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ink/ink1.xml" ContentType="application/inkml+xml"/>
  <Override PartName="/xl/ink/ink2.xml" ContentType="application/inkml+xml"/>
  <Override PartName="/xl/ink/ink3.xml" ContentType="application/inkml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65684E9F-EB7C-42B1-8D7D-1F3CCA9A41F3}" xr6:coauthVersionLast="47" xr6:coauthVersionMax="47" xr10:uidLastSave="{00000000-0000-0000-0000-000000000000}"/>
  <bookViews>
    <workbookView xWindow="28695" yWindow="0" windowWidth="29010" windowHeight="15585" xr2:uid="{2DD4F6A3-C93B-49F1-91F2-F08E0ADBB416}"/>
  </bookViews>
  <sheets>
    <sheet name="Datenbank" sheetId="1" r:id="rId1"/>
  </sheets>
  <externalReferences>
    <externalReference r:id="rId2"/>
  </externalReferences>
  <definedNames>
    <definedName name="a">#REF!</definedName>
    <definedName name="Ausgaben">#REF!</definedName>
    <definedName name="Ausgabenkategorien">#REF!</definedName>
    <definedName name="b">#REF!</definedName>
    <definedName name="DarlehenIstGut">(#REF!*#REF!*#REF!*#REF!)&gt;0</definedName>
    <definedName name="DarlehensAnfangsDatum">#REF!</definedName>
    <definedName name="DarlehensBetrag">#REF!</definedName>
    <definedName name="DarlehensZeitraum">#REF!</definedName>
    <definedName name="Druckbereich_FESTLEGEN">OFFSET(#REF!,,,LetzteZeile,LetzteSpalte)</definedName>
    <definedName name="End_Saldo">#REF!</definedName>
    <definedName name="Kategorie">#REF!</definedName>
    <definedName name="Kontoliste">#REF!</definedName>
    <definedName name="LetzteSpalte">MATCH(REPT("z",255),#REF!)</definedName>
    <definedName name="LetzteZeile">MATCH(9.99E+307,#REF!)</definedName>
    <definedName name="PlanmäßigeAnzahlZahlungen">#REF!</definedName>
    <definedName name="PlanmäßigeZahlung">#REF!</definedName>
    <definedName name="SonderZahlungen">#REF!</definedName>
    <definedName name="Spaltentitel1">#REF!</definedName>
    <definedName name="Spaltentitel10">#REF!</definedName>
    <definedName name="Spaltentitel11">#REF!</definedName>
    <definedName name="Spaltentitel12">#REF!</definedName>
    <definedName name="Spaltentitel13">#REF!</definedName>
    <definedName name="Spaltentitel14">#REF!</definedName>
    <definedName name="Spaltentitel2">#REF!</definedName>
    <definedName name="Spaltentitel3">#REF!</definedName>
    <definedName name="Spaltentitel4">#REF!</definedName>
    <definedName name="Spaltentitel5">#REF!</definedName>
    <definedName name="Spaltentitel6">#REF!</definedName>
    <definedName name="Spaltentitel7">#REF!</definedName>
    <definedName name="Spaltentitel8">#REF!</definedName>
    <definedName name="Spaltentitel9">#REF!</definedName>
    <definedName name="StartdatumGeschäftsjahr">#REF!</definedName>
    <definedName name="SummeVorzeitigerZahlungen">SUM(#REF!)</definedName>
    <definedName name="TatsächlicheAnzahlZahlungen">IFERROR(IF(DarlehenIstGut,IF(ZahlungenProJahr=1,1,MATCH(0.01,End_Saldo,-1)+1)),"")</definedName>
    <definedName name="VerfügbarerProzentsatz">#REF!</definedName>
    <definedName name="ZahlungenProJahr">#REF!</definedName>
    <definedName name="ZinsenGesamt">SUM(#REF!)</definedName>
    <definedName name="ZinsSat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00" i="1" l="1"/>
  <c r="R1000" i="1"/>
  <c r="N1000" i="1"/>
  <c r="M1000" i="1"/>
  <c r="Q1000" i="1" s="1"/>
  <c r="F1000" i="1"/>
  <c r="O1000" i="1" s="1"/>
  <c r="C1000" i="1"/>
  <c r="G1000" i="1" s="1"/>
  <c r="L1000" i="1" s="1"/>
  <c r="U999" i="1"/>
  <c r="M999" i="1"/>
  <c r="F999" i="1"/>
  <c r="O999" i="1" s="1"/>
  <c r="C999" i="1"/>
  <c r="G999" i="1" s="1"/>
  <c r="L999" i="1" s="1"/>
  <c r="U998" i="1"/>
  <c r="O998" i="1"/>
  <c r="M998" i="1"/>
  <c r="F998" i="1"/>
  <c r="C998" i="1"/>
  <c r="G998" i="1" s="1"/>
  <c r="L998" i="1" s="1"/>
  <c r="U997" i="1"/>
  <c r="R997" i="1"/>
  <c r="Q997" i="1"/>
  <c r="M997" i="1"/>
  <c r="N997" i="1" s="1"/>
  <c r="F997" i="1"/>
  <c r="O997" i="1" s="1"/>
  <c r="C997" i="1"/>
  <c r="G997" i="1" s="1"/>
  <c r="L997" i="1" s="1"/>
  <c r="U996" i="1"/>
  <c r="R996" i="1"/>
  <c r="O996" i="1"/>
  <c r="T996" i="1" s="1"/>
  <c r="M996" i="1"/>
  <c r="Q996" i="1" s="1"/>
  <c r="F996" i="1"/>
  <c r="C996" i="1"/>
  <c r="G996" i="1" s="1"/>
  <c r="L996" i="1" s="1"/>
  <c r="U995" i="1"/>
  <c r="R995" i="1"/>
  <c r="M995" i="1"/>
  <c r="F995" i="1"/>
  <c r="O995" i="1" s="1"/>
  <c r="C995" i="1"/>
  <c r="G995" i="1" s="1"/>
  <c r="L995" i="1" s="1"/>
  <c r="U994" i="1"/>
  <c r="O994" i="1"/>
  <c r="Z994" i="1" s="1" a="1"/>
  <c r="Z994" i="1" s="1"/>
  <c r="M994" i="1"/>
  <c r="G994" i="1"/>
  <c r="L994" i="1" s="1"/>
  <c r="F994" i="1"/>
  <c r="C994" i="1"/>
  <c r="U993" i="1"/>
  <c r="M993" i="1"/>
  <c r="R993" i="1" s="1"/>
  <c r="F993" i="1"/>
  <c r="O993" i="1" s="1"/>
  <c r="C993" i="1"/>
  <c r="G993" i="1" s="1"/>
  <c r="L993" i="1" s="1"/>
  <c r="U992" i="1"/>
  <c r="R992" i="1"/>
  <c r="Q992" i="1"/>
  <c r="O992" i="1"/>
  <c r="T992" i="1" s="1"/>
  <c r="N992" i="1"/>
  <c r="M992" i="1"/>
  <c r="F992" i="1"/>
  <c r="C992" i="1"/>
  <c r="G992" i="1" s="1"/>
  <c r="L992" i="1" s="1"/>
  <c r="U991" i="1"/>
  <c r="M991" i="1"/>
  <c r="Q991" i="1" s="1"/>
  <c r="F991" i="1"/>
  <c r="O991" i="1" s="1"/>
  <c r="Z991" i="1" s="1" a="1"/>
  <c r="Z991" i="1" s="1"/>
  <c r="C991" i="1"/>
  <c r="G991" i="1" s="1"/>
  <c r="L991" i="1" s="1"/>
  <c r="U990" i="1"/>
  <c r="O990" i="1"/>
  <c r="Z990" i="1" s="1" a="1"/>
  <c r="Z990" i="1" s="1"/>
  <c r="M990" i="1"/>
  <c r="T990" i="1" s="1"/>
  <c r="G990" i="1"/>
  <c r="L990" i="1" s="1"/>
  <c r="F990" i="1"/>
  <c r="C990" i="1"/>
  <c r="U989" i="1"/>
  <c r="R989" i="1"/>
  <c r="Q989" i="1"/>
  <c r="N989" i="1"/>
  <c r="M989" i="1"/>
  <c r="F989" i="1"/>
  <c r="O989" i="1" s="1"/>
  <c r="C989" i="1"/>
  <c r="G989" i="1" s="1"/>
  <c r="L989" i="1" s="1"/>
  <c r="U988" i="1"/>
  <c r="O988" i="1"/>
  <c r="T988" i="1" s="1"/>
  <c r="N988" i="1"/>
  <c r="M988" i="1"/>
  <c r="R988" i="1" s="1"/>
  <c r="L988" i="1"/>
  <c r="F988" i="1"/>
  <c r="C988" i="1"/>
  <c r="G988" i="1" s="1"/>
  <c r="U987" i="1"/>
  <c r="R987" i="1"/>
  <c r="M987" i="1"/>
  <c r="Q987" i="1" s="1"/>
  <c r="F987" i="1"/>
  <c r="O987" i="1" s="1"/>
  <c r="C987" i="1"/>
  <c r="G987" i="1" s="1"/>
  <c r="L987" i="1" s="1"/>
  <c r="U986" i="1"/>
  <c r="R986" i="1"/>
  <c r="O986" i="1"/>
  <c r="N986" i="1"/>
  <c r="M986" i="1"/>
  <c r="G986" i="1"/>
  <c r="L986" i="1" s="1"/>
  <c r="F986" i="1"/>
  <c r="C986" i="1"/>
  <c r="U985" i="1"/>
  <c r="T985" i="1"/>
  <c r="Q985" i="1"/>
  <c r="N985" i="1"/>
  <c r="M985" i="1"/>
  <c r="R985" i="1" s="1"/>
  <c r="L985" i="1"/>
  <c r="F985" i="1"/>
  <c r="O985" i="1" s="1"/>
  <c r="C985" i="1"/>
  <c r="G985" i="1" s="1"/>
  <c r="U984" i="1"/>
  <c r="O984" i="1"/>
  <c r="Z984" i="1" s="1" a="1"/>
  <c r="Z984" i="1" s="1"/>
  <c r="M984" i="1"/>
  <c r="R984" i="1" s="1"/>
  <c r="F984" i="1"/>
  <c r="C984" i="1"/>
  <c r="G984" i="1" s="1"/>
  <c r="U983" i="1"/>
  <c r="O983" i="1"/>
  <c r="M983" i="1"/>
  <c r="R983" i="1" s="1"/>
  <c r="F983" i="1"/>
  <c r="C983" i="1"/>
  <c r="G983" i="1" s="1"/>
  <c r="L983" i="1" s="1"/>
  <c r="Z982" i="1" a="1"/>
  <c r="Z982" i="1" s="1"/>
  <c r="U982" i="1"/>
  <c r="R982" i="1"/>
  <c r="O982" i="1"/>
  <c r="T982" i="1" s="1"/>
  <c r="N982" i="1"/>
  <c r="M982" i="1"/>
  <c r="G982" i="1"/>
  <c r="L982" i="1" s="1"/>
  <c r="F982" i="1"/>
  <c r="C982" i="1"/>
  <c r="U981" i="1"/>
  <c r="Q981" i="1"/>
  <c r="M981" i="1"/>
  <c r="R981" i="1" s="1"/>
  <c r="F981" i="1"/>
  <c r="O981" i="1" s="1"/>
  <c r="C981" i="1"/>
  <c r="G981" i="1" s="1"/>
  <c r="L981" i="1" s="1"/>
  <c r="U980" i="1"/>
  <c r="Q980" i="1"/>
  <c r="O980" i="1"/>
  <c r="T980" i="1" s="1"/>
  <c r="N980" i="1"/>
  <c r="M980" i="1"/>
  <c r="R980" i="1" s="1"/>
  <c r="L980" i="1"/>
  <c r="F980" i="1"/>
  <c r="C980" i="1"/>
  <c r="G980" i="1" s="1"/>
  <c r="U979" i="1"/>
  <c r="R979" i="1"/>
  <c r="Q979" i="1"/>
  <c r="O979" i="1"/>
  <c r="M979" i="1"/>
  <c r="L979" i="1"/>
  <c r="F979" i="1"/>
  <c r="C979" i="1"/>
  <c r="G979" i="1" s="1"/>
  <c r="U978" i="1"/>
  <c r="O978" i="1"/>
  <c r="M978" i="1"/>
  <c r="T978" i="1" s="1"/>
  <c r="G978" i="1"/>
  <c r="L978" i="1" s="1"/>
  <c r="F978" i="1"/>
  <c r="C978" i="1"/>
  <c r="U977" i="1"/>
  <c r="R977" i="1"/>
  <c r="M977" i="1"/>
  <c r="Q977" i="1" s="1"/>
  <c r="F977" i="1"/>
  <c r="O977" i="1" s="1"/>
  <c r="T977" i="1" s="1"/>
  <c r="C977" i="1"/>
  <c r="G977" i="1" s="1"/>
  <c r="L977" i="1" s="1"/>
  <c r="U976" i="1"/>
  <c r="R976" i="1"/>
  <c r="O976" i="1"/>
  <c r="N976" i="1"/>
  <c r="M976" i="1"/>
  <c r="Q976" i="1" s="1"/>
  <c r="F976" i="1"/>
  <c r="C976" i="1"/>
  <c r="G976" i="1" s="1"/>
  <c r="L976" i="1" s="1"/>
  <c r="U975" i="1"/>
  <c r="M975" i="1"/>
  <c r="L975" i="1"/>
  <c r="F975" i="1"/>
  <c r="O975" i="1" s="1"/>
  <c r="C975" i="1"/>
  <c r="G975" i="1" s="1"/>
  <c r="U974" i="1"/>
  <c r="O974" i="1"/>
  <c r="M974" i="1"/>
  <c r="T974" i="1" s="1"/>
  <c r="G974" i="1"/>
  <c r="L974" i="1" s="1"/>
  <c r="F974" i="1"/>
  <c r="C974" i="1"/>
  <c r="U973" i="1"/>
  <c r="R973" i="1"/>
  <c r="Q973" i="1"/>
  <c r="N973" i="1"/>
  <c r="M973" i="1"/>
  <c r="T973" i="1" s="1"/>
  <c r="F973" i="1"/>
  <c r="O973" i="1" s="1"/>
  <c r="C973" i="1"/>
  <c r="G973" i="1" s="1"/>
  <c r="L973" i="1" s="1"/>
  <c r="U972" i="1"/>
  <c r="R972" i="1"/>
  <c r="O972" i="1"/>
  <c r="T972" i="1" s="1"/>
  <c r="M972" i="1"/>
  <c r="Q972" i="1" s="1"/>
  <c r="F972" i="1"/>
  <c r="C972" i="1"/>
  <c r="G972" i="1" s="1"/>
  <c r="L972" i="1" s="1"/>
  <c r="U971" i="1"/>
  <c r="Q971" i="1"/>
  <c r="O971" i="1"/>
  <c r="T971" i="1" s="1"/>
  <c r="M971" i="1"/>
  <c r="L971" i="1"/>
  <c r="F971" i="1"/>
  <c r="C971" i="1"/>
  <c r="G971" i="1" s="1"/>
  <c r="U970" i="1"/>
  <c r="R970" i="1"/>
  <c r="O970" i="1"/>
  <c r="T970" i="1" s="1"/>
  <c r="M970" i="1"/>
  <c r="N970" i="1" s="1"/>
  <c r="F970" i="1"/>
  <c r="C970" i="1"/>
  <c r="G970" i="1" s="1"/>
  <c r="L970" i="1" s="1"/>
  <c r="U969" i="1"/>
  <c r="R969" i="1"/>
  <c r="N969" i="1"/>
  <c r="M969" i="1"/>
  <c r="F969" i="1"/>
  <c r="O969" i="1" s="1"/>
  <c r="C969" i="1"/>
  <c r="G969" i="1" s="1"/>
  <c r="L969" i="1" s="1"/>
  <c r="U968" i="1"/>
  <c r="T968" i="1"/>
  <c r="R968" i="1"/>
  <c r="Q968" i="1"/>
  <c r="O968" i="1"/>
  <c r="N968" i="1"/>
  <c r="M968" i="1"/>
  <c r="F968" i="1"/>
  <c r="C968" i="1"/>
  <c r="G968" i="1" s="1"/>
  <c r="L968" i="1" s="1"/>
  <c r="U967" i="1"/>
  <c r="O967" i="1"/>
  <c r="M967" i="1"/>
  <c r="R967" i="1" s="1"/>
  <c r="F967" i="1"/>
  <c r="C967" i="1"/>
  <c r="G967" i="1" s="1"/>
  <c r="L967" i="1" s="1"/>
  <c r="U966" i="1"/>
  <c r="O966" i="1"/>
  <c r="M966" i="1"/>
  <c r="T966" i="1" s="1"/>
  <c r="G966" i="1"/>
  <c r="L966" i="1" s="1"/>
  <c r="F966" i="1"/>
  <c r="C966" i="1"/>
  <c r="U965" i="1"/>
  <c r="R965" i="1"/>
  <c r="Q965" i="1"/>
  <c r="M965" i="1"/>
  <c r="N965" i="1" s="1"/>
  <c r="F965" i="1"/>
  <c r="O965" i="1" s="1"/>
  <c r="C965" i="1"/>
  <c r="G965" i="1" s="1"/>
  <c r="L965" i="1" s="1"/>
  <c r="U964" i="1"/>
  <c r="R964" i="1"/>
  <c r="Q964" i="1"/>
  <c r="O964" i="1"/>
  <c r="M964" i="1"/>
  <c r="N964" i="1" s="1"/>
  <c r="F964" i="1"/>
  <c r="C964" i="1"/>
  <c r="G964" i="1" s="1"/>
  <c r="U963" i="1"/>
  <c r="M963" i="1"/>
  <c r="F963" i="1"/>
  <c r="O963" i="1" s="1"/>
  <c r="C963" i="1"/>
  <c r="G963" i="1" s="1"/>
  <c r="L963" i="1" s="1"/>
  <c r="U962" i="1"/>
  <c r="O962" i="1"/>
  <c r="M962" i="1"/>
  <c r="F962" i="1"/>
  <c r="C962" i="1"/>
  <c r="G962" i="1" s="1"/>
  <c r="L962" i="1" s="1"/>
  <c r="U961" i="1"/>
  <c r="R961" i="1"/>
  <c r="Q961" i="1"/>
  <c r="M961" i="1"/>
  <c r="N961" i="1" s="1"/>
  <c r="L961" i="1"/>
  <c r="F961" i="1"/>
  <c r="O961" i="1" s="1"/>
  <c r="C961" i="1"/>
  <c r="G961" i="1" s="1"/>
  <c r="U960" i="1"/>
  <c r="R960" i="1"/>
  <c r="Q960" i="1"/>
  <c r="O960" i="1"/>
  <c r="M960" i="1"/>
  <c r="N960" i="1" s="1"/>
  <c r="L960" i="1"/>
  <c r="F960" i="1"/>
  <c r="C960" i="1"/>
  <c r="G960" i="1" s="1"/>
  <c r="U959" i="1"/>
  <c r="O959" i="1"/>
  <c r="T959" i="1" s="1"/>
  <c r="M959" i="1"/>
  <c r="Q959" i="1" s="1"/>
  <c r="F959" i="1"/>
  <c r="C959" i="1"/>
  <c r="G959" i="1" s="1"/>
  <c r="L959" i="1" s="1"/>
  <c r="U958" i="1"/>
  <c r="T958" i="1"/>
  <c r="R958" i="1"/>
  <c r="O958" i="1"/>
  <c r="M958" i="1"/>
  <c r="F958" i="1"/>
  <c r="C958" i="1"/>
  <c r="G958" i="1" s="1"/>
  <c r="L958" i="1" s="1"/>
  <c r="U957" i="1"/>
  <c r="R957" i="1"/>
  <c r="Q957" i="1"/>
  <c r="N957" i="1"/>
  <c r="M957" i="1"/>
  <c r="F957" i="1"/>
  <c r="O957" i="1" s="1"/>
  <c r="C957" i="1"/>
  <c r="G957" i="1" s="1"/>
  <c r="L957" i="1" s="1"/>
  <c r="U956" i="1"/>
  <c r="O956" i="1"/>
  <c r="M956" i="1"/>
  <c r="R956" i="1" s="1"/>
  <c r="F956" i="1"/>
  <c r="C956" i="1"/>
  <c r="G956" i="1" s="1"/>
  <c r="U955" i="1"/>
  <c r="O955" i="1"/>
  <c r="M955" i="1"/>
  <c r="P955" i="1" s="1"/>
  <c r="L955" i="1"/>
  <c r="F955" i="1"/>
  <c r="C955" i="1"/>
  <c r="G955" i="1" s="1"/>
  <c r="U954" i="1"/>
  <c r="O954" i="1"/>
  <c r="M954" i="1"/>
  <c r="R954" i="1" s="1"/>
  <c r="F954" i="1"/>
  <c r="C954" i="1"/>
  <c r="G954" i="1" s="1"/>
  <c r="L954" i="1" s="1"/>
  <c r="U953" i="1"/>
  <c r="M953" i="1"/>
  <c r="G953" i="1"/>
  <c r="L953" i="1" s="1"/>
  <c r="F953" i="1"/>
  <c r="O953" i="1" s="1"/>
  <c r="C953" i="1"/>
  <c r="U952" i="1"/>
  <c r="R952" i="1"/>
  <c r="Q952" i="1"/>
  <c r="O952" i="1"/>
  <c r="T952" i="1" s="1"/>
  <c r="N952" i="1"/>
  <c r="M952" i="1"/>
  <c r="F952" i="1"/>
  <c r="C952" i="1"/>
  <c r="G952" i="1" s="1"/>
  <c r="P952" i="1" s="1"/>
  <c r="U951" i="1"/>
  <c r="Q951" i="1"/>
  <c r="N951" i="1"/>
  <c r="M951" i="1"/>
  <c r="R951" i="1" s="1"/>
  <c r="F951" i="1"/>
  <c r="O951" i="1" s="1"/>
  <c r="C951" i="1"/>
  <c r="G951" i="1" s="1"/>
  <c r="L951" i="1" s="1"/>
  <c r="U950" i="1"/>
  <c r="O950" i="1"/>
  <c r="Z950" i="1" s="1" a="1"/>
  <c r="Z950" i="1" s="1"/>
  <c r="M950" i="1"/>
  <c r="G950" i="1"/>
  <c r="L950" i="1" s="1"/>
  <c r="F950" i="1"/>
  <c r="C950" i="1"/>
  <c r="U949" i="1"/>
  <c r="R949" i="1"/>
  <c r="Q949" i="1"/>
  <c r="N949" i="1"/>
  <c r="M949" i="1"/>
  <c r="F949" i="1"/>
  <c r="O949" i="1" s="1"/>
  <c r="C949" i="1"/>
  <c r="G949" i="1" s="1"/>
  <c r="U948" i="1"/>
  <c r="R948" i="1"/>
  <c r="Q948" i="1"/>
  <c r="O948" i="1"/>
  <c r="N948" i="1"/>
  <c r="M948" i="1"/>
  <c r="F948" i="1"/>
  <c r="C948" i="1"/>
  <c r="G948" i="1" s="1"/>
  <c r="P948" i="1" s="1"/>
  <c r="U947" i="1"/>
  <c r="M947" i="1"/>
  <c r="F947" i="1"/>
  <c r="O947" i="1" s="1"/>
  <c r="C947" i="1"/>
  <c r="G947" i="1" s="1"/>
  <c r="P947" i="1" s="1"/>
  <c r="U946" i="1"/>
  <c r="O946" i="1"/>
  <c r="M946" i="1"/>
  <c r="F946" i="1"/>
  <c r="C946" i="1"/>
  <c r="G946" i="1" s="1"/>
  <c r="L946" i="1" s="1"/>
  <c r="U945" i="1"/>
  <c r="R945" i="1"/>
  <c r="N945" i="1"/>
  <c r="M945" i="1"/>
  <c r="Q945" i="1" s="1"/>
  <c r="L945" i="1"/>
  <c r="G945" i="1"/>
  <c r="F945" i="1"/>
  <c r="O945" i="1" s="1"/>
  <c r="T945" i="1" s="1"/>
  <c r="C945" i="1"/>
  <c r="U944" i="1"/>
  <c r="M944" i="1"/>
  <c r="Q944" i="1" s="1"/>
  <c r="L944" i="1"/>
  <c r="G944" i="1"/>
  <c r="F944" i="1"/>
  <c r="O944" i="1" s="1"/>
  <c r="C944" i="1"/>
  <c r="U943" i="1"/>
  <c r="R943" i="1"/>
  <c r="N943" i="1"/>
  <c r="M943" i="1"/>
  <c r="Q943" i="1" s="1"/>
  <c r="F943" i="1"/>
  <c r="O943" i="1" s="1"/>
  <c r="C943" i="1"/>
  <c r="G943" i="1" s="1"/>
  <c r="U942" i="1"/>
  <c r="Q942" i="1"/>
  <c r="M942" i="1"/>
  <c r="F942" i="1"/>
  <c r="O942" i="1" s="1"/>
  <c r="Z940" i="1" s="1" a="1"/>
  <c r="Z940" i="1" s="1"/>
  <c r="C942" i="1"/>
  <c r="G942" i="1" s="1"/>
  <c r="L942" i="1" s="1"/>
  <c r="U941" i="1"/>
  <c r="O941" i="1"/>
  <c r="M941" i="1"/>
  <c r="F941" i="1"/>
  <c r="C941" i="1"/>
  <c r="G941" i="1" s="1"/>
  <c r="L941" i="1" s="1"/>
  <c r="U940" i="1"/>
  <c r="O940" i="1"/>
  <c r="M940" i="1"/>
  <c r="G940" i="1"/>
  <c r="L940" i="1" s="1"/>
  <c r="F940" i="1"/>
  <c r="C940" i="1"/>
  <c r="U939" i="1"/>
  <c r="R939" i="1"/>
  <c r="M939" i="1"/>
  <c r="Q939" i="1" s="1"/>
  <c r="F939" i="1"/>
  <c r="O939" i="1" s="1"/>
  <c r="C939" i="1"/>
  <c r="G939" i="1" s="1"/>
  <c r="L939" i="1" s="1"/>
  <c r="U938" i="1"/>
  <c r="M938" i="1"/>
  <c r="N938" i="1" s="1"/>
  <c r="F938" i="1"/>
  <c r="O938" i="1" s="1"/>
  <c r="C938" i="1"/>
  <c r="G938" i="1" s="1"/>
  <c r="L938" i="1" s="1"/>
  <c r="U937" i="1"/>
  <c r="M937" i="1"/>
  <c r="F937" i="1"/>
  <c r="O937" i="1" s="1"/>
  <c r="C937" i="1"/>
  <c r="G937" i="1" s="1"/>
  <c r="U936" i="1"/>
  <c r="N936" i="1"/>
  <c r="M936" i="1"/>
  <c r="F936" i="1"/>
  <c r="O936" i="1" s="1"/>
  <c r="C936" i="1"/>
  <c r="G936" i="1" s="1"/>
  <c r="L936" i="1" s="1"/>
  <c r="U935" i="1"/>
  <c r="R935" i="1"/>
  <c r="Q935" i="1"/>
  <c r="O935" i="1"/>
  <c r="N935" i="1"/>
  <c r="M935" i="1"/>
  <c r="G935" i="1"/>
  <c r="F935" i="1"/>
  <c r="C935" i="1"/>
  <c r="U934" i="1"/>
  <c r="T934" i="1"/>
  <c r="Q934" i="1"/>
  <c r="O934" i="1"/>
  <c r="M934" i="1"/>
  <c r="N934" i="1" s="1"/>
  <c r="F934" i="1"/>
  <c r="C934" i="1"/>
  <c r="G934" i="1" s="1"/>
  <c r="L934" i="1" s="1"/>
  <c r="U933" i="1"/>
  <c r="O933" i="1"/>
  <c r="M933" i="1"/>
  <c r="G933" i="1"/>
  <c r="L933" i="1" s="1"/>
  <c r="F933" i="1"/>
  <c r="C933" i="1"/>
  <c r="U932" i="1"/>
  <c r="M932" i="1"/>
  <c r="G932" i="1"/>
  <c r="L932" i="1" s="1"/>
  <c r="F932" i="1"/>
  <c r="O932" i="1" s="1"/>
  <c r="C932" i="1"/>
  <c r="U931" i="1"/>
  <c r="Q931" i="1"/>
  <c r="O931" i="1"/>
  <c r="N931" i="1"/>
  <c r="M931" i="1"/>
  <c r="G931" i="1"/>
  <c r="L931" i="1" s="1"/>
  <c r="F931" i="1"/>
  <c r="C931" i="1"/>
  <c r="U930" i="1"/>
  <c r="R930" i="1"/>
  <c r="M930" i="1"/>
  <c r="F930" i="1"/>
  <c r="O930" i="1" s="1"/>
  <c r="C930" i="1"/>
  <c r="G930" i="1" s="1"/>
  <c r="L930" i="1" s="1"/>
  <c r="U929" i="1"/>
  <c r="R929" i="1"/>
  <c r="M929" i="1"/>
  <c r="F929" i="1"/>
  <c r="O929" i="1" s="1"/>
  <c r="C929" i="1"/>
  <c r="G929" i="1" s="1"/>
  <c r="L929" i="1" s="1"/>
  <c r="U928" i="1"/>
  <c r="M928" i="1"/>
  <c r="F928" i="1"/>
  <c r="O928" i="1" s="1"/>
  <c r="C928" i="1"/>
  <c r="G928" i="1" s="1"/>
  <c r="L928" i="1" s="1"/>
  <c r="U927" i="1"/>
  <c r="R927" i="1"/>
  <c r="Q927" i="1"/>
  <c r="O927" i="1"/>
  <c r="M927" i="1"/>
  <c r="N927" i="1" s="1"/>
  <c r="G927" i="1"/>
  <c r="P927" i="1" s="1"/>
  <c r="F927" i="1"/>
  <c r="C927" i="1"/>
  <c r="U926" i="1"/>
  <c r="O926" i="1"/>
  <c r="M926" i="1"/>
  <c r="F926" i="1"/>
  <c r="C926" i="1"/>
  <c r="G926" i="1" s="1"/>
  <c r="L926" i="1" s="1"/>
  <c r="U925" i="1"/>
  <c r="O925" i="1"/>
  <c r="M925" i="1"/>
  <c r="G925" i="1"/>
  <c r="L925" i="1" s="1"/>
  <c r="F925" i="1"/>
  <c r="C925" i="1"/>
  <c r="U924" i="1"/>
  <c r="M924" i="1"/>
  <c r="G924" i="1"/>
  <c r="L924" i="1" s="1"/>
  <c r="F924" i="1"/>
  <c r="O924" i="1" s="1"/>
  <c r="C924" i="1"/>
  <c r="U923" i="1"/>
  <c r="R923" i="1"/>
  <c r="Q923" i="1"/>
  <c r="M923" i="1"/>
  <c r="G923" i="1"/>
  <c r="L923" i="1" s="1"/>
  <c r="F923" i="1"/>
  <c r="O923" i="1" s="1"/>
  <c r="C923" i="1"/>
  <c r="U922" i="1"/>
  <c r="R922" i="1"/>
  <c r="M922" i="1"/>
  <c r="G922" i="1"/>
  <c r="L922" i="1" s="1"/>
  <c r="F922" i="1"/>
  <c r="O922" i="1" s="1"/>
  <c r="C922" i="1"/>
  <c r="U921" i="1"/>
  <c r="Q921" i="1"/>
  <c r="P921" i="1"/>
  <c r="O921" i="1"/>
  <c r="N921" i="1"/>
  <c r="M921" i="1"/>
  <c r="F921" i="1"/>
  <c r="C921" i="1"/>
  <c r="G921" i="1" s="1"/>
  <c r="L921" i="1" s="1"/>
  <c r="U920" i="1"/>
  <c r="O920" i="1"/>
  <c r="M920" i="1"/>
  <c r="Q920" i="1" s="1"/>
  <c r="G920" i="1"/>
  <c r="L920" i="1" s="1"/>
  <c r="F920" i="1"/>
  <c r="C920" i="1"/>
  <c r="U919" i="1"/>
  <c r="R919" i="1"/>
  <c r="M919" i="1"/>
  <c r="G919" i="1"/>
  <c r="L919" i="1" s="1"/>
  <c r="F919" i="1"/>
  <c r="O919" i="1" s="1"/>
  <c r="C919" i="1"/>
  <c r="U918" i="1"/>
  <c r="O918" i="1"/>
  <c r="M918" i="1"/>
  <c r="F918" i="1"/>
  <c r="C918" i="1"/>
  <c r="G918" i="1" s="1"/>
  <c r="L918" i="1" s="1"/>
  <c r="U917" i="1"/>
  <c r="Q917" i="1"/>
  <c r="O917" i="1"/>
  <c r="N917" i="1"/>
  <c r="M917" i="1"/>
  <c r="L917" i="1"/>
  <c r="F917" i="1"/>
  <c r="C917" i="1"/>
  <c r="G917" i="1" s="1"/>
  <c r="U916" i="1"/>
  <c r="M916" i="1"/>
  <c r="G916" i="1"/>
  <c r="L916" i="1" s="1"/>
  <c r="F916" i="1"/>
  <c r="O916" i="1" s="1"/>
  <c r="C916" i="1"/>
  <c r="U915" i="1"/>
  <c r="T915" i="1"/>
  <c r="R915" i="1"/>
  <c r="M915" i="1"/>
  <c r="L915" i="1"/>
  <c r="F915" i="1"/>
  <c r="O915" i="1" s="1"/>
  <c r="C915" i="1"/>
  <c r="G915" i="1" s="1"/>
  <c r="U914" i="1"/>
  <c r="M914" i="1"/>
  <c r="P914" i="1" s="1"/>
  <c r="G914" i="1"/>
  <c r="L914" i="1" s="1"/>
  <c r="F914" i="1"/>
  <c r="O914" i="1" s="1"/>
  <c r="C914" i="1"/>
  <c r="U913" i="1"/>
  <c r="R913" i="1"/>
  <c r="Q913" i="1"/>
  <c r="O913" i="1"/>
  <c r="M913" i="1"/>
  <c r="N913" i="1" s="1"/>
  <c r="L913" i="1"/>
  <c r="F913" i="1"/>
  <c r="C913" i="1"/>
  <c r="G913" i="1" s="1"/>
  <c r="P913" i="1" s="1"/>
  <c r="U912" i="1"/>
  <c r="Q912" i="1"/>
  <c r="O912" i="1"/>
  <c r="N912" i="1"/>
  <c r="M912" i="1"/>
  <c r="R912" i="1" s="1"/>
  <c r="F912" i="1"/>
  <c r="C912" i="1"/>
  <c r="G912" i="1" s="1"/>
  <c r="U911" i="1"/>
  <c r="N911" i="1"/>
  <c r="M911" i="1"/>
  <c r="Q911" i="1" s="1"/>
  <c r="G911" i="1"/>
  <c r="L911" i="1" s="1"/>
  <c r="F911" i="1"/>
  <c r="O911" i="1" s="1"/>
  <c r="C911" i="1"/>
  <c r="U910" i="1"/>
  <c r="R910" i="1"/>
  <c r="Q910" i="1"/>
  <c r="M910" i="1"/>
  <c r="N910" i="1" s="1"/>
  <c r="G910" i="1"/>
  <c r="L910" i="1" s="1"/>
  <c r="F910" i="1"/>
  <c r="O910" i="1" s="1"/>
  <c r="C910" i="1"/>
  <c r="U909" i="1"/>
  <c r="O909" i="1"/>
  <c r="M909" i="1"/>
  <c r="L909" i="1"/>
  <c r="G909" i="1"/>
  <c r="F909" i="1"/>
  <c r="C909" i="1"/>
  <c r="U908" i="1"/>
  <c r="O908" i="1"/>
  <c r="M908" i="1"/>
  <c r="Q908" i="1" s="1"/>
  <c r="G908" i="1"/>
  <c r="L908" i="1" s="1"/>
  <c r="F908" i="1"/>
  <c r="C908" i="1"/>
  <c r="U907" i="1"/>
  <c r="R907" i="1"/>
  <c r="M907" i="1"/>
  <c r="F907" i="1"/>
  <c r="O907" i="1" s="1"/>
  <c r="C907" i="1"/>
  <c r="U906" i="1"/>
  <c r="Q906" i="1"/>
  <c r="N906" i="1"/>
  <c r="M906" i="1"/>
  <c r="G906" i="1"/>
  <c r="L906" i="1" s="1"/>
  <c r="F906" i="1"/>
  <c r="O906" i="1" s="1"/>
  <c r="C906" i="1"/>
  <c r="U905" i="1"/>
  <c r="O905" i="1"/>
  <c r="M905" i="1"/>
  <c r="Q905" i="1" s="1"/>
  <c r="G905" i="1"/>
  <c r="F905" i="1"/>
  <c r="C905" i="1"/>
  <c r="U904" i="1"/>
  <c r="Q904" i="1"/>
  <c r="M904" i="1"/>
  <c r="L904" i="1"/>
  <c r="F904" i="1"/>
  <c r="O904" i="1" s="1"/>
  <c r="C904" i="1"/>
  <c r="G904" i="1" s="1"/>
  <c r="U903" i="1"/>
  <c r="R903" i="1"/>
  <c r="M903" i="1"/>
  <c r="Q903" i="1" s="1"/>
  <c r="G903" i="1"/>
  <c r="F903" i="1"/>
  <c r="O903" i="1" s="1"/>
  <c r="C903" i="1"/>
  <c r="U902" i="1"/>
  <c r="Q902" i="1"/>
  <c r="M902" i="1"/>
  <c r="G902" i="1"/>
  <c r="L902" i="1" s="1"/>
  <c r="F902" i="1"/>
  <c r="O902" i="1" s="1"/>
  <c r="Z892" i="1" s="1" a="1"/>
  <c r="Z892" i="1" s="1"/>
  <c r="C902" i="1"/>
  <c r="U901" i="1"/>
  <c r="O901" i="1"/>
  <c r="M901" i="1"/>
  <c r="F901" i="1"/>
  <c r="C901" i="1"/>
  <c r="G901" i="1" s="1"/>
  <c r="L901" i="1" s="1"/>
  <c r="U900" i="1"/>
  <c r="T900" i="1"/>
  <c r="M900" i="1"/>
  <c r="P900" i="1" s="1"/>
  <c r="G900" i="1"/>
  <c r="L900" i="1" s="1"/>
  <c r="F900" i="1"/>
  <c r="O900" i="1" s="1"/>
  <c r="C900" i="1"/>
  <c r="U899" i="1"/>
  <c r="T899" i="1"/>
  <c r="O899" i="1"/>
  <c r="M899" i="1"/>
  <c r="R899" i="1" s="1"/>
  <c r="G899" i="1"/>
  <c r="L899" i="1" s="1"/>
  <c r="F899" i="1"/>
  <c r="C899" i="1"/>
  <c r="U898" i="1"/>
  <c r="R898" i="1"/>
  <c r="Q898" i="1"/>
  <c r="N898" i="1"/>
  <c r="M898" i="1"/>
  <c r="L898" i="1"/>
  <c r="G898" i="1"/>
  <c r="P898" i="1" s="1"/>
  <c r="F898" i="1"/>
  <c r="O898" i="1" s="1"/>
  <c r="T898" i="1" s="1"/>
  <c r="C898" i="1"/>
  <c r="U897" i="1"/>
  <c r="O897" i="1"/>
  <c r="M897" i="1"/>
  <c r="G897" i="1"/>
  <c r="L897" i="1" s="1"/>
  <c r="F897" i="1"/>
  <c r="C897" i="1"/>
  <c r="U896" i="1"/>
  <c r="R896" i="1"/>
  <c r="O896" i="1"/>
  <c r="M896" i="1"/>
  <c r="G896" i="1"/>
  <c r="L896" i="1" s="1"/>
  <c r="F896" i="1"/>
  <c r="C896" i="1"/>
  <c r="U895" i="1"/>
  <c r="Q895" i="1"/>
  <c r="O895" i="1"/>
  <c r="M895" i="1"/>
  <c r="F895" i="1"/>
  <c r="C895" i="1"/>
  <c r="U894" i="1"/>
  <c r="R894" i="1"/>
  <c r="Q894" i="1"/>
  <c r="O894" i="1"/>
  <c r="T894" i="1" s="1"/>
  <c r="N894" i="1"/>
  <c r="M894" i="1"/>
  <c r="G894" i="1"/>
  <c r="P894" i="1" s="1"/>
  <c r="F894" i="1"/>
  <c r="C894" i="1"/>
  <c r="U893" i="1"/>
  <c r="M893" i="1"/>
  <c r="G893" i="1"/>
  <c r="L893" i="1" s="1"/>
  <c r="F893" i="1"/>
  <c r="O893" i="1" s="1"/>
  <c r="C893" i="1"/>
  <c r="U892" i="1"/>
  <c r="M892" i="1"/>
  <c r="T892" i="1" s="1"/>
  <c r="F892" i="1"/>
  <c r="O892" i="1" s="1"/>
  <c r="C892" i="1"/>
  <c r="G892" i="1" s="1"/>
  <c r="L892" i="1" s="1"/>
  <c r="U891" i="1"/>
  <c r="M891" i="1"/>
  <c r="G891" i="1"/>
  <c r="L891" i="1" s="1"/>
  <c r="F891" i="1"/>
  <c r="O891" i="1" s="1"/>
  <c r="Z891" i="1" s="1" a="1"/>
  <c r="Z891" i="1" s="1"/>
  <c r="C891" i="1"/>
  <c r="U890" i="1"/>
  <c r="Q890" i="1"/>
  <c r="O890" i="1"/>
  <c r="M890" i="1"/>
  <c r="F890" i="1"/>
  <c r="C890" i="1"/>
  <c r="G890" i="1" s="1"/>
  <c r="U889" i="1"/>
  <c r="M889" i="1"/>
  <c r="R889" i="1" s="1"/>
  <c r="F889" i="1"/>
  <c r="O889" i="1" s="1"/>
  <c r="Z889" i="1" s="1" a="1"/>
  <c r="Z889" i="1" s="1"/>
  <c r="C889" i="1"/>
  <c r="G889" i="1" s="1"/>
  <c r="L889" i="1" s="1"/>
  <c r="Z888" i="1" a="1"/>
  <c r="Z888" i="1" s="1"/>
  <c r="U888" i="1"/>
  <c r="M888" i="1"/>
  <c r="L888" i="1"/>
  <c r="F888" i="1"/>
  <c r="O888" i="1" s="1"/>
  <c r="C888" i="1"/>
  <c r="G888" i="1" s="1"/>
  <c r="U887" i="1"/>
  <c r="O887" i="1"/>
  <c r="M887" i="1"/>
  <c r="N887" i="1" s="1"/>
  <c r="F887" i="1"/>
  <c r="C887" i="1"/>
  <c r="G887" i="1" s="1"/>
  <c r="L887" i="1" s="1"/>
  <c r="U886" i="1"/>
  <c r="M886" i="1"/>
  <c r="L886" i="1"/>
  <c r="G886" i="1"/>
  <c r="F886" i="1"/>
  <c r="O886" i="1" s="1"/>
  <c r="C886" i="1"/>
  <c r="U885" i="1"/>
  <c r="R885" i="1"/>
  <c r="M885" i="1"/>
  <c r="L885" i="1"/>
  <c r="F885" i="1"/>
  <c r="O885" i="1" s="1"/>
  <c r="C885" i="1"/>
  <c r="G885" i="1" s="1"/>
  <c r="U884" i="1"/>
  <c r="Q884" i="1"/>
  <c r="O884" i="1"/>
  <c r="M884" i="1"/>
  <c r="F884" i="1"/>
  <c r="C884" i="1"/>
  <c r="G884" i="1" s="1"/>
  <c r="L884" i="1" s="1"/>
  <c r="U883" i="1"/>
  <c r="O883" i="1"/>
  <c r="M883" i="1"/>
  <c r="F883" i="1"/>
  <c r="C883" i="1"/>
  <c r="G883" i="1" s="1"/>
  <c r="L883" i="1" s="1"/>
  <c r="U882" i="1"/>
  <c r="R882" i="1"/>
  <c r="Q882" i="1"/>
  <c r="O882" i="1"/>
  <c r="N882" i="1"/>
  <c r="M882" i="1"/>
  <c r="F882" i="1"/>
  <c r="C882" i="1"/>
  <c r="G882" i="1" s="1"/>
  <c r="U881" i="1"/>
  <c r="M881" i="1"/>
  <c r="L881" i="1"/>
  <c r="F881" i="1"/>
  <c r="O881" i="1" s="1"/>
  <c r="C881" i="1"/>
  <c r="G881" i="1" s="1"/>
  <c r="U880" i="1"/>
  <c r="R880" i="1"/>
  <c r="Q880" i="1"/>
  <c r="P880" i="1"/>
  <c r="M880" i="1"/>
  <c r="N880" i="1" s="1"/>
  <c r="F880" i="1"/>
  <c r="O880" i="1" s="1"/>
  <c r="C880" i="1"/>
  <c r="G880" i="1" s="1"/>
  <c r="L880" i="1" s="1"/>
  <c r="U879" i="1"/>
  <c r="O879" i="1"/>
  <c r="M879" i="1"/>
  <c r="F879" i="1"/>
  <c r="C879" i="1"/>
  <c r="G879" i="1" s="1"/>
  <c r="L879" i="1" s="1"/>
  <c r="U878" i="1"/>
  <c r="R878" i="1"/>
  <c r="O878" i="1"/>
  <c r="M878" i="1"/>
  <c r="F878" i="1"/>
  <c r="C878" i="1"/>
  <c r="G878" i="1" s="1"/>
  <c r="U877" i="1"/>
  <c r="O877" i="1"/>
  <c r="M877" i="1"/>
  <c r="F877" i="1"/>
  <c r="C877" i="1"/>
  <c r="G877" i="1" s="1"/>
  <c r="L877" i="1" s="1"/>
  <c r="U876" i="1"/>
  <c r="O876" i="1"/>
  <c r="M876" i="1"/>
  <c r="R876" i="1" s="1"/>
  <c r="F876" i="1"/>
  <c r="C876" i="1"/>
  <c r="G876" i="1" s="1"/>
  <c r="L876" i="1" s="1"/>
  <c r="U875" i="1"/>
  <c r="T875" i="1"/>
  <c r="R875" i="1"/>
  <c r="M875" i="1"/>
  <c r="G875" i="1"/>
  <c r="L875" i="1" s="1"/>
  <c r="F875" i="1"/>
  <c r="O875" i="1" s="1"/>
  <c r="C875" i="1"/>
  <c r="U874" i="1"/>
  <c r="O874" i="1"/>
  <c r="M874" i="1"/>
  <c r="F874" i="1"/>
  <c r="C874" i="1"/>
  <c r="G874" i="1" s="1"/>
  <c r="U873" i="1"/>
  <c r="M873" i="1"/>
  <c r="F873" i="1"/>
  <c r="O873" i="1" s="1"/>
  <c r="C873" i="1"/>
  <c r="G873" i="1" s="1"/>
  <c r="L873" i="1" s="1"/>
  <c r="U872" i="1"/>
  <c r="N872" i="1"/>
  <c r="M872" i="1"/>
  <c r="F872" i="1"/>
  <c r="O872" i="1" s="1"/>
  <c r="T872" i="1" s="1"/>
  <c r="C872" i="1"/>
  <c r="G872" i="1" s="1"/>
  <c r="L872" i="1" s="1"/>
  <c r="U871" i="1"/>
  <c r="Q871" i="1"/>
  <c r="O871" i="1"/>
  <c r="M871" i="1"/>
  <c r="F871" i="1"/>
  <c r="C871" i="1"/>
  <c r="G871" i="1" s="1"/>
  <c r="L871" i="1" s="1"/>
  <c r="U870" i="1"/>
  <c r="N870" i="1"/>
  <c r="M870" i="1"/>
  <c r="G870" i="1"/>
  <c r="P870" i="1" s="1"/>
  <c r="F870" i="1"/>
  <c r="O870" i="1" s="1"/>
  <c r="C870" i="1"/>
  <c r="U869" i="1"/>
  <c r="R869" i="1"/>
  <c r="M869" i="1"/>
  <c r="L869" i="1"/>
  <c r="F869" i="1"/>
  <c r="O869" i="1" s="1"/>
  <c r="C869" i="1"/>
  <c r="G869" i="1" s="1"/>
  <c r="U868" i="1"/>
  <c r="O868" i="1"/>
  <c r="M868" i="1"/>
  <c r="F868" i="1"/>
  <c r="C868" i="1"/>
  <c r="G868" i="1" s="1"/>
  <c r="L868" i="1" s="1"/>
  <c r="U867" i="1"/>
  <c r="M867" i="1"/>
  <c r="F867" i="1"/>
  <c r="O867" i="1" s="1"/>
  <c r="C867" i="1"/>
  <c r="G867" i="1" s="1"/>
  <c r="L867" i="1" s="1"/>
  <c r="U866" i="1"/>
  <c r="R866" i="1"/>
  <c r="O866" i="1"/>
  <c r="M866" i="1"/>
  <c r="F866" i="1"/>
  <c r="C866" i="1"/>
  <c r="G866" i="1" s="1"/>
  <c r="U865" i="1"/>
  <c r="Q865" i="1"/>
  <c r="M865" i="1"/>
  <c r="F865" i="1"/>
  <c r="O865" i="1" s="1"/>
  <c r="C865" i="1"/>
  <c r="G865" i="1" s="1"/>
  <c r="L865" i="1" s="1"/>
  <c r="U864" i="1"/>
  <c r="R864" i="1"/>
  <c r="P864" i="1"/>
  <c r="M864" i="1"/>
  <c r="N864" i="1" s="1"/>
  <c r="L864" i="1"/>
  <c r="F864" i="1"/>
  <c r="O864" i="1" s="1"/>
  <c r="T864" i="1" s="1"/>
  <c r="C864" i="1"/>
  <c r="G864" i="1" s="1"/>
  <c r="U863" i="1"/>
  <c r="Q863" i="1"/>
  <c r="O863" i="1"/>
  <c r="N863" i="1"/>
  <c r="M863" i="1"/>
  <c r="F863" i="1"/>
  <c r="C863" i="1"/>
  <c r="G863" i="1" s="1"/>
  <c r="L863" i="1" s="1"/>
  <c r="U862" i="1"/>
  <c r="R862" i="1"/>
  <c r="Q862" i="1"/>
  <c r="O862" i="1"/>
  <c r="N862" i="1"/>
  <c r="M862" i="1"/>
  <c r="F862" i="1"/>
  <c r="C862" i="1"/>
  <c r="G862" i="1" s="1"/>
  <c r="P862" i="1" s="1"/>
  <c r="U861" i="1"/>
  <c r="Q861" i="1"/>
  <c r="O861" i="1"/>
  <c r="M861" i="1"/>
  <c r="N861" i="1" s="1"/>
  <c r="F861" i="1"/>
  <c r="C861" i="1"/>
  <c r="G861" i="1" s="1"/>
  <c r="L861" i="1" s="1"/>
  <c r="U860" i="1"/>
  <c r="O860" i="1"/>
  <c r="M860" i="1"/>
  <c r="L860" i="1"/>
  <c r="F860" i="1"/>
  <c r="C860" i="1"/>
  <c r="G860" i="1" s="1"/>
  <c r="U859" i="1"/>
  <c r="O859" i="1"/>
  <c r="M859" i="1"/>
  <c r="F859" i="1"/>
  <c r="C859" i="1"/>
  <c r="G859" i="1" s="1"/>
  <c r="L859" i="1" s="1"/>
  <c r="U858" i="1"/>
  <c r="R858" i="1"/>
  <c r="Q858" i="1"/>
  <c r="N858" i="1"/>
  <c r="M858" i="1"/>
  <c r="F858" i="1"/>
  <c r="O858" i="1" s="1"/>
  <c r="C858" i="1"/>
  <c r="G858" i="1" s="1"/>
  <c r="U857" i="1"/>
  <c r="O857" i="1"/>
  <c r="M857" i="1"/>
  <c r="P857" i="1" s="1"/>
  <c r="F857" i="1"/>
  <c r="C857" i="1"/>
  <c r="G857" i="1" s="1"/>
  <c r="L857" i="1" s="1"/>
  <c r="U856" i="1"/>
  <c r="Q856" i="1"/>
  <c r="O856" i="1"/>
  <c r="N856" i="1"/>
  <c r="M856" i="1"/>
  <c r="G856" i="1"/>
  <c r="L856" i="1" s="1"/>
  <c r="F856" i="1"/>
  <c r="C856" i="1"/>
  <c r="U855" i="1"/>
  <c r="N855" i="1"/>
  <c r="M855" i="1"/>
  <c r="L855" i="1"/>
  <c r="G855" i="1"/>
  <c r="F855" i="1"/>
  <c r="O855" i="1" s="1"/>
  <c r="C855" i="1"/>
  <c r="U854" i="1"/>
  <c r="Q854" i="1"/>
  <c r="O854" i="1"/>
  <c r="M854" i="1"/>
  <c r="F854" i="1"/>
  <c r="C854" i="1"/>
  <c r="G854" i="1" s="1"/>
  <c r="U853" i="1"/>
  <c r="M853" i="1"/>
  <c r="F853" i="1"/>
  <c r="O853" i="1" s="1"/>
  <c r="C853" i="1"/>
  <c r="G853" i="1" s="1"/>
  <c r="L853" i="1" s="1"/>
  <c r="U852" i="1"/>
  <c r="Q852" i="1"/>
  <c r="N852" i="1"/>
  <c r="M852" i="1"/>
  <c r="F852" i="1"/>
  <c r="O852" i="1" s="1"/>
  <c r="C852" i="1"/>
  <c r="G852" i="1" s="1"/>
  <c r="L852" i="1" s="1"/>
  <c r="U851" i="1"/>
  <c r="Q851" i="1"/>
  <c r="O851" i="1"/>
  <c r="M851" i="1"/>
  <c r="F851" i="1"/>
  <c r="C851" i="1"/>
  <c r="G851" i="1" s="1"/>
  <c r="L851" i="1" s="1"/>
  <c r="U850" i="1"/>
  <c r="M850" i="1"/>
  <c r="F850" i="1"/>
  <c r="O850" i="1" s="1"/>
  <c r="C850" i="1"/>
  <c r="G850" i="1" s="1"/>
  <c r="U849" i="1"/>
  <c r="M849" i="1"/>
  <c r="F849" i="1"/>
  <c r="O849" i="1" s="1"/>
  <c r="C849" i="1"/>
  <c r="G849" i="1" s="1"/>
  <c r="L849" i="1" s="1"/>
  <c r="U848" i="1"/>
  <c r="O848" i="1"/>
  <c r="M848" i="1"/>
  <c r="G848" i="1"/>
  <c r="L848" i="1" s="1"/>
  <c r="F848" i="1"/>
  <c r="C848" i="1"/>
  <c r="U847" i="1"/>
  <c r="M847" i="1"/>
  <c r="R847" i="1" s="1"/>
  <c r="L847" i="1"/>
  <c r="G847" i="1"/>
  <c r="F847" i="1"/>
  <c r="O847" i="1" s="1"/>
  <c r="C847" i="1"/>
  <c r="U846" i="1"/>
  <c r="R846" i="1"/>
  <c r="O846" i="1"/>
  <c r="N846" i="1"/>
  <c r="M846" i="1"/>
  <c r="Q846" i="1" s="1"/>
  <c r="F846" i="1"/>
  <c r="C846" i="1"/>
  <c r="G846" i="1" s="1"/>
  <c r="U845" i="1"/>
  <c r="M845" i="1"/>
  <c r="N845" i="1" s="1"/>
  <c r="F845" i="1"/>
  <c r="O845" i="1" s="1"/>
  <c r="C845" i="1"/>
  <c r="G845" i="1" s="1"/>
  <c r="U844" i="1"/>
  <c r="M844" i="1"/>
  <c r="F844" i="1"/>
  <c r="O844" i="1" s="1"/>
  <c r="C844" i="1"/>
  <c r="G844" i="1" s="1"/>
  <c r="U843" i="1"/>
  <c r="Q843" i="1"/>
  <c r="M843" i="1"/>
  <c r="F843" i="1"/>
  <c r="O843" i="1" s="1"/>
  <c r="C843" i="1"/>
  <c r="G843" i="1" s="1"/>
  <c r="L843" i="1" s="1"/>
  <c r="U842" i="1"/>
  <c r="M842" i="1"/>
  <c r="Q842" i="1" s="1"/>
  <c r="F842" i="1"/>
  <c r="O842" i="1" s="1"/>
  <c r="C842" i="1"/>
  <c r="G842" i="1" s="1"/>
  <c r="U841" i="1"/>
  <c r="O841" i="1"/>
  <c r="M841" i="1"/>
  <c r="T841" i="1" s="1"/>
  <c r="F841" i="1"/>
  <c r="C841" i="1"/>
  <c r="G841" i="1" s="1"/>
  <c r="L841" i="1" s="1"/>
  <c r="U840" i="1"/>
  <c r="O840" i="1"/>
  <c r="M840" i="1"/>
  <c r="G840" i="1"/>
  <c r="L840" i="1" s="1"/>
  <c r="F840" i="1"/>
  <c r="C840" i="1"/>
  <c r="U839" i="1"/>
  <c r="R839" i="1"/>
  <c r="N839" i="1"/>
  <c r="M839" i="1"/>
  <c r="L839" i="1"/>
  <c r="G839" i="1"/>
  <c r="F839" i="1"/>
  <c r="O839" i="1" s="1"/>
  <c r="C839" i="1"/>
  <c r="U838" i="1"/>
  <c r="R838" i="1"/>
  <c r="O838" i="1"/>
  <c r="M838" i="1"/>
  <c r="G838" i="1"/>
  <c r="F838" i="1"/>
  <c r="C838" i="1"/>
  <c r="U837" i="1"/>
  <c r="N837" i="1"/>
  <c r="M837" i="1"/>
  <c r="P837" i="1" s="1"/>
  <c r="L837" i="1"/>
  <c r="F837" i="1"/>
  <c r="O837" i="1" s="1"/>
  <c r="C837" i="1"/>
  <c r="G837" i="1" s="1"/>
  <c r="U836" i="1"/>
  <c r="T836" i="1"/>
  <c r="M836" i="1"/>
  <c r="N836" i="1" s="1"/>
  <c r="F836" i="1"/>
  <c r="O836" i="1" s="1"/>
  <c r="C836" i="1"/>
  <c r="G836" i="1" s="1"/>
  <c r="L836" i="1" s="1"/>
  <c r="U835" i="1"/>
  <c r="O835" i="1"/>
  <c r="M835" i="1"/>
  <c r="L835" i="1"/>
  <c r="F835" i="1"/>
  <c r="C835" i="1"/>
  <c r="G835" i="1" s="1"/>
  <c r="U834" i="1"/>
  <c r="T834" i="1"/>
  <c r="R834" i="1"/>
  <c r="Q834" i="1"/>
  <c r="N834" i="1"/>
  <c r="M834" i="1"/>
  <c r="G834" i="1"/>
  <c r="F834" i="1"/>
  <c r="O834" i="1" s="1"/>
  <c r="C834" i="1"/>
  <c r="U833" i="1"/>
  <c r="O833" i="1"/>
  <c r="M833" i="1"/>
  <c r="L833" i="1"/>
  <c r="F833" i="1"/>
  <c r="C833" i="1"/>
  <c r="G833" i="1" s="1"/>
  <c r="U832" i="1"/>
  <c r="R832" i="1"/>
  <c r="Q832" i="1"/>
  <c r="O832" i="1"/>
  <c r="T832" i="1" s="1"/>
  <c r="N832" i="1"/>
  <c r="M832" i="1"/>
  <c r="G832" i="1"/>
  <c r="F832" i="1"/>
  <c r="C832" i="1"/>
  <c r="U831" i="1"/>
  <c r="R831" i="1"/>
  <c r="O831" i="1"/>
  <c r="N831" i="1"/>
  <c r="M831" i="1"/>
  <c r="G831" i="1"/>
  <c r="L831" i="1" s="1"/>
  <c r="F831" i="1"/>
  <c r="C831" i="1"/>
  <c r="U830" i="1"/>
  <c r="R830" i="1"/>
  <c r="Q830" i="1"/>
  <c r="O830" i="1"/>
  <c r="M830" i="1"/>
  <c r="N830" i="1" s="1"/>
  <c r="G830" i="1"/>
  <c r="F830" i="1"/>
  <c r="C830" i="1"/>
  <c r="U829" i="1"/>
  <c r="R829" i="1"/>
  <c r="O829" i="1"/>
  <c r="M829" i="1"/>
  <c r="Q829" i="1" s="1"/>
  <c r="F829" i="1"/>
  <c r="C829" i="1"/>
  <c r="G829" i="1" s="1"/>
  <c r="L829" i="1" s="1"/>
  <c r="U828" i="1"/>
  <c r="M828" i="1"/>
  <c r="F828" i="1"/>
  <c r="O828" i="1" s="1"/>
  <c r="C828" i="1"/>
  <c r="G828" i="1" s="1"/>
  <c r="U827" i="1"/>
  <c r="N827" i="1"/>
  <c r="M827" i="1"/>
  <c r="L827" i="1"/>
  <c r="F827" i="1"/>
  <c r="O827" i="1" s="1"/>
  <c r="C827" i="1"/>
  <c r="G827" i="1" s="1"/>
  <c r="U826" i="1"/>
  <c r="R826" i="1"/>
  <c r="O826" i="1"/>
  <c r="M826" i="1"/>
  <c r="L826" i="1"/>
  <c r="G826" i="1"/>
  <c r="F826" i="1"/>
  <c r="C826" i="1"/>
  <c r="U825" i="1"/>
  <c r="M825" i="1"/>
  <c r="N825" i="1" s="1"/>
  <c r="F825" i="1"/>
  <c r="O825" i="1" s="1"/>
  <c r="C825" i="1"/>
  <c r="G825" i="1" s="1"/>
  <c r="L825" i="1" s="1"/>
  <c r="U824" i="1"/>
  <c r="O824" i="1"/>
  <c r="M824" i="1"/>
  <c r="G824" i="1"/>
  <c r="L824" i="1" s="1"/>
  <c r="F824" i="1"/>
  <c r="C824" i="1"/>
  <c r="U823" i="1"/>
  <c r="M823" i="1"/>
  <c r="G823" i="1"/>
  <c r="L823" i="1" s="1"/>
  <c r="F823" i="1"/>
  <c r="O823" i="1" s="1"/>
  <c r="C823" i="1"/>
  <c r="U822" i="1"/>
  <c r="Q822" i="1"/>
  <c r="P822" i="1"/>
  <c r="N822" i="1"/>
  <c r="M822" i="1"/>
  <c r="R822" i="1" s="1"/>
  <c r="G822" i="1"/>
  <c r="L822" i="1" s="1"/>
  <c r="F822" i="1"/>
  <c r="O822" i="1" s="1"/>
  <c r="T822" i="1" s="1"/>
  <c r="C822" i="1"/>
  <c r="U821" i="1"/>
  <c r="M821" i="1"/>
  <c r="L821" i="1"/>
  <c r="F821" i="1"/>
  <c r="O821" i="1" s="1"/>
  <c r="C821" i="1"/>
  <c r="G821" i="1" s="1"/>
  <c r="U820" i="1"/>
  <c r="M820" i="1"/>
  <c r="G820" i="1"/>
  <c r="L820" i="1" s="1"/>
  <c r="F820" i="1"/>
  <c r="O820" i="1" s="1"/>
  <c r="C820" i="1"/>
  <c r="U819" i="1"/>
  <c r="O819" i="1"/>
  <c r="M819" i="1"/>
  <c r="F819" i="1"/>
  <c r="C819" i="1"/>
  <c r="G819" i="1" s="1"/>
  <c r="L819" i="1" s="1"/>
  <c r="U818" i="1"/>
  <c r="R818" i="1"/>
  <c r="Q818" i="1"/>
  <c r="N818" i="1"/>
  <c r="M818" i="1"/>
  <c r="F818" i="1"/>
  <c r="O818" i="1" s="1"/>
  <c r="C818" i="1"/>
  <c r="U817" i="1"/>
  <c r="R817" i="1"/>
  <c r="Q817" i="1"/>
  <c r="O817" i="1"/>
  <c r="M817" i="1"/>
  <c r="F817" i="1"/>
  <c r="C817" i="1"/>
  <c r="G817" i="1" s="1"/>
  <c r="L817" i="1" s="1"/>
  <c r="U816" i="1"/>
  <c r="R816" i="1"/>
  <c r="O816" i="1"/>
  <c r="M816" i="1"/>
  <c r="G816" i="1"/>
  <c r="L816" i="1" s="1"/>
  <c r="F816" i="1"/>
  <c r="C816" i="1"/>
  <c r="U815" i="1"/>
  <c r="R815" i="1"/>
  <c r="O815" i="1"/>
  <c r="N815" i="1"/>
  <c r="M815" i="1"/>
  <c r="F815" i="1"/>
  <c r="C815" i="1"/>
  <c r="G815" i="1" s="1"/>
  <c r="L815" i="1" s="1"/>
  <c r="U814" i="1"/>
  <c r="R814" i="1"/>
  <c r="Q814" i="1"/>
  <c r="O814" i="1"/>
  <c r="N814" i="1"/>
  <c r="M814" i="1"/>
  <c r="F814" i="1"/>
  <c r="C814" i="1"/>
  <c r="G814" i="1" s="1"/>
  <c r="U813" i="1"/>
  <c r="O813" i="1"/>
  <c r="M813" i="1"/>
  <c r="F813" i="1"/>
  <c r="C813" i="1"/>
  <c r="G813" i="1" s="1"/>
  <c r="L813" i="1" s="1"/>
  <c r="U812" i="1"/>
  <c r="R812" i="1"/>
  <c r="Q812" i="1"/>
  <c r="N812" i="1"/>
  <c r="M812" i="1"/>
  <c r="F812" i="1"/>
  <c r="O812" i="1" s="1"/>
  <c r="C812" i="1"/>
  <c r="G812" i="1" s="1"/>
  <c r="L812" i="1" s="1"/>
  <c r="U811" i="1"/>
  <c r="O811" i="1"/>
  <c r="M811" i="1"/>
  <c r="F811" i="1"/>
  <c r="C811" i="1"/>
  <c r="G811" i="1" s="1"/>
  <c r="L811" i="1" s="1"/>
  <c r="U810" i="1"/>
  <c r="R810" i="1"/>
  <c r="O810" i="1"/>
  <c r="M810" i="1"/>
  <c r="N810" i="1" s="1"/>
  <c r="F810" i="1"/>
  <c r="C810" i="1"/>
  <c r="G810" i="1" s="1"/>
  <c r="U809" i="1"/>
  <c r="Q809" i="1"/>
  <c r="M809" i="1"/>
  <c r="R809" i="1" s="1"/>
  <c r="F809" i="1"/>
  <c r="O809" i="1" s="1"/>
  <c r="C809" i="1"/>
  <c r="G809" i="1" s="1"/>
  <c r="L809" i="1" s="1"/>
  <c r="U808" i="1"/>
  <c r="M808" i="1"/>
  <c r="F808" i="1"/>
  <c r="O808" i="1" s="1"/>
  <c r="C808" i="1"/>
  <c r="G808" i="1" s="1"/>
  <c r="L808" i="1" s="1"/>
  <c r="U807" i="1"/>
  <c r="Q807" i="1"/>
  <c r="N807" i="1"/>
  <c r="M807" i="1"/>
  <c r="R807" i="1" s="1"/>
  <c r="F807" i="1"/>
  <c r="O807" i="1" s="1"/>
  <c r="C807" i="1"/>
  <c r="G807" i="1" s="1"/>
  <c r="U806" i="1"/>
  <c r="O806" i="1"/>
  <c r="M806" i="1"/>
  <c r="G806" i="1"/>
  <c r="L806" i="1" s="1"/>
  <c r="F806" i="1"/>
  <c r="C806" i="1"/>
  <c r="U805" i="1"/>
  <c r="Q805" i="1"/>
  <c r="N805" i="1"/>
  <c r="M805" i="1"/>
  <c r="F805" i="1"/>
  <c r="O805" i="1" s="1"/>
  <c r="C805" i="1"/>
  <c r="G805" i="1" s="1"/>
  <c r="L805" i="1" s="1"/>
  <c r="U804" i="1"/>
  <c r="M804" i="1"/>
  <c r="R804" i="1" s="1"/>
  <c r="G804" i="1"/>
  <c r="L804" i="1" s="1"/>
  <c r="F804" i="1"/>
  <c r="O804" i="1" s="1"/>
  <c r="C804" i="1"/>
  <c r="U803" i="1"/>
  <c r="O803" i="1"/>
  <c r="M803" i="1"/>
  <c r="F803" i="1"/>
  <c r="C803" i="1"/>
  <c r="U802" i="1"/>
  <c r="O802" i="1"/>
  <c r="T802" i="1" s="1"/>
  <c r="M802" i="1"/>
  <c r="N802" i="1" s="1"/>
  <c r="F802" i="1"/>
  <c r="C802" i="1"/>
  <c r="G802" i="1" s="1"/>
  <c r="L802" i="1" s="1"/>
  <c r="U801" i="1"/>
  <c r="M801" i="1"/>
  <c r="N801" i="1" s="1"/>
  <c r="G801" i="1"/>
  <c r="L801" i="1" s="1"/>
  <c r="F801" i="1"/>
  <c r="O801" i="1" s="1"/>
  <c r="C801" i="1"/>
  <c r="U800" i="1"/>
  <c r="R800" i="1"/>
  <c r="M800" i="1"/>
  <c r="F800" i="1"/>
  <c r="O800" i="1" s="1"/>
  <c r="C800" i="1"/>
  <c r="G800" i="1" s="1"/>
  <c r="U799" i="1"/>
  <c r="M799" i="1"/>
  <c r="G799" i="1"/>
  <c r="L799" i="1" s="1"/>
  <c r="F799" i="1"/>
  <c r="O799" i="1" s="1"/>
  <c r="C799" i="1"/>
  <c r="U798" i="1"/>
  <c r="T798" i="1"/>
  <c r="O798" i="1"/>
  <c r="N798" i="1"/>
  <c r="M798" i="1"/>
  <c r="Q798" i="1" s="1"/>
  <c r="F798" i="1"/>
  <c r="C798" i="1"/>
  <c r="G798" i="1" s="1"/>
  <c r="L798" i="1" s="1"/>
  <c r="U797" i="1"/>
  <c r="M797" i="1"/>
  <c r="G797" i="1"/>
  <c r="L797" i="1" s="1"/>
  <c r="F797" i="1"/>
  <c r="O797" i="1" s="1"/>
  <c r="C797" i="1"/>
  <c r="U796" i="1"/>
  <c r="N796" i="1"/>
  <c r="M796" i="1"/>
  <c r="L796" i="1"/>
  <c r="F796" i="1"/>
  <c r="O796" i="1" s="1"/>
  <c r="C796" i="1"/>
  <c r="G796" i="1" s="1"/>
  <c r="U795" i="1"/>
  <c r="N795" i="1"/>
  <c r="M795" i="1"/>
  <c r="Q795" i="1" s="1"/>
  <c r="G795" i="1"/>
  <c r="F795" i="1"/>
  <c r="O795" i="1" s="1"/>
  <c r="C795" i="1"/>
  <c r="U794" i="1"/>
  <c r="R794" i="1"/>
  <c r="O794" i="1"/>
  <c r="M794" i="1"/>
  <c r="Q794" i="1" s="1"/>
  <c r="L794" i="1"/>
  <c r="G794" i="1"/>
  <c r="F794" i="1"/>
  <c r="C794" i="1"/>
  <c r="U793" i="1"/>
  <c r="M793" i="1"/>
  <c r="Q793" i="1" s="1"/>
  <c r="F793" i="1"/>
  <c r="O793" i="1" s="1"/>
  <c r="C793" i="1"/>
  <c r="G793" i="1" s="1"/>
  <c r="L793" i="1" s="1"/>
  <c r="U792" i="1"/>
  <c r="M792" i="1"/>
  <c r="R792" i="1" s="1"/>
  <c r="G792" i="1"/>
  <c r="L792" i="1" s="1"/>
  <c r="F792" i="1"/>
  <c r="O792" i="1" s="1"/>
  <c r="C792" i="1"/>
  <c r="U791" i="1"/>
  <c r="O791" i="1"/>
  <c r="M791" i="1"/>
  <c r="F791" i="1"/>
  <c r="C791" i="1"/>
  <c r="G791" i="1" s="1"/>
  <c r="L791" i="1" s="1"/>
  <c r="U790" i="1"/>
  <c r="Q790" i="1"/>
  <c r="O790" i="1"/>
  <c r="M790" i="1"/>
  <c r="P790" i="1" s="1"/>
  <c r="F790" i="1"/>
  <c r="C790" i="1"/>
  <c r="G790" i="1" s="1"/>
  <c r="L790" i="1" s="1"/>
  <c r="U789" i="1"/>
  <c r="M789" i="1"/>
  <c r="L789" i="1"/>
  <c r="G789" i="1"/>
  <c r="F789" i="1"/>
  <c r="O789" i="1" s="1"/>
  <c r="C789" i="1"/>
  <c r="U788" i="1"/>
  <c r="R788" i="1"/>
  <c r="Q788" i="1"/>
  <c r="M788" i="1"/>
  <c r="F788" i="1"/>
  <c r="O788" i="1" s="1"/>
  <c r="C788" i="1"/>
  <c r="G788" i="1" s="1"/>
  <c r="L788" i="1" s="1"/>
  <c r="U787" i="1"/>
  <c r="T787" i="1"/>
  <c r="M787" i="1"/>
  <c r="G787" i="1"/>
  <c r="L787" i="1" s="1"/>
  <c r="F787" i="1"/>
  <c r="O787" i="1" s="1"/>
  <c r="C787" i="1"/>
  <c r="U786" i="1"/>
  <c r="R786" i="1"/>
  <c r="O786" i="1"/>
  <c r="M786" i="1"/>
  <c r="F786" i="1"/>
  <c r="C786" i="1"/>
  <c r="G786" i="1" s="1"/>
  <c r="U785" i="1"/>
  <c r="O785" i="1"/>
  <c r="M785" i="1"/>
  <c r="N785" i="1" s="1"/>
  <c r="G785" i="1"/>
  <c r="L785" i="1" s="1"/>
  <c r="F785" i="1"/>
  <c r="C785" i="1"/>
  <c r="U784" i="1"/>
  <c r="R784" i="1"/>
  <c r="P784" i="1"/>
  <c r="M784" i="1"/>
  <c r="F784" i="1"/>
  <c r="O784" i="1" s="1"/>
  <c r="T784" i="1" s="1"/>
  <c r="C784" i="1"/>
  <c r="G784" i="1" s="1"/>
  <c r="L784" i="1" s="1"/>
  <c r="U783" i="1"/>
  <c r="Q783" i="1"/>
  <c r="P783" i="1"/>
  <c r="O783" i="1"/>
  <c r="N783" i="1"/>
  <c r="M783" i="1"/>
  <c r="R783" i="1" s="1"/>
  <c r="G783" i="1"/>
  <c r="L783" i="1" s="1"/>
  <c r="F783" i="1"/>
  <c r="C783" i="1"/>
  <c r="U782" i="1"/>
  <c r="O782" i="1"/>
  <c r="M782" i="1"/>
  <c r="F782" i="1"/>
  <c r="C782" i="1"/>
  <c r="G782" i="1" s="1"/>
  <c r="L782" i="1" s="1"/>
  <c r="U781" i="1"/>
  <c r="Q781" i="1"/>
  <c r="N781" i="1"/>
  <c r="M781" i="1"/>
  <c r="R781" i="1" s="1"/>
  <c r="F781" i="1"/>
  <c r="O781" i="1" s="1"/>
  <c r="C781" i="1"/>
  <c r="G781" i="1" s="1"/>
  <c r="U780" i="1"/>
  <c r="M780" i="1"/>
  <c r="Q780" i="1" s="1"/>
  <c r="G780" i="1"/>
  <c r="F780" i="1"/>
  <c r="O780" i="1" s="1"/>
  <c r="C780" i="1"/>
  <c r="U779" i="1"/>
  <c r="R779" i="1"/>
  <c r="M779" i="1"/>
  <c r="F779" i="1"/>
  <c r="O779" i="1" s="1"/>
  <c r="C779" i="1"/>
  <c r="G779" i="1" s="1"/>
  <c r="L779" i="1" s="1"/>
  <c r="U778" i="1"/>
  <c r="Q778" i="1"/>
  <c r="O778" i="1"/>
  <c r="N778" i="1"/>
  <c r="M778" i="1"/>
  <c r="R778" i="1" s="1"/>
  <c r="F778" i="1"/>
  <c r="C778" i="1"/>
  <c r="G778" i="1" s="1"/>
  <c r="U777" i="1"/>
  <c r="O777" i="1"/>
  <c r="M777" i="1"/>
  <c r="G777" i="1"/>
  <c r="F777" i="1"/>
  <c r="C777" i="1"/>
  <c r="U776" i="1"/>
  <c r="M776" i="1"/>
  <c r="G776" i="1"/>
  <c r="L776" i="1" s="1"/>
  <c r="F776" i="1"/>
  <c r="O776" i="1" s="1"/>
  <c r="C776" i="1"/>
  <c r="U775" i="1"/>
  <c r="O775" i="1"/>
  <c r="M775" i="1"/>
  <c r="F775" i="1"/>
  <c r="C775" i="1"/>
  <c r="G775" i="1" s="1"/>
  <c r="L775" i="1" s="1"/>
  <c r="U774" i="1"/>
  <c r="O774" i="1"/>
  <c r="M774" i="1"/>
  <c r="G774" i="1"/>
  <c r="L774" i="1" s="1"/>
  <c r="F774" i="1"/>
  <c r="C774" i="1"/>
  <c r="U773" i="1"/>
  <c r="M773" i="1"/>
  <c r="F773" i="1"/>
  <c r="O773" i="1" s="1"/>
  <c r="C773" i="1"/>
  <c r="G773" i="1" s="1"/>
  <c r="L773" i="1" s="1"/>
  <c r="U772" i="1"/>
  <c r="M772" i="1"/>
  <c r="F772" i="1"/>
  <c r="O772" i="1" s="1"/>
  <c r="C772" i="1"/>
  <c r="G772" i="1" s="1"/>
  <c r="L772" i="1" s="1"/>
  <c r="U771" i="1"/>
  <c r="O771" i="1"/>
  <c r="N771" i="1"/>
  <c r="M771" i="1"/>
  <c r="F771" i="1"/>
  <c r="C771" i="1"/>
  <c r="G771" i="1" s="1"/>
  <c r="L771" i="1" s="1"/>
  <c r="U770" i="1"/>
  <c r="R770" i="1"/>
  <c r="O770" i="1"/>
  <c r="N770" i="1"/>
  <c r="M770" i="1"/>
  <c r="Q770" i="1" s="1"/>
  <c r="G770" i="1"/>
  <c r="F770" i="1"/>
  <c r="C770" i="1"/>
  <c r="U769" i="1"/>
  <c r="O769" i="1"/>
  <c r="M769" i="1"/>
  <c r="F769" i="1"/>
  <c r="C769" i="1"/>
  <c r="G769" i="1" s="1"/>
  <c r="L769" i="1" s="1"/>
  <c r="U768" i="1"/>
  <c r="R768" i="1"/>
  <c r="M768" i="1"/>
  <c r="F768" i="1"/>
  <c r="O768" i="1" s="1"/>
  <c r="C768" i="1"/>
  <c r="G768" i="1" s="1"/>
  <c r="L768" i="1" s="1"/>
  <c r="U767" i="1"/>
  <c r="R767" i="1"/>
  <c r="O767" i="1"/>
  <c r="M767" i="1"/>
  <c r="T767" i="1" s="1"/>
  <c r="G767" i="1"/>
  <c r="L767" i="1" s="1"/>
  <c r="F767" i="1"/>
  <c r="C767" i="1"/>
  <c r="U766" i="1"/>
  <c r="Q766" i="1"/>
  <c r="O766" i="1"/>
  <c r="M766" i="1"/>
  <c r="G766" i="1"/>
  <c r="F766" i="1"/>
  <c r="C766" i="1"/>
  <c r="U765" i="1"/>
  <c r="O765" i="1"/>
  <c r="M765" i="1"/>
  <c r="L765" i="1"/>
  <c r="F765" i="1"/>
  <c r="C765" i="1"/>
  <c r="G765" i="1" s="1"/>
  <c r="U764" i="1"/>
  <c r="R764" i="1"/>
  <c r="N764" i="1"/>
  <c r="M764" i="1"/>
  <c r="Q764" i="1" s="1"/>
  <c r="F764" i="1"/>
  <c r="O764" i="1" s="1"/>
  <c r="C764" i="1"/>
  <c r="G764" i="1" s="1"/>
  <c r="L764" i="1" s="1"/>
  <c r="U763" i="1"/>
  <c r="N763" i="1"/>
  <c r="M763" i="1"/>
  <c r="F763" i="1"/>
  <c r="O763" i="1" s="1"/>
  <c r="C763" i="1"/>
  <c r="G763" i="1" s="1"/>
  <c r="L763" i="1" s="1"/>
  <c r="U762" i="1"/>
  <c r="O762" i="1"/>
  <c r="M762" i="1"/>
  <c r="Q762" i="1" s="1"/>
  <c r="G762" i="1"/>
  <c r="L762" i="1" s="1"/>
  <c r="F762" i="1"/>
  <c r="C762" i="1"/>
  <c r="U761" i="1"/>
  <c r="M761" i="1"/>
  <c r="Q761" i="1" s="1"/>
  <c r="G761" i="1"/>
  <c r="L761" i="1" s="1"/>
  <c r="F761" i="1"/>
  <c r="O761" i="1" s="1"/>
  <c r="C761" i="1"/>
  <c r="U760" i="1"/>
  <c r="M760" i="1"/>
  <c r="G760" i="1"/>
  <c r="P760" i="1" s="1"/>
  <c r="F760" i="1"/>
  <c r="O760" i="1" s="1"/>
  <c r="C760" i="1"/>
  <c r="U759" i="1"/>
  <c r="O759" i="1"/>
  <c r="M759" i="1"/>
  <c r="F759" i="1"/>
  <c r="C759" i="1"/>
  <c r="G759" i="1" s="1"/>
  <c r="L759" i="1" s="1"/>
  <c r="U758" i="1"/>
  <c r="O758" i="1"/>
  <c r="M758" i="1"/>
  <c r="T758" i="1" s="1"/>
  <c r="F758" i="1"/>
  <c r="C758" i="1"/>
  <c r="G758" i="1" s="1"/>
  <c r="L758" i="1" s="1"/>
  <c r="U757" i="1"/>
  <c r="O757" i="1"/>
  <c r="M757" i="1"/>
  <c r="G757" i="1"/>
  <c r="L757" i="1" s="1"/>
  <c r="F757" i="1"/>
  <c r="C757" i="1"/>
  <c r="U756" i="1"/>
  <c r="Q756" i="1"/>
  <c r="P756" i="1"/>
  <c r="N756" i="1"/>
  <c r="M756" i="1"/>
  <c r="R756" i="1" s="1"/>
  <c r="G756" i="1"/>
  <c r="L756" i="1" s="1"/>
  <c r="F756" i="1"/>
  <c r="O756" i="1" s="1"/>
  <c r="T756" i="1" s="1"/>
  <c r="C756" i="1"/>
  <c r="U755" i="1"/>
  <c r="O755" i="1"/>
  <c r="M755" i="1"/>
  <c r="G755" i="1"/>
  <c r="L755" i="1" s="1"/>
  <c r="F755" i="1"/>
  <c r="C755" i="1"/>
  <c r="U754" i="1"/>
  <c r="O754" i="1"/>
  <c r="M754" i="1"/>
  <c r="F754" i="1"/>
  <c r="C754" i="1"/>
  <c r="G754" i="1" s="1"/>
  <c r="L754" i="1" s="1"/>
  <c r="U753" i="1"/>
  <c r="O753" i="1"/>
  <c r="M753" i="1"/>
  <c r="T753" i="1" s="1"/>
  <c r="G753" i="1"/>
  <c r="L753" i="1" s="1"/>
  <c r="F753" i="1"/>
  <c r="C753" i="1"/>
  <c r="U752" i="1"/>
  <c r="M752" i="1"/>
  <c r="F752" i="1"/>
  <c r="O752" i="1" s="1"/>
  <c r="C752" i="1"/>
  <c r="G752" i="1" s="1"/>
  <c r="L752" i="1" s="1"/>
  <c r="U751" i="1"/>
  <c r="O751" i="1"/>
  <c r="M751" i="1"/>
  <c r="F751" i="1"/>
  <c r="C751" i="1"/>
  <c r="G751" i="1" s="1"/>
  <c r="L751" i="1" s="1"/>
  <c r="U750" i="1"/>
  <c r="O750" i="1"/>
  <c r="M750" i="1"/>
  <c r="G750" i="1"/>
  <c r="L750" i="1" s="1"/>
  <c r="F750" i="1"/>
  <c r="C750" i="1"/>
  <c r="U749" i="1"/>
  <c r="T749" i="1"/>
  <c r="M749" i="1"/>
  <c r="F749" i="1"/>
  <c r="O749" i="1" s="1"/>
  <c r="C749" i="1"/>
  <c r="G749" i="1" s="1"/>
  <c r="L749" i="1" s="1"/>
  <c r="U748" i="1"/>
  <c r="N748" i="1"/>
  <c r="M748" i="1"/>
  <c r="Q748" i="1" s="1"/>
  <c r="F748" i="1"/>
  <c r="O748" i="1" s="1"/>
  <c r="T748" i="1" s="1"/>
  <c r="C748" i="1"/>
  <c r="G748" i="1" s="1"/>
  <c r="L748" i="1" s="1"/>
  <c r="U747" i="1"/>
  <c r="M747" i="1"/>
  <c r="T747" i="1" s="1"/>
  <c r="G747" i="1"/>
  <c r="L747" i="1" s="1"/>
  <c r="F747" i="1"/>
  <c r="O747" i="1" s="1"/>
  <c r="C747" i="1"/>
  <c r="U746" i="1"/>
  <c r="R746" i="1"/>
  <c r="O746" i="1"/>
  <c r="M746" i="1"/>
  <c r="N746" i="1" s="1"/>
  <c r="F746" i="1"/>
  <c r="C746" i="1"/>
  <c r="G746" i="1" s="1"/>
  <c r="P746" i="1" s="1"/>
  <c r="U745" i="1"/>
  <c r="P745" i="1"/>
  <c r="O745" i="1"/>
  <c r="M745" i="1"/>
  <c r="L745" i="1"/>
  <c r="F745" i="1"/>
  <c r="C745" i="1"/>
  <c r="G745" i="1" s="1"/>
  <c r="U744" i="1"/>
  <c r="N744" i="1"/>
  <c r="M744" i="1"/>
  <c r="G744" i="1"/>
  <c r="L744" i="1" s="1"/>
  <c r="F744" i="1"/>
  <c r="O744" i="1" s="1"/>
  <c r="C744" i="1"/>
  <c r="U743" i="1"/>
  <c r="O743" i="1"/>
  <c r="M743" i="1"/>
  <c r="F743" i="1"/>
  <c r="C743" i="1"/>
  <c r="G743" i="1" s="1"/>
  <c r="U742" i="1"/>
  <c r="Q742" i="1"/>
  <c r="O742" i="1"/>
  <c r="N742" i="1"/>
  <c r="M742" i="1"/>
  <c r="L742" i="1"/>
  <c r="F742" i="1"/>
  <c r="C742" i="1"/>
  <c r="G742" i="1" s="1"/>
  <c r="U741" i="1"/>
  <c r="O741" i="1"/>
  <c r="N741" i="1"/>
  <c r="M741" i="1"/>
  <c r="G741" i="1"/>
  <c r="L741" i="1" s="1"/>
  <c r="F741" i="1"/>
  <c r="C741" i="1"/>
  <c r="U740" i="1"/>
  <c r="R740" i="1"/>
  <c r="N740" i="1"/>
  <c r="M740" i="1"/>
  <c r="Q740" i="1" s="1"/>
  <c r="F740" i="1"/>
  <c r="O740" i="1" s="1"/>
  <c r="T740" i="1" s="1"/>
  <c r="C740" i="1"/>
  <c r="G740" i="1" s="1"/>
  <c r="U739" i="1"/>
  <c r="O739" i="1"/>
  <c r="M739" i="1"/>
  <c r="G739" i="1"/>
  <c r="L739" i="1" s="1"/>
  <c r="F739" i="1"/>
  <c r="C739" i="1"/>
  <c r="U738" i="1"/>
  <c r="R738" i="1"/>
  <c r="O738" i="1"/>
  <c r="T738" i="1" s="1"/>
  <c r="N738" i="1"/>
  <c r="M738" i="1"/>
  <c r="L738" i="1"/>
  <c r="G738" i="1"/>
  <c r="F738" i="1"/>
  <c r="C738" i="1"/>
  <c r="U737" i="1"/>
  <c r="N737" i="1"/>
  <c r="M737" i="1"/>
  <c r="G737" i="1"/>
  <c r="L737" i="1" s="1"/>
  <c r="F737" i="1"/>
  <c r="O737" i="1" s="1"/>
  <c r="Z736" i="1" s="1" a="1"/>
  <c r="Z736" i="1" s="1"/>
  <c r="C737" i="1"/>
  <c r="U736" i="1"/>
  <c r="R736" i="1"/>
  <c r="N736" i="1"/>
  <c r="M736" i="1"/>
  <c r="G736" i="1"/>
  <c r="L736" i="1" s="1"/>
  <c r="F736" i="1"/>
  <c r="O736" i="1" s="1"/>
  <c r="C736" i="1"/>
  <c r="U735" i="1"/>
  <c r="M735" i="1"/>
  <c r="Q735" i="1" s="1"/>
  <c r="G735" i="1"/>
  <c r="L735" i="1" s="1"/>
  <c r="F735" i="1"/>
  <c r="O735" i="1" s="1"/>
  <c r="C735" i="1"/>
  <c r="U734" i="1"/>
  <c r="R734" i="1"/>
  <c r="O734" i="1"/>
  <c r="M734" i="1"/>
  <c r="N734" i="1" s="1"/>
  <c r="F734" i="1"/>
  <c r="C734" i="1"/>
  <c r="G734" i="1" s="1"/>
  <c r="U733" i="1"/>
  <c r="M733" i="1"/>
  <c r="N733" i="1" s="1"/>
  <c r="G733" i="1"/>
  <c r="L733" i="1" s="1"/>
  <c r="F733" i="1"/>
  <c r="O733" i="1" s="1"/>
  <c r="C733" i="1"/>
  <c r="U732" i="1"/>
  <c r="T732" i="1"/>
  <c r="M732" i="1"/>
  <c r="N732" i="1" s="1"/>
  <c r="G732" i="1"/>
  <c r="L732" i="1" s="1"/>
  <c r="F732" i="1"/>
  <c r="O732" i="1" s="1"/>
  <c r="C732" i="1"/>
  <c r="U731" i="1"/>
  <c r="Q731" i="1"/>
  <c r="O731" i="1"/>
  <c r="M731" i="1"/>
  <c r="F731" i="1"/>
  <c r="C731" i="1"/>
  <c r="G731" i="1" s="1"/>
  <c r="L731" i="1" s="1"/>
  <c r="U730" i="1"/>
  <c r="T730" i="1"/>
  <c r="O730" i="1"/>
  <c r="M730" i="1"/>
  <c r="F730" i="1"/>
  <c r="C730" i="1"/>
  <c r="G730" i="1" s="1"/>
  <c r="L730" i="1" s="1"/>
  <c r="U729" i="1"/>
  <c r="O729" i="1"/>
  <c r="M729" i="1"/>
  <c r="G729" i="1"/>
  <c r="L729" i="1" s="1"/>
  <c r="F729" i="1"/>
  <c r="C729" i="1"/>
  <c r="U728" i="1"/>
  <c r="M728" i="1"/>
  <c r="F728" i="1"/>
  <c r="O728" i="1" s="1"/>
  <c r="C728" i="1"/>
  <c r="U727" i="1"/>
  <c r="O727" i="1"/>
  <c r="M727" i="1"/>
  <c r="G727" i="1"/>
  <c r="L727" i="1" s="1"/>
  <c r="F727" i="1"/>
  <c r="C727" i="1"/>
  <c r="U726" i="1"/>
  <c r="O726" i="1"/>
  <c r="N726" i="1"/>
  <c r="M726" i="1"/>
  <c r="R726" i="1" s="1"/>
  <c r="G726" i="1"/>
  <c r="F726" i="1"/>
  <c r="C726" i="1"/>
  <c r="U725" i="1"/>
  <c r="O725" i="1"/>
  <c r="M725" i="1"/>
  <c r="Q725" i="1" s="1"/>
  <c r="G725" i="1"/>
  <c r="L725" i="1" s="1"/>
  <c r="F725" i="1"/>
  <c r="C725" i="1"/>
  <c r="U724" i="1"/>
  <c r="M724" i="1"/>
  <c r="G724" i="1"/>
  <c r="L724" i="1" s="1"/>
  <c r="F724" i="1"/>
  <c r="O724" i="1" s="1"/>
  <c r="C724" i="1"/>
  <c r="U723" i="1"/>
  <c r="N723" i="1"/>
  <c r="M723" i="1"/>
  <c r="Q723" i="1" s="1"/>
  <c r="F723" i="1"/>
  <c r="O723" i="1" s="1"/>
  <c r="C723" i="1"/>
  <c r="G723" i="1" s="1"/>
  <c r="L723" i="1" s="1"/>
  <c r="U722" i="1"/>
  <c r="O722" i="1"/>
  <c r="M722" i="1"/>
  <c r="G722" i="1"/>
  <c r="L722" i="1" s="1"/>
  <c r="F722" i="1"/>
  <c r="C722" i="1"/>
  <c r="U721" i="1"/>
  <c r="Q721" i="1"/>
  <c r="O721" i="1"/>
  <c r="N721" i="1"/>
  <c r="M721" i="1"/>
  <c r="G721" i="1"/>
  <c r="L721" i="1" s="1"/>
  <c r="F721" i="1"/>
  <c r="C721" i="1"/>
  <c r="U720" i="1"/>
  <c r="M720" i="1"/>
  <c r="R720" i="1" s="1"/>
  <c r="L720" i="1"/>
  <c r="F720" i="1"/>
  <c r="O720" i="1" s="1"/>
  <c r="C720" i="1"/>
  <c r="G720" i="1" s="1"/>
  <c r="U719" i="1"/>
  <c r="Q719" i="1"/>
  <c r="O719" i="1"/>
  <c r="T719" i="1" s="1"/>
  <c r="N719" i="1"/>
  <c r="M719" i="1"/>
  <c r="R719" i="1" s="1"/>
  <c r="G719" i="1"/>
  <c r="F719" i="1"/>
  <c r="C719" i="1"/>
  <c r="U718" i="1"/>
  <c r="O718" i="1"/>
  <c r="M718" i="1"/>
  <c r="G718" i="1"/>
  <c r="L718" i="1" s="1"/>
  <c r="F718" i="1"/>
  <c r="C718" i="1"/>
  <c r="U717" i="1"/>
  <c r="M717" i="1"/>
  <c r="F717" i="1"/>
  <c r="O717" i="1" s="1"/>
  <c r="C717" i="1"/>
  <c r="G717" i="1" s="1"/>
  <c r="L717" i="1" s="1"/>
  <c r="U716" i="1"/>
  <c r="M716" i="1"/>
  <c r="T716" i="1" s="1"/>
  <c r="G716" i="1"/>
  <c r="L716" i="1" s="1"/>
  <c r="F716" i="1"/>
  <c r="O716" i="1" s="1"/>
  <c r="C716" i="1"/>
  <c r="U715" i="1"/>
  <c r="T715" i="1"/>
  <c r="Q715" i="1"/>
  <c r="M715" i="1"/>
  <c r="G715" i="1"/>
  <c r="L715" i="1" s="1"/>
  <c r="F715" i="1"/>
  <c r="O715" i="1" s="1"/>
  <c r="C715" i="1"/>
  <c r="U714" i="1"/>
  <c r="T714" i="1"/>
  <c r="O714" i="1"/>
  <c r="M714" i="1"/>
  <c r="F714" i="1"/>
  <c r="C714" i="1"/>
  <c r="G714" i="1" s="1"/>
  <c r="U713" i="1"/>
  <c r="P713" i="1"/>
  <c r="O713" i="1"/>
  <c r="M713" i="1"/>
  <c r="G713" i="1"/>
  <c r="L713" i="1" s="1"/>
  <c r="F713" i="1"/>
  <c r="C713" i="1"/>
  <c r="U712" i="1"/>
  <c r="R712" i="1"/>
  <c r="Q712" i="1"/>
  <c r="M712" i="1"/>
  <c r="N712" i="1" s="1"/>
  <c r="G712" i="1"/>
  <c r="F712" i="1"/>
  <c r="O712" i="1" s="1"/>
  <c r="C712" i="1"/>
  <c r="U711" i="1"/>
  <c r="O711" i="1"/>
  <c r="M711" i="1"/>
  <c r="T711" i="1" s="1"/>
  <c r="G711" i="1"/>
  <c r="L711" i="1" s="1"/>
  <c r="F711" i="1"/>
  <c r="C711" i="1"/>
  <c r="U710" i="1"/>
  <c r="O710" i="1"/>
  <c r="N710" i="1"/>
  <c r="M710" i="1"/>
  <c r="G710" i="1"/>
  <c r="F710" i="1"/>
  <c r="C710" i="1"/>
  <c r="U709" i="1"/>
  <c r="O709" i="1"/>
  <c r="M709" i="1"/>
  <c r="L709" i="1"/>
  <c r="G709" i="1"/>
  <c r="F709" i="1"/>
  <c r="C709" i="1"/>
  <c r="U708" i="1"/>
  <c r="M708" i="1"/>
  <c r="R708" i="1" s="1"/>
  <c r="G708" i="1"/>
  <c r="L708" i="1" s="1"/>
  <c r="F708" i="1"/>
  <c r="O708" i="1" s="1"/>
  <c r="C708" i="1"/>
  <c r="U707" i="1"/>
  <c r="R707" i="1"/>
  <c r="M707" i="1"/>
  <c r="F707" i="1"/>
  <c r="O707" i="1" s="1"/>
  <c r="C707" i="1"/>
  <c r="G707" i="1" s="1"/>
  <c r="L707" i="1" s="1"/>
  <c r="U706" i="1"/>
  <c r="R706" i="1"/>
  <c r="Q706" i="1"/>
  <c r="O706" i="1"/>
  <c r="N706" i="1"/>
  <c r="M706" i="1"/>
  <c r="G706" i="1"/>
  <c r="L706" i="1" s="1"/>
  <c r="F706" i="1"/>
  <c r="C706" i="1"/>
  <c r="U705" i="1"/>
  <c r="O705" i="1"/>
  <c r="M705" i="1"/>
  <c r="L705" i="1"/>
  <c r="G705" i="1"/>
  <c r="F705" i="1"/>
  <c r="C705" i="1"/>
  <c r="U704" i="1"/>
  <c r="M704" i="1"/>
  <c r="F704" i="1"/>
  <c r="O704" i="1" s="1"/>
  <c r="C704" i="1"/>
  <c r="G704" i="1" s="1"/>
  <c r="L704" i="1" s="1"/>
  <c r="U703" i="1"/>
  <c r="Q703" i="1"/>
  <c r="M703" i="1"/>
  <c r="F703" i="1"/>
  <c r="O703" i="1" s="1"/>
  <c r="C703" i="1"/>
  <c r="G703" i="1" s="1"/>
  <c r="L703" i="1" s="1"/>
  <c r="U702" i="1"/>
  <c r="O702" i="1"/>
  <c r="N702" i="1"/>
  <c r="M702" i="1"/>
  <c r="F702" i="1"/>
  <c r="C702" i="1"/>
  <c r="G702" i="1" s="1"/>
  <c r="L702" i="1" s="1"/>
  <c r="U701" i="1"/>
  <c r="N701" i="1"/>
  <c r="M701" i="1"/>
  <c r="T701" i="1" s="1"/>
  <c r="F701" i="1"/>
  <c r="O701" i="1" s="1"/>
  <c r="C701" i="1"/>
  <c r="G701" i="1" s="1"/>
  <c r="L701" i="1" s="1"/>
  <c r="U700" i="1"/>
  <c r="M700" i="1"/>
  <c r="N700" i="1" s="1"/>
  <c r="F700" i="1"/>
  <c r="O700" i="1" s="1"/>
  <c r="C700" i="1"/>
  <c r="G700" i="1" s="1"/>
  <c r="U699" i="1"/>
  <c r="M699" i="1"/>
  <c r="Q699" i="1" s="1"/>
  <c r="G699" i="1"/>
  <c r="L699" i="1" s="1"/>
  <c r="F699" i="1"/>
  <c r="O699" i="1" s="1"/>
  <c r="C699" i="1"/>
  <c r="U698" i="1"/>
  <c r="R698" i="1"/>
  <c r="O698" i="1"/>
  <c r="M698" i="1"/>
  <c r="F698" i="1"/>
  <c r="C698" i="1"/>
  <c r="G698" i="1" s="1"/>
  <c r="U697" i="1"/>
  <c r="Q697" i="1"/>
  <c r="N697" i="1"/>
  <c r="M697" i="1"/>
  <c r="R697" i="1" s="1"/>
  <c r="F697" i="1"/>
  <c r="O697" i="1" s="1"/>
  <c r="C697" i="1"/>
  <c r="G697" i="1" s="1"/>
  <c r="P697" i="1" s="1"/>
  <c r="U696" i="1"/>
  <c r="Q696" i="1"/>
  <c r="M696" i="1"/>
  <c r="F696" i="1"/>
  <c r="O696" i="1" s="1"/>
  <c r="C696" i="1"/>
  <c r="G696" i="1" s="1"/>
  <c r="P696" i="1" s="1"/>
  <c r="U695" i="1"/>
  <c r="O695" i="1"/>
  <c r="M695" i="1"/>
  <c r="G695" i="1"/>
  <c r="L695" i="1" s="1"/>
  <c r="F695" i="1"/>
  <c r="C695" i="1"/>
  <c r="U694" i="1"/>
  <c r="O694" i="1"/>
  <c r="Z691" i="1" s="1" a="1"/>
  <c r="Z691" i="1" s="1"/>
  <c r="M694" i="1"/>
  <c r="F694" i="1"/>
  <c r="C694" i="1"/>
  <c r="G694" i="1" s="1"/>
  <c r="U693" i="1"/>
  <c r="P693" i="1"/>
  <c r="O693" i="1"/>
  <c r="N693" i="1"/>
  <c r="M693" i="1"/>
  <c r="R693" i="1" s="1"/>
  <c r="F693" i="1"/>
  <c r="C693" i="1"/>
  <c r="G693" i="1" s="1"/>
  <c r="L693" i="1" s="1"/>
  <c r="U692" i="1"/>
  <c r="Q692" i="1"/>
  <c r="M692" i="1"/>
  <c r="G692" i="1"/>
  <c r="L692" i="1" s="1"/>
  <c r="F692" i="1"/>
  <c r="O692" i="1" s="1"/>
  <c r="C692" i="1"/>
  <c r="U691" i="1"/>
  <c r="N691" i="1"/>
  <c r="M691" i="1"/>
  <c r="Q691" i="1" s="1"/>
  <c r="F691" i="1"/>
  <c r="O691" i="1" s="1"/>
  <c r="C691" i="1"/>
  <c r="G691" i="1" s="1"/>
  <c r="L691" i="1" s="1"/>
  <c r="U690" i="1"/>
  <c r="Q690" i="1"/>
  <c r="O690" i="1"/>
  <c r="M690" i="1"/>
  <c r="F690" i="1"/>
  <c r="C690" i="1"/>
  <c r="G690" i="1" s="1"/>
  <c r="L690" i="1" s="1"/>
  <c r="U689" i="1"/>
  <c r="M689" i="1"/>
  <c r="G689" i="1"/>
  <c r="L689" i="1" s="1"/>
  <c r="F689" i="1"/>
  <c r="O689" i="1" s="1"/>
  <c r="C689" i="1"/>
  <c r="U688" i="1"/>
  <c r="R688" i="1"/>
  <c r="M688" i="1"/>
  <c r="F688" i="1"/>
  <c r="O688" i="1" s="1"/>
  <c r="C688" i="1"/>
  <c r="G688" i="1" s="1"/>
  <c r="L688" i="1" s="1"/>
  <c r="U687" i="1"/>
  <c r="M687" i="1"/>
  <c r="F687" i="1"/>
  <c r="O687" i="1" s="1"/>
  <c r="C687" i="1"/>
  <c r="G687" i="1" s="1"/>
  <c r="L687" i="1" s="1"/>
  <c r="U686" i="1"/>
  <c r="O686" i="1"/>
  <c r="M686" i="1"/>
  <c r="L686" i="1"/>
  <c r="G686" i="1"/>
  <c r="F686" i="1"/>
  <c r="C686" i="1"/>
  <c r="U685" i="1"/>
  <c r="Q685" i="1"/>
  <c r="N685" i="1"/>
  <c r="M685" i="1"/>
  <c r="F685" i="1"/>
  <c r="O685" i="1" s="1"/>
  <c r="C685" i="1"/>
  <c r="G685" i="1" s="1"/>
  <c r="U684" i="1"/>
  <c r="R684" i="1"/>
  <c r="P684" i="1"/>
  <c r="M684" i="1"/>
  <c r="N684" i="1" s="1"/>
  <c r="F684" i="1"/>
  <c r="O684" i="1" s="1"/>
  <c r="T684" i="1" s="1"/>
  <c r="C684" i="1"/>
  <c r="G684" i="1" s="1"/>
  <c r="L684" i="1" s="1"/>
  <c r="U683" i="1"/>
  <c r="O683" i="1"/>
  <c r="M683" i="1"/>
  <c r="F683" i="1"/>
  <c r="C683" i="1"/>
  <c r="G683" i="1" s="1"/>
  <c r="U682" i="1"/>
  <c r="O682" i="1"/>
  <c r="M682" i="1"/>
  <c r="G682" i="1"/>
  <c r="F682" i="1"/>
  <c r="C682" i="1"/>
  <c r="U681" i="1"/>
  <c r="O681" i="1"/>
  <c r="M681" i="1"/>
  <c r="F681" i="1"/>
  <c r="C681" i="1"/>
  <c r="G681" i="1" s="1"/>
  <c r="U680" i="1"/>
  <c r="M680" i="1"/>
  <c r="G680" i="1"/>
  <c r="L680" i="1" s="1"/>
  <c r="F680" i="1"/>
  <c r="O680" i="1" s="1"/>
  <c r="C680" i="1"/>
  <c r="U679" i="1"/>
  <c r="O679" i="1"/>
  <c r="M679" i="1"/>
  <c r="F679" i="1"/>
  <c r="C679" i="1"/>
  <c r="G679" i="1" s="1"/>
  <c r="L679" i="1" s="1"/>
  <c r="U678" i="1"/>
  <c r="O678" i="1"/>
  <c r="M678" i="1"/>
  <c r="F678" i="1"/>
  <c r="C678" i="1"/>
  <c r="G678" i="1" s="1"/>
  <c r="L678" i="1" s="1"/>
  <c r="U677" i="1"/>
  <c r="O677" i="1"/>
  <c r="M677" i="1"/>
  <c r="F677" i="1"/>
  <c r="C677" i="1"/>
  <c r="G677" i="1" s="1"/>
  <c r="L677" i="1" s="1"/>
  <c r="U676" i="1"/>
  <c r="R676" i="1"/>
  <c r="N676" i="1"/>
  <c r="M676" i="1"/>
  <c r="Q676" i="1" s="1"/>
  <c r="F676" i="1"/>
  <c r="O676" i="1" s="1"/>
  <c r="C676" i="1"/>
  <c r="G676" i="1" s="1"/>
  <c r="L676" i="1" s="1"/>
  <c r="U675" i="1"/>
  <c r="P675" i="1"/>
  <c r="N675" i="1"/>
  <c r="M675" i="1"/>
  <c r="R675" i="1" s="1"/>
  <c r="G675" i="1"/>
  <c r="L675" i="1" s="1"/>
  <c r="F675" i="1"/>
  <c r="O675" i="1" s="1"/>
  <c r="C675" i="1"/>
  <c r="U674" i="1"/>
  <c r="O674" i="1"/>
  <c r="M674" i="1"/>
  <c r="R674" i="1" s="1"/>
  <c r="G674" i="1"/>
  <c r="L674" i="1" s="1"/>
  <c r="F674" i="1"/>
  <c r="C674" i="1"/>
  <c r="U673" i="1"/>
  <c r="O673" i="1"/>
  <c r="M673" i="1"/>
  <c r="F673" i="1"/>
  <c r="C673" i="1"/>
  <c r="G673" i="1" s="1"/>
  <c r="L673" i="1" s="1"/>
  <c r="U672" i="1"/>
  <c r="N672" i="1"/>
  <c r="M672" i="1"/>
  <c r="R672" i="1" s="1"/>
  <c r="F672" i="1"/>
  <c r="O672" i="1" s="1"/>
  <c r="C672" i="1"/>
  <c r="U671" i="1"/>
  <c r="Q671" i="1"/>
  <c r="M671" i="1"/>
  <c r="F671" i="1"/>
  <c r="O671" i="1" s="1"/>
  <c r="C671" i="1"/>
  <c r="G671" i="1" s="1"/>
  <c r="L671" i="1" s="1"/>
  <c r="U670" i="1"/>
  <c r="Q670" i="1"/>
  <c r="O670" i="1"/>
  <c r="N670" i="1"/>
  <c r="M670" i="1"/>
  <c r="R670" i="1" s="1"/>
  <c r="F670" i="1"/>
  <c r="C670" i="1"/>
  <c r="U669" i="1"/>
  <c r="Q669" i="1"/>
  <c r="N669" i="1"/>
  <c r="M669" i="1"/>
  <c r="R669" i="1" s="1"/>
  <c r="F669" i="1"/>
  <c r="O669" i="1" s="1"/>
  <c r="C669" i="1"/>
  <c r="G669" i="1" s="1"/>
  <c r="U668" i="1"/>
  <c r="Q668" i="1"/>
  <c r="M668" i="1"/>
  <c r="F668" i="1"/>
  <c r="O668" i="1" s="1"/>
  <c r="C668" i="1"/>
  <c r="G668" i="1" s="1"/>
  <c r="U667" i="1"/>
  <c r="O667" i="1"/>
  <c r="M667" i="1"/>
  <c r="Q667" i="1" s="1"/>
  <c r="F667" i="1"/>
  <c r="C667" i="1"/>
  <c r="G667" i="1" s="1"/>
  <c r="L667" i="1" s="1"/>
  <c r="U666" i="1"/>
  <c r="O666" i="1"/>
  <c r="M666" i="1"/>
  <c r="R666" i="1" s="1"/>
  <c r="F666" i="1"/>
  <c r="C666" i="1"/>
  <c r="G666" i="1" s="1"/>
  <c r="U665" i="1"/>
  <c r="M665" i="1"/>
  <c r="G665" i="1"/>
  <c r="F665" i="1"/>
  <c r="O665" i="1" s="1"/>
  <c r="C665" i="1"/>
  <c r="U664" i="1"/>
  <c r="M664" i="1"/>
  <c r="Q664" i="1" s="1"/>
  <c r="F664" i="1"/>
  <c r="O664" i="1" s="1"/>
  <c r="C664" i="1"/>
  <c r="G664" i="1" s="1"/>
  <c r="U663" i="1"/>
  <c r="O663" i="1"/>
  <c r="N663" i="1"/>
  <c r="M663" i="1"/>
  <c r="Q663" i="1" s="1"/>
  <c r="G663" i="1"/>
  <c r="F663" i="1"/>
  <c r="C663" i="1"/>
  <c r="U662" i="1"/>
  <c r="O662" i="1"/>
  <c r="M662" i="1"/>
  <c r="N662" i="1" s="1"/>
  <c r="G662" i="1"/>
  <c r="L662" i="1" s="1"/>
  <c r="F662" i="1"/>
  <c r="C662" i="1"/>
  <c r="U661" i="1"/>
  <c r="O661" i="1"/>
  <c r="M661" i="1"/>
  <c r="Q661" i="1" s="1"/>
  <c r="F661" i="1"/>
  <c r="C661" i="1"/>
  <c r="G661" i="1" s="1"/>
  <c r="L661" i="1" s="1"/>
  <c r="U660" i="1"/>
  <c r="Q660" i="1"/>
  <c r="M660" i="1"/>
  <c r="R660" i="1" s="1"/>
  <c r="F660" i="1"/>
  <c r="O660" i="1" s="1"/>
  <c r="C660" i="1"/>
  <c r="G660" i="1" s="1"/>
  <c r="U659" i="1"/>
  <c r="R659" i="1"/>
  <c r="N659" i="1"/>
  <c r="M659" i="1"/>
  <c r="Q659" i="1" s="1"/>
  <c r="G659" i="1"/>
  <c r="F659" i="1"/>
  <c r="O659" i="1" s="1"/>
  <c r="C659" i="1"/>
  <c r="U658" i="1"/>
  <c r="O658" i="1"/>
  <c r="M658" i="1"/>
  <c r="F658" i="1"/>
  <c r="C658" i="1"/>
  <c r="G658" i="1" s="1"/>
  <c r="L658" i="1" s="1"/>
  <c r="U657" i="1"/>
  <c r="O657" i="1"/>
  <c r="M657" i="1"/>
  <c r="Q657" i="1" s="1"/>
  <c r="F657" i="1"/>
  <c r="C657" i="1"/>
  <c r="G657" i="1" s="1"/>
  <c r="U656" i="1"/>
  <c r="M656" i="1"/>
  <c r="R656" i="1" s="1"/>
  <c r="G656" i="1"/>
  <c r="F656" i="1"/>
  <c r="O656" i="1" s="1"/>
  <c r="C656" i="1"/>
  <c r="U655" i="1"/>
  <c r="O655" i="1"/>
  <c r="M655" i="1"/>
  <c r="G655" i="1"/>
  <c r="F655" i="1"/>
  <c r="C655" i="1"/>
  <c r="U654" i="1"/>
  <c r="Q654" i="1"/>
  <c r="O654" i="1"/>
  <c r="N654" i="1"/>
  <c r="M654" i="1"/>
  <c r="G654" i="1"/>
  <c r="F654" i="1"/>
  <c r="C654" i="1"/>
  <c r="U653" i="1"/>
  <c r="O653" i="1"/>
  <c r="M653" i="1"/>
  <c r="G653" i="1"/>
  <c r="L653" i="1" s="1"/>
  <c r="F653" i="1"/>
  <c r="C653" i="1"/>
  <c r="U652" i="1"/>
  <c r="R652" i="1"/>
  <c r="P652" i="1"/>
  <c r="M652" i="1"/>
  <c r="Q652" i="1" s="1"/>
  <c r="G652" i="1"/>
  <c r="L652" i="1" s="1"/>
  <c r="F652" i="1"/>
  <c r="O652" i="1" s="1"/>
  <c r="C652" i="1"/>
  <c r="U651" i="1"/>
  <c r="R651" i="1"/>
  <c r="O651" i="1"/>
  <c r="T651" i="1" s="1"/>
  <c r="N651" i="1"/>
  <c r="M651" i="1"/>
  <c r="Q651" i="1" s="1"/>
  <c r="G651" i="1"/>
  <c r="L651" i="1" s="1"/>
  <c r="F651" i="1"/>
  <c r="C651" i="1"/>
  <c r="U650" i="1"/>
  <c r="O650" i="1"/>
  <c r="M650" i="1"/>
  <c r="R650" i="1" s="1"/>
  <c r="L650" i="1"/>
  <c r="G650" i="1"/>
  <c r="F650" i="1"/>
  <c r="C650" i="1"/>
  <c r="U649" i="1"/>
  <c r="O649" i="1"/>
  <c r="M649" i="1"/>
  <c r="Q649" i="1" s="1"/>
  <c r="F649" i="1"/>
  <c r="C649" i="1"/>
  <c r="G649" i="1" s="1"/>
  <c r="L649" i="1" s="1"/>
  <c r="U648" i="1"/>
  <c r="M648" i="1"/>
  <c r="Q648" i="1" s="1"/>
  <c r="F648" i="1"/>
  <c r="O648" i="1" s="1"/>
  <c r="C648" i="1"/>
  <c r="U647" i="1"/>
  <c r="M647" i="1"/>
  <c r="F647" i="1"/>
  <c r="O647" i="1" s="1"/>
  <c r="C647" i="1"/>
  <c r="G647" i="1" s="1"/>
  <c r="U646" i="1"/>
  <c r="P646" i="1"/>
  <c r="O646" i="1"/>
  <c r="N646" i="1"/>
  <c r="M646" i="1"/>
  <c r="G646" i="1"/>
  <c r="L646" i="1" s="1"/>
  <c r="F646" i="1"/>
  <c r="C646" i="1"/>
  <c r="U645" i="1"/>
  <c r="T645" i="1"/>
  <c r="O645" i="1"/>
  <c r="M645" i="1"/>
  <c r="F645" i="1"/>
  <c r="C645" i="1"/>
  <c r="G645" i="1" s="1"/>
  <c r="L645" i="1" s="1"/>
  <c r="U644" i="1"/>
  <c r="M644" i="1"/>
  <c r="G644" i="1"/>
  <c r="F644" i="1"/>
  <c r="O644" i="1" s="1"/>
  <c r="C644" i="1"/>
  <c r="U643" i="1"/>
  <c r="P643" i="1"/>
  <c r="O643" i="1"/>
  <c r="M643" i="1"/>
  <c r="N643" i="1" s="1"/>
  <c r="G643" i="1"/>
  <c r="L643" i="1" s="1"/>
  <c r="F643" i="1"/>
  <c r="C643" i="1"/>
  <c r="U642" i="1"/>
  <c r="O642" i="1"/>
  <c r="M642" i="1"/>
  <c r="L642" i="1"/>
  <c r="F642" i="1"/>
  <c r="C642" i="1"/>
  <c r="G642" i="1" s="1"/>
  <c r="U641" i="1"/>
  <c r="M641" i="1"/>
  <c r="G641" i="1"/>
  <c r="L641" i="1" s="1"/>
  <c r="F641" i="1"/>
  <c r="O641" i="1" s="1"/>
  <c r="C641" i="1"/>
  <c r="U640" i="1"/>
  <c r="R640" i="1"/>
  <c r="Q640" i="1"/>
  <c r="P640" i="1"/>
  <c r="N640" i="1"/>
  <c r="M640" i="1"/>
  <c r="L640" i="1"/>
  <c r="G640" i="1"/>
  <c r="F640" i="1"/>
  <c r="O640" i="1" s="1"/>
  <c r="T640" i="1" s="1"/>
  <c r="C640" i="1"/>
  <c r="U639" i="1"/>
  <c r="O639" i="1"/>
  <c r="T639" i="1" s="1"/>
  <c r="M639" i="1"/>
  <c r="G639" i="1"/>
  <c r="L639" i="1" s="1"/>
  <c r="F639" i="1"/>
  <c r="C639" i="1"/>
  <c r="U638" i="1"/>
  <c r="R638" i="1"/>
  <c r="O638" i="1"/>
  <c r="T638" i="1" s="1"/>
  <c r="N638" i="1"/>
  <c r="M638" i="1"/>
  <c r="L638" i="1"/>
  <c r="F638" i="1"/>
  <c r="C638" i="1"/>
  <c r="G638" i="1" s="1"/>
  <c r="U637" i="1"/>
  <c r="M637" i="1"/>
  <c r="L637" i="1"/>
  <c r="F637" i="1"/>
  <c r="O637" i="1" s="1"/>
  <c r="C637" i="1"/>
  <c r="G637" i="1" s="1"/>
  <c r="U636" i="1"/>
  <c r="T636" i="1"/>
  <c r="M636" i="1"/>
  <c r="G636" i="1"/>
  <c r="L636" i="1" s="1"/>
  <c r="F636" i="1"/>
  <c r="O636" i="1" s="1"/>
  <c r="C636" i="1"/>
  <c r="U635" i="1"/>
  <c r="O635" i="1"/>
  <c r="M635" i="1"/>
  <c r="G635" i="1"/>
  <c r="L635" i="1" s="1"/>
  <c r="F635" i="1"/>
  <c r="C635" i="1"/>
  <c r="U634" i="1"/>
  <c r="O634" i="1"/>
  <c r="M634" i="1"/>
  <c r="G634" i="1"/>
  <c r="L634" i="1" s="1"/>
  <c r="F634" i="1"/>
  <c r="C634" i="1"/>
  <c r="U633" i="1"/>
  <c r="T633" i="1"/>
  <c r="Q633" i="1"/>
  <c r="M633" i="1"/>
  <c r="L633" i="1"/>
  <c r="F633" i="1"/>
  <c r="O633" i="1" s="1"/>
  <c r="C633" i="1"/>
  <c r="G633" i="1" s="1"/>
  <c r="U632" i="1"/>
  <c r="T632" i="1"/>
  <c r="Q632" i="1"/>
  <c r="M632" i="1"/>
  <c r="L632" i="1"/>
  <c r="G632" i="1"/>
  <c r="F632" i="1"/>
  <c r="O632" i="1" s="1"/>
  <c r="C632" i="1"/>
  <c r="U631" i="1"/>
  <c r="N631" i="1"/>
  <c r="M631" i="1"/>
  <c r="F631" i="1"/>
  <c r="O631" i="1" s="1"/>
  <c r="C631" i="1"/>
  <c r="G631" i="1" s="1"/>
  <c r="L631" i="1" s="1"/>
  <c r="U630" i="1"/>
  <c r="O630" i="1"/>
  <c r="M630" i="1"/>
  <c r="F630" i="1"/>
  <c r="C630" i="1"/>
  <c r="U629" i="1"/>
  <c r="M629" i="1"/>
  <c r="P629" i="1" s="1"/>
  <c r="G629" i="1"/>
  <c r="L629" i="1" s="1"/>
  <c r="F629" i="1"/>
  <c r="O629" i="1" s="1"/>
  <c r="Z629" i="1" s="1" a="1"/>
  <c r="Z629" i="1" s="1"/>
  <c r="C629" i="1"/>
  <c r="U628" i="1"/>
  <c r="R628" i="1"/>
  <c r="Q628" i="1"/>
  <c r="N628" i="1"/>
  <c r="M628" i="1"/>
  <c r="L628" i="1"/>
  <c r="G628" i="1"/>
  <c r="F628" i="1"/>
  <c r="O628" i="1" s="1"/>
  <c r="C628" i="1"/>
  <c r="U627" i="1"/>
  <c r="O627" i="1"/>
  <c r="Z623" i="1" s="1" a="1"/>
  <c r="Z623" i="1" s="1"/>
  <c r="M627" i="1"/>
  <c r="N627" i="1" s="1"/>
  <c r="F627" i="1"/>
  <c r="C627" i="1"/>
  <c r="G627" i="1" s="1"/>
  <c r="L627" i="1" s="1"/>
  <c r="U626" i="1"/>
  <c r="O626" i="1"/>
  <c r="M626" i="1"/>
  <c r="F626" i="1"/>
  <c r="C626" i="1"/>
  <c r="G626" i="1" s="1"/>
  <c r="L626" i="1" s="1"/>
  <c r="U625" i="1"/>
  <c r="M625" i="1"/>
  <c r="Q625" i="1" s="1"/>
  <c r="L625" i="1"/>
  <c r="G625" i="1"/>
  <c r="F625" i="1"/>
  <c r="O625" i="1" s="1"/>
  <c r="C625" i="1"/>
  <c r="U624" i="1"/>
  <c r="Q624" i="1"/>
  <c r="M624" i="1"/>
  <c r="P624" i="1" s="1"/>
  <c r="L624" i="1"/>
  <c r="F624" i="1"/>
  <c r="O624" i="1" s="1"/>
  <c r="T624" i="1" s="1"/>
  <c r="C624" i="1"/>
  <c r="G624" i="1" s="1"/>
  <c r="U623" i="1"/>
  <c r="N623" i="1"/>
  <c r="M623" i="1"/>
  <c r="R623" i="1" s="1"/>
  <c r="F623" i="1"/>
  <c r="O623" i="1" s="1"/>
  <c r="C623" i="1"/>
  <c r="G623" i="1" s="1"/>
  <c r="L623" i="1" s="1"/>
  <c r="U622" i="1"/>
  <c r="M622" i="1"/>
  <c r="Q622" i="1" s="1"/>
  <c r="F622" i="1"/>
  <c r="O622" i="1" s="1"/>
  <c r="C622" i="1"/>
  <c r="G622" i="1" s="1"/>
  <c r="U621" i="1"/>
  <c r="O621" i="1"/>
  <c r="M621" i="1"/>
  <c r="N621" i="1" s="1"/>
  <c r="F621" i="1"/>
  <c r="C621" i="1"/>
  <c r="G621" i="1" s="1"/>
  <c r="L621" i="1" s="1"/>
  <c r="U620" i="1"/>
  <c r="M620" i="1"/>
  <c r="N620" i="1" s="1"/>
  <c r="G620" i="1"/>
  <c r="L620" i="1" s="1"/>
  <c r="F620" i="1"/>
  <c r="O620" i="1" s="1"/>
  <c r="C620" i="1"/>
  <c r="U619" i="1"/>
  <c r="O619" i="1"/>
  <c r="M619" i="1"/>
  <c r="T619" i="1" s="1"/>
  <c r="G619" i="1"/>
  <c r="L619" i="1" s="1"/>
  <c r="F619" i="1"/>
  <c r="C619" i="1"/>
  <c r="U618" i="1"/>
  <c r="R618" i="1"/>
  <c r="M618" i="1"/>
  <c r="N618" i="1" s="1"/>
  <c r="F618" i="1"/>
  <c r="O618" i="1" s="1"/>
  <c r="C618" i="1"/>
  <c r="G618" i="1" s="1"/>
  <c r="L618" i="1" s="1"/>
  <c r="U617" i="1"/>
  <c r="R617" i="1"/>
  <c r="Q617" i="1"/>
  <c r="P617" i="1"/>
  <c r="O617" i="1"/>
  <c r="N617" i="1"/>
  <c r="M617" i="1"/>
  <c r="G617" i="1"/>
  <c r="L617" i="1" s="1"/>
  <c r="F617" i="1"/>
  <c r="C617" i="1"/>
  <c r="U616" i="1"/>
  <c r="M616" i="1"/>
  <c r="F616" i="1"/>
  <c r="O616" i="1" s="1"/>
  <c r="C616" i="1"/>
  <c r="G616" i="1" s="1"/>
  <c r="L616" i="1" s="1"/>
  <c r="U615" i="1"/>
  <c r="M615" i="1"/>
  <c r="R615" i="1" s="1"/>
  <c r="F615" i="1"/>
  <c r="O615" i="1" s="1"/>
  <c r="C615" i="1"/>
  <c r="G615" i="1" s="1"/>
  <c r="L615" i="1" s="1"/>
  <c r="U614" i="1"/>
  <c r="M614" i="1"/>
  <c r="F614" i="1"/>
  <c r="O614" i="1" s="1"/>
  <c r="C614" i="1"/>
  <c r="G614" i="1" s="1"/>
  <c r="L614" i="1" s="1"/>
  <c r="U613" i="1"/>
  <c r="R613" i="1"/>
  <c r="N613" i="1"/>
  <c r="M613" i="1"/>
  <c r="F613" i="1"/>
  <c r="O613" i="1" s="1"/>
  <c r="C613" i="1"/>
  <c r="G613" i="1" s="1"/>
  <c r="U612" i="1"/>
  <c r="O612" i="1"/>
  <c r="M612" i="1"/>
  <c r="N612" i="1" s="1"/>
  <c r="F612" i="1"/>
  <c r="C612" i="1"/>
  <c r="G612" i="1" s="1"/>
  <c r="L612" i="1" s="1"/>
  <c r="U611" i="1"/>
  <c r="O611" i="1"/>
  <c r="M611" i="1"/>
  <c r="G611" i="1"/>
  <c r="L611" i="1" s="1"/>
  <c r="F611" i="1"/>
  <c r="C611" i="1"/>
  <c r="U610" i="1"/>
  <c r="R610" i="1"/>
  <c r="N610" i="1"/>
  <c r="M610" i="1"/>
  <c r="G610" i="1"/>
  <c r="L610" i="1" s="1"/>
  <c r="F610" i="1"/>
  <c r="O610" i="1" s="1"/>
  <c r="C610" i="1"/>
  <c r="U609" i="1"/>
  <c r="O609" i="1"/>
  <c r="M609" i="1"/>
  <c r="G609" i="1"/>
  <c r="L609" i="1" s="1"/>
  <c r="F609" i="1"/>
  <c r="C609" i="1"/>
  <c r="U608" i="1"/>
  <c r="M608" i="1"/>
  <c r="N608" i="1" s="1"/>
  <c r="F608" i="1"/>
  <c r="O608" i="1" s="1"/>
  <c r="C608" i="1"/>
  <c r="G608" i="1" s="1"/>
  <c r="L608" i="1" s="1"/>
  <c r="U607" i="1"/>
  <c r="M607" i="1"/>
  <c r="T607" i="1" s="1"/>
  <c r="F607" i="1"/>
  <c r="O607" i="1" s="1"/>
  <c r="C607" i="1"/>
  <c r="G607" i="1" s="1"/>
  <c r="L607" i="1" s="1"/>
  <c r="U606" i="1"/>
  <c r="O606" i="1"/>
  <c r="M606" i="1"/>
  <c r="F606" i="1"/>
  <c r="C606" i="1"/>
  <c r="G606" i="1" s="1"/>
  <c r="L606" i="1" s="1"/>
  <c r="U605" i="1"/>
  <c r="N605" i="1"/>
  <c r="M605" i="1"/>
  <c r="G605" i="1"/>
  <c r="F605" i="1"/>
  <c r="O605" i="1" s="1"/>
  <c r="C605" i="1"/>
  <c r="U604" i="1"/>
  <c r="O604" i="1"/>
  <c r="M604" i="1"/>
  <c r="N604" i="1" s="1"/>
  <c r="F604" i="1"/>
  <c r="C604" i="1"/>
  <c r="G604" i="1" s="1"/>
  <c r="L604" i="1" s="1"/>
  <c r="U603" i="1"/>
  <c r="O603" i="1"/>
  <c r="M603" i="1"/>
  <c r="P603" i="1" s="1"/>
  <c r="G603" i="1"/>
  <c r="L603" i="1" s="1"/>
  <c r="F603" i="1"/>
  <c r="C603" i="1"/>
  <c r="U602" i="1"/>
  <c r="M602" i="1"/>
  <c r="T602" i="1" s="1"/>
  <c r="G602" i="1"/>
  <c r="L602" i="1" s="1"/>
  <c r="F602" i="1"/>
  <c r="O602" i="1" s="1"/>
  <c r="C602" i="1"/>
  <c r="U601" i="1"/>
  <c r="R601" i="1"/>
  <c r="Q601" i="1"/>
  <c r="O601" i="1"/>
  <c r="T601" i="1" s="1"/>
  <c r="N601" i="1"/>
  <c r="M601" i="1"/>
  <c r="G601" i="1"/>
  <c r="L601" i="1" s="1"/>
  <c r="F601" i="1"/>
  <c r="C601" i="1"/>
  <c r="U600" i="1"/>
  <c r="O600" i="1"/>
  <c r="M600" i="1"/>
  <c r="Q600" i="1" s="1"/>
  <c r="F600" i="1"/>
  <c r="C600" i="1"/>
  <c r="G600" i="1" s="1"/>
  <c r="L600" i="1" s="1"/>
  <c r="U599" i="1"/>
  <c r="M599" i="1"/>
  <c r="G599" i="1"/>
  <c r="L599" i="1" s="1"/>
  <c r="F599" i="1"/>
  <c r="O599" i="1" s="1"/>
  <c r="C599" i="1"/>
  <c r="U598" i="1"/>
  <c r="R598" i="1"/>
  <c r="Q598" i="1"/>
  <c r="O598" i="1"/>
  <c r="M598" i="1"/>
  <c r="N598" i="1" s="1"/>
  <c r="F598" i="1"/>
  <c r="C598" i="1"/>
  <c r="G598" i="1" s="1"/>
  <c r="L598" i="1" s="1"/>
  <c r="U597" i="1"/>
  <c r="R597" i="1"/>
  <c r="Q597" i="1"/>
  <c r="M597" i="1"/>
  <c r="N597" i="1" s="1"/>
  <c r="G597" i="1"/>
  <c r="L597" i="1" s="1"/>
  <c r="F597" i="1"/>
  <c r="O597" i="1" s="1"/>
  <c r="C597" i="1"/>
  <c r="U596" i="1"/>
  <c r="O596" i="1"/>
  <c r="M596" i="1"/>
  <c r="F596" i="1"/>
  <c r="C596" i="1"/>
  <c r="G596" i="1" s="1"/>
  <c r="L596" i="1" s="1"/>
  <c r="U595" i="1"/>
  <c r="O595" i="1"/>
  <c r="M595" i="1"/>
  <c r="Q595" i="1" s="1"/>
  <c r="F595" i="1"/>
  <c r="C595" i="1"/>
  <c r="G595" i="1" s="1"/>
  <c r="U594" i="1"/>
  <c r="O594" i="1"/>
  <c r="M594" i="1"/>
  <c r="G594" i="1"/>
  <c r="L594" i="1" s="1"/>
  <c r="F594" i="1"/>
  <c r="C594" i="1"/>
  <c r="U593" i="1"/>
  <c r="M593" i="1"/>
  <c r="G593" i="1"/>
  <c r="L593" i="1" s="1"/>
  <c r="F593" i="1"/>
  <c r="O593" i="1" s="1"/>
  <c r="C593" i="1"/>
  <c r="U592" i="1"/>
  <c r="R592" i="1"/>
  <c r="M592" i="1"/>
  <c r="N592" i="1" s="1"/>
  <c r="F592" i="1"/>
  <c r="O592" i="1" s="1"/>
  <c r="C592" i="1"/>
  <c r="G592" i="1" s="1"/>
  <c r="L592" i="1" s="1"/>
  <c r="U591" i="1"/>
  <c r="T591" i="1"/>
  <c r="M591" i="1"/>
  <c r="G591" i="1"/>
  <c r="L591" i="1" s="1"/>
  <c r="F591" i="1"/>
  <c r="O591" i="1" s="1"/>
  <c r="C591" i="1"/>
  <c r="U590" i="1"/>
  <c r="R590" i="1"/>
  <c r="O590" i="1"/>
  <c r="N590" i="1"/>
  <c r="M590" i="1"/>
  <c r="F590" i="1"/>
  <c r="C590" i="1"/>
  <c r="G590" i="1" s="1"/>
  <c r="L590" i="1" s="1"/>
  <c r="U589" i="1"/>
  <c r="M589" i="1"/>
  <c r="Q589" i="1" s="1"/>
  <c r="F589" i="1"/>
  <c r="O589" i="1" s="1"/>
  <c r="C589" i="1"/>
  <c r="G589" i="1" s="1"/>
  <c r="L589" i="1" s="1"/>
  <c r="U588" i="1"/>
  <c r="Q588" i="1"/>
  <c r="O588" i="1"/>
  <c r="M588" i="1"/>
  <c r="N588" i="1" s="1"/>
  <c r="F588" i="1"/>
  <c r="C588" i="1"/>
  <c r="G588" i="1" s="1"/>
  <c r="L588" i="1" s="1"/>
  <c r="U587" i="1"/>
  <c r="P587" i="1"/>
  <c r="O587" i="1"/>
  <c r="N587" i="1"/>
  <c r="M587" i="1"/>
  <c r="Q587" i="1" s="1"/>
  <c r="G587" i="1"/>
  <c r="L587" i="1" s="1"/>
  <c r="F587" i="1"/>
  <c r="C587" i="1"/>
  <c r="U586" i="1"/>
  <c r="O586" i="1"/>
  <c r="T586" i="1" s="1"/>
  <c r="N586" i="1"/>
  <c r="M586" i="1"/>
  <c r="R586" i="1" s="1"/>
  <c r="F586" i="1"/>
  <c r="C586" i="1"/>
  <c r="G586" i="1" s="1"/>
  <c r="L586" i="1" s="1"/>
  <c r="U585" i="1"/>
  <c r="R585" i="1"/>
  <c r="Q585" i="1"/>
  <c r="P585" i="1"/>
  <c r="N585" i="1"/>
  <c r="M585" i="1"/>
  <c r="G585" i="1"/>
  <c r="L585" i="1" s="1"/>
  <c r="F585" i="1"/>
  <c r="O585" i="1" s="1"/>
  <c r="C585" i="1"/>
  <c r="U584" i="1"/>
  <c r="R584" i="1"/>
  <c r="N584" i="1"/>
  <c r="M584" i="1"/>
  <c r="F584" i="1"/>
  <c r="O584" i="1" s="1"/>
  <c r="C584" i="1"/>
  <c r="G584" i="1" s="1"/>
  <c r="L584" i="1" s="1"/>
  <c r="U583" i="1"/>
  <c r="M583" i="1"/>
  <c r="F583" i="1"/>
  <c r="O583" i="1" s="1"/>
  <c r="C583" i="1"/>
  <c r="G583" i="1" s="1"/>
  <c r="L583" i="1" s="1"/>
  <c r="U582" i="1"/>
  <c r="R582" i="1"/>
  <c r="O582" i="1"/>
  <c r="M582" i="1"/>
  <c r="F582" i="1"/>
  <c r="C582" i="1"/>
  <c r="G582" i="1" s="1"/>
  <c r="L582" i="1" s="1"/>
  <c r="U581" i="1"/>
  <c r="R581" i="1"/>
  <c r="N581" i="1"/>
  <c r="M581" i="1"/>
  <c r="Q581" i="1" s="1"/>
  <c r="F581" i="1"/>
  <c r="O581" i="1" s="1"/>
  <c r="C581" i="1"/>
  <c r="G581" i="1" s="1"/>
  <c r="U580" i="1"/>
  <c r="O580" i="1"/>
  <c r="M580" i="1"/>
  <c r="N580" i="1" s="1"/>
  <c r="L580" i="1"/>
  <c r="F580" i="1"/>
  <c r="C580" i="1"/>
  <c r="G580" i="1" s="1"/>
  <c r="U579" i="1"/>
  <c r="O579" i="1"/>
  <c r="M579" i="1"/>
  <c r="N579" i="1" s="1"/>
  <c r="G579" i="1"/>
  <c r="L579" i="1" s="1"/>
  <c r="F579" i="1"/>
  <c r="C579" i="1"/>
  <c r="U578" i="1"/>
  <c r="R578" i="1"/>
  <c r="N578" i="1"/>
  <c r="M578" i="1"/>
  <c r="G578" i="1"/>
  <c r="L578" i="1" s="1"/>
  <c r="F578" i="1"/>
  <c r="O578" i="1" s="1"/>
  <c r="C578" i="1"/>
  <c r="U577" i="1"/>
  <c r="Q577" i="1"/>
  <c r="O577" i="1"/>
  <c r="Z568" i="1" s="1" a="1"/>
  <c r="Z568" i="1" s="1"/>
  <c r="M577" i="1"/>
  <c r="R577" i="1" s="1"/>
  <c r="G577" i="1"/>
  <c r="L577" i="1" s="1"/>
  <c r="F577" i="1"/>
  <c r="C577" i="1"/>
  <c r="U576" i="1"/>
  <c r="O576" i="1"/>
  <c r="M576" i="1"/>
  <c r="R576" i="1" s="1"/>
  <c r="F576" i="1"/>
  <c r="C576" i="1"/>
  <c r="G576" i="1" s="1"/>
  <c r="L576" i="1" s="1"/>
  <c r="U575" i="1"/>
  <c r="R575" i="1"/>
  <c r="Q575" i="1"/>
  <c r="N575" i="1"/>
  <c r="M575" i="1"/>
  <c r="F575" i="1"/>
  <c r="O575" i="1" s="1"/>
  <c r="C575" i="1"/>
  <c r="U574" i="1"/>
  <c r="O574" i="1"/>
  <c r="M574" i="1"/>
  <c r="F574" i="1"/>
  <c r="C574" i="1"/>
  <c r="G574" i="1" s="1"/>
  <c r="L574" i="1" s="1"/>
  <c r="U573" i="1"/>
  <c r="O573" i="1"/>
  <c r="M573" i="1"/>
  <c r="L573" i="1"/>
  <c r="G573" i="1"/>
  <c r="F573" i="1"/>
  <c r="C573" i="1"/>
  <c r="U572" i="1"/>
  <c r="T572" i="1"/>
  <c r="R572" i="1"/>
  <c r="Q572" i="1"/>
  <c r="P572" i="1"/>
  <c r="O572" i="1"/>
  <c r="M572" i="1"/>
  <c r="N572" i="1" s="1"/>
  <c r="L572" i="1"/>
  <c r="F572" i="1"/>
  <c r="C572" i="1"/>
  <c r="G572" i="1" s="1"/>
  <c r="U571" i="1"/>
  <c r="R571" i="1"/>
  <c r="O571" i="1"/>
  <c r="M571" i="1"/>
  <c r="F571" i="1"/>
  <c r="C571" i="1"/>
  <c r="G571" i="1" s="1"/>
  <c r="U570" i="1"/>
  <c r="O570" i="1"/>
  <c r="M570" i="1"/>
  <c r="F570" i="1"/>
  <c r="C570" i="1"/>
  <c r="G570" i="1" s="1"/>
  <c r="L570" i="1" s="1"/>
  <c r="U569" i="1"/>
  <c r="Q569" i="1"/>
  <c r="O569" i="1"/>
  <c r="N569" i="1"/>
  <c r="M569" i="1"/>
  <c r="R569" i="1" s="1"/>
  <c r="G569" i="1"/>
  <c r="F569" i="1"/>
  <c r="C569" i="1"/>
  <c r="U568" i="1"/>
  <c r="O568" i="1"/>
  <c r="M568" i="1"/>
  <c r="F568" i="1"/>
  <c r="C568" i="1"/>
  <c r="G568" i="1" s="1"/>
  <c r="L568" i="1" s="1"/>
  <c r="U567" i="1"/>
  <c r="R567" i="1"/>
  <c r="N567" i="1"/>
  <c r="M567" i="1"/>
  <c r="Q567" i="1" s="1"/>
  <c r="G567" i="1"/>
  <c r="L567" i="1" s="1"/>
  <c r="F567" i="1"/>
  <c r="O567" i="1" s="1"/>
  <c r="C567" i="1"/>
  <c r="U566" i="1"/>
  <c r="Q566" i="1"/>
  <c r="O566" i="1"/>
  <c r="N566" i="1"/>
  <c r="M566" i="1"/>
  <c r="R566" i="1" s="1"/>
  <c r="F566" i="1"/>
  <c r="C566" i="1"/>
  <c r="G566" i="1" s="1"/>
  <c r="L566" i="1" s="1"/>
  <c r="U565" i="1"/>
  <c r="R565" i="1"/>
  <c r="O565" i="1"/>
  <c r="N565" i="1"/>
  <c r="M565" i="1"/>
  <c r="Q565" i="1" s="1"/>
  <c r="G565" i="1"/>
  <c r="F565" i="1"/>
  <c r="C565" i="1"/>
  <c r="U564" i="1"/>
  <c r="O564" i="1"/>
  <c r="M564" i="1"/>
  <c r="L564" i="1"/>
  <c r="F564" i="1"/>
  <c r="C564" i="1"/>
  <c r="G564" i="1" s="1"/>
  <c r="U563" i="1"/>
  <c r="O563" i="1"/>
  <c r="M563" i="1"/>
  <c r="F563" i="1"/>
  <c r="C563" i="1"/>
  <c r="G563" i="1" s="1"/>
  <c r="L563" i="1" s="1"/>
  <c r="U562" i="1"/>
  <c r="O562" i="1"/>
  <c r="Z561" i="1" s="1" a="1"/>
  <c r="Z561" i="1" s="1"/>
  <c r="M562" i="1"/>
  <c r="F562" i="1"/>
  <c r="C562" i="1"/>
  <c r="G562" i="1" s="1"/>
  <c r="L562" i="1" s="1"/>
  <c r="U561" i="1"/>
  <c r="R561" i="1"/>
  <c r="Q561" i="1"/>
  <c r="P561" i="1"/>
  <c r="O561" i="1"/>
  <c r="T561" i="1" s="1"/>
  <c r="N561" i="1"/>
  <c r="M561" i="1"/>
  <c r="G561" i="1"/>
  <c r="L561" i="1" s="1"/>
  <c r="F561" i="1"/>
  <c r="C561" i="1"/>
  <c r="U560" i="1"/>
  <c r="Q560" i="1"/>
  <c r="N560" i="1"/>
  <c r="M560" i="1"/>
  <c r="R560" i="1" s="1"/>
  <c r="F560" i="1"/>
  <c r="O560" i="1" s="1"/>
  <c r="C560" i="1"/>
  <c r="G560" i="1" s="1"/>
  <c r="L560" i="1" s="1"/>
  <c r="U559" i="1"/>
  <c r="M559" i="1"/>
  <c r="G559" i="1"/>
  <c r="L559" i="1" s="1"/>
  <c r="F559" i="1"/>
  <c r="O559" i="1" s="1"/>
  <c r="C559" i="1"/>
  <c r="U558" i="1"/>
  <c r="O558" i="1"/>
  <c r="M558" i="1"/>
  <c r="N558" i="1" s="1"/>
  <c r="L558" i="1"/>
  <c r="F558" i="1"/>
  <c r="C558" i="1"/>
  <c r="G558" i="1" s="1"/>
  <c r="U557" i="1"/>
  <c r="M557" i="1"/>
  <c r="N557" i="1" s="1"/>
  <c r="F557" i="1"/>
  <c r="O557" i="1" s="1"/>
  <c r="C557" i="1"/>
  <c r="G557" i="1" s="1"/>
  <c r="L557" i="1" s="1"/>
  <c r="U556" i="1"/>
  <c r="R556" i="1"/>
  <c r="Q556" i="1"/>
  <c r="O556" i="1"/>
  <c r="M556" i="1"/>
  <c r="F556" i="1"/>
  <c r="C556" i="1"/>
  <c r="G556" i="1" s="1"/>
  <c r="L556" i="1" s="1"/>
  <c r="U555" i="1"/>
  <c r="O555" i="1"/>
  <c r="M555" i="1"/>
  <c r="P555" i="1" s="1"/>
  <c r="G555" i="1"/>
  <c r="L555" i="1" s="1"/>
  <c r="F555" i="1"/>
  <c r="C555" i="1"/>
  <c r="U554" i="1"/>
  <c r="O554" i="1"/>
  <c r="N554" i="1"/>
  <c r="M554" i="1"/>
  <c r="G554" i="1"/>
  <c r="L554" i="1" s="1"/>
  <c r="F554" i="1"/>
  <c r="C554" i="1"/>
  <c r="U553" i="1"/>
  <c r="R553" i="1"/>
  <c r="M553" i="1"/>
  <c r="G553" i="1"/>
  <c r="L553" i="1" s="1"/>
  <c r="F553" i="1"/>
  <c r="O553" i="1" s="1"/>
  <c r="C553" i="1"/>
  <c r="U552" i="1"/>
  <c r="N552" i="1"/>
  <c r="M552" i="1"/>
  <c r="R552" i="1" s="1"/>
  <c r="L552" i="1"/>
  <c r="F552" i="1"/>
  <c r="O552" i="1" s="1"/>
  <c r="C552" i="1"/>
  <c r="G552" i="1" s="1"/>
  <c r="U551" i="1"/>
  <c r="M551" i="1"/>
  <c r="F551" i="1"/>
  <c r="O551" i="1" s="1"/>
  <c r="C551" i="1"/>
  <c r="G551" i="1" s="1"/>
  <c r="L551" i="1" s="1"/>
  <c r="U550" i="1"/>
  <c r="O550" i="1"/>
  <c r="M550" i="1"/>
  <c r="R550" i="1" s="1"/>
  <c r="F550" i="1"/>
  <c r="C550" i="1"/>
  <c r="G550" i="1" s="1"/>
  <c r="L550" i="1" s="1"/>
  <c r="U549" i="1"/>
  <c r="Q549" i="1"/>
  <c r="O549" i="1"/>
  <c r="Z548" i="1" s="1" a="1"/>
  <c r="Z548" i="1" s="1"/>
  <c r="N549" i="1"/>
  <c r="M549" i="1"/>
  <c r="R549" i="1" s="1"/>
  <c r="F549" i="1"/>
  <c r="C549" i="1"/>
  <c r="G549" i="1" s="1"/>
  <c r="P549" i="1" s="1"/>
  <c r="U548" i="1"/>
  <c r="T548" i="1"/>
  <c r="Q548" i="1"/>
  <c r="O548" i="1"/>
  <c r="M548" i="1"/>
  <c r="R548" i="1" s="1"/>
  <c r="L548" i="1"/>
  <c r="F548" i="1"/>
  <c r="C548" i="1"/>
  <c r="G548" i="1" s="1"/>
  <c r="U547" i="1"/>
  <c r="O547" i="1"/>
  <c r="M547" i="1"/>
  <c r="G547" i="1"/>
  <c r="L547" i="1" s="1"/>
  <c r="F547" i="1"/>
  <c r="C547" i="1"/>
  <c r="U546" i="1"/>
  <c r="R546" i="1"/>
  <c r="O546" i="1"/>
  <c r="N546" i="1"/>
  <c r="M546" i="1"/>
  <c r="Q546" i="1" s="1"/>
  <c r="F546" i="1"/>
  <c r="C546" i="1"/>
  <c r="G546" i="1" s="1"/>
  <c r="U545" i="1"/>
  <c r="O545" i="1"/>
  <c r="M545" i="1"/>
  <c r="F545" i="1"/>
  <c r="C545" i="1"/>
  <c r="G545" i="1" s="1"/>
  <c r="L545" i="1" s="1"/>
  <c r="U544" i="1"/>
  <c r="O544" i="1"/>
  <c r="M544" i="1"/>
  <c r="G544" i="1"/>
  <c r="L544" i="1" s="1"/>
  <c r="F544" i="1"/>
  <c r="C544" i="1"/>
  <c r="U543" i="1"/>
  <c r="O543" i="1"/>
  <c r="M543" i="1"/>
  <c r="L543" i="1"/>
  <c r="G543" i="1"/>
  <c r="F543" i="1"/>
  <c r="C543" i="1"/>
  <c r="U542" i="1"/>
  <c r="M542" i="1"/>
  <c r="L542" i="1"/>
  <c r="G542" i="1"/>
  <c r="F542" i="1"/>
  <c r="O542" i="1" s="1"/>
  <c r="C542" i="1"/>
  <c r="U541" i="1"/>
  <c r="R541" i="1"/>
  <c r="Q541" i="1"/>
  <c r="P541" i="1"/>
  <c r="O541" i="1"/>
  <c r="Z538" i="1" s="1" a="1"/>
  <c r="Z538" i="1" s="1"/>
  <c r="M541" i="1"/>
  <c r="N541" i="1" s="1"/>
  <c r="L541" i="1"/>
  <c r="F541" i="1"/>
  <c r="C541" i="1"/>
  <c r="G541" i="1" s="1"/>
  <c r="U540" i="1"/>
  <c r="M540" i="1"/>
  <c r="Q540" i="1" s="1"/>
  <c r="L540" i="1"/>
  <c r="G540" i="1"/>
  <c r="F540" i="1"/>
  <c r="O540" i="1" s="1"/>
  <c r="C540" i="1"/>
  <c r="U539" i="1"/>
  <c r="R539" i="1"/>
  <c r="O539" i="1"/>
  <c r="M539" i="1"/>
  <c r="Q539" i="1" s="1"/>
  <c r="G539" i="1"/>
  <c r="L539" i="1" s="1"/>
  <c r="F539" i="1"/>
  <c r="C539" i="1"/>
  <c r="U538" i="1"/>
  <c r="R538" i="1"/>
  <c r="Q538" i="1"/>
  <c r="M538" i="1"/>
  <c r="N538" i="1" s="1"/>
  <c r="L538" i="1"/>
  <c r="G538" i="1"/>
  <c r="F538" i="1"/>
  <c r="O538" i="1" s="1"/>
  <c r="C538" i="1"/>
  <c r="U537" i="1"/>
  <c r="M537" i="1"/>
  <c r="T537" i="1" s="1"/>
  <c r="L537" i="1"/>
  <c r="F537" i="1"/>
  <c r="O537" i="1" s="1"/>
  <c r="C537" i="1"/>
  <c r="G537" i="1" s="1"/>
  <c r="U536" i="1"/>
  <c r="M536" i="1"/>
  <c r="L536" i="1"/>
  <c r="G536" i="1"/>
  <c r="F536" i="1"/>
  <c r="O536" i="1" s="1"/>
  <c r="C536" i="1"/>
  <c r="U535" i="1"/>
  <c r="T535" i="1"/>
  <c r="R535" i="1"/>
  <c r="Q535" i="1"/>
  <c r="O535" i="1"/>
  <c r="Z535" i="1" s="1" a="1"/>
  <c r="Z535" i="1" s="1"/>
  <c r="M535" i="1"/>
  <c r="L535" i="1"/>
  <c r="F535" i="1"/>
  <c r="C535" i="1"/>
  <c r="G535" i="1" s="1"/>
  <c r="U534" i="1"/>
  <c r="R534" i="1"/>
  <c r="O534" i="1"/>
  <c r="T534" i="1" s="1"/>
  <c r="N534" i="1"/>
  <c r="M534" i="1"/>
  <c r="Q534" i="1" s="1"/>
  <c r="G534" i="1"/>
  <c r="P534" i="1" s="1"/>
  <c r="F534" i="1"/>
  <c r="C534" i="1"/>
  <c r="U533" i="1"/>
  <c r="O533" i="1"/>
  <c r="M533" i="1"/>
  <c r="T533" i="1" s="1"/>
  <c r="F533" i="1"/>
  <c r="C533" i="1"/>
  <c r="G533" i="1" s="1"/>
  <c r="L533" i="1" s="1"/>
  <c r="U532" i="1"/>
  <c r="O532" i="1"/>
  <c r="M532" i="1"/>
  <c r="Q532" i="1" s="1"/>
  <c r="F532" i="1"/>
  <c r="C532" i="1"/>
  <c r="G532" i="1" s="1"/>
  <c r="U531" i="1"/>
  <c r="M531" i="1"/>
  <c r="F531" i="1"/>
  <c r="O531" i="1" s="1"/>
  <c r="C531" i="1"/>
  <c r="G531" i="1" s="1"/>
  <c r="L531" i="1" s="1"/>
  <c r="U530" i="1"/>
  <c r="R530" i="1"/>
  <c r="Q530" i="1"/>
  <c r="P530" i="1"/>
  <c r="O530" i="1"/>
  <c r="T530" i="1" s="1"/>
  <c r="N530" i="1"/>
  <c r="M530" i="1"/>
  <c r="L530" i="1"/>
  <c r="G530" i="1"/>
  <c r="F530" i="1"/>
  <c r="C530" i="1"/>
  <c r="U529" i="1"/>
  <c r="O529" i="1"/>
  <c r="M529" i="1"/>
  <c r="R529" i="1" s="1"/>
  <c r="F529" i="1"/>
  <c r="C529" i="1"/>
  <c r="G529" i="1" s="1"/>
  <c r="L529" i="1" s="1"/>
  <c r="U528" i="1"/>
  <c r="O528" i="1"/>
  <c r="M528" i="1"/>
  <c r="F528" i="1"/>
  <c r="C528" i="1"/>
  <c r="G528" i="1" s="1"/>
  <c r="L528" i="1" s="1"/>
  <c r="U527" i="1"/>
  <c r="N527" i="1"/>
  <c r="M527" i="1"/>
  <c r="F527" i="1"/>
  <c r="O527" i="1" s="1"/>
  <c r="C527" i="1"/>
  <c r="G527" i="1" s="1"/>
  <c r="L527" i="1" s="1"/>
  <c r="U526" i="1"/>
  <c r="R526" i="1"/>
  <c r="O526" i="1"/>
  <c r="M526" i="1"/>
  <c r="F526" i="1"/>
  <c r="C526" i="1"/>
  <c r="G526" i="1" s="1"/>
  <c r="U525" i="1"/>
  <c r="P525" i="1"/>
  <c r="O525" i="1"/>
  <c r="M525" i="1"/>
  <c r="N525" i="1" s="1"/>
  <c r="L525" i="1"/>
  <c r="F525" i="1"/>
  <c r="C525" i="1"/>
  <c r="G525" i="1" s="1"/>
  <c r="U524" i="1"/>
  <c r="M524" i="1"/>
  <c r="G524" i="1"/>
  <c r="L524" i="1" s="1"/>
  <c r="F524" i="1"/>
  <c r="O524" i="1" s="1"/>
  <c r="C524" i="1"/>
  <c r="U523" i="1"/>
  <c r="Q523" i="1"/>
  <c r="O523" i="1"/>
  <c r="M523" i="1"/>
  <c r="R523" i="1" s="1"/>
  <c r="G523" i="1"/>
  <c r="L523" i="1" s="1"/>
  <c r="F523" i="1"/>
  <c r="C523" i="1"/>
  <c r="U522" i="1"/>
  <c r="R522" i="1"/>
  <c r="Q522" i="1"/>
  <c r="N522" i="1"/>
  <c r="M522" i="1"/>
  <c r="G522" i="1"/>
  <c r="L522" i="1" s="1"/>
  <c r="F522" i="1"/>
  <c r="O522" i="1" s="1"/>
  <c r="C522" i="1"/>
  <c r="U521" i="1"/>
  <c r="R521" i="1"/>
  <c r="Q521" i="1"/>
  <c r="M521" i="1"/>
  <c r="F521" i="1"/>
  <c r="O521" i="1" s="1"/>
  <c r="C521" i="1"/>
  <c r="G521" i="1" s="1"/>
  <c r="L521" i="1" s="1"/>
  <c r="U520" i="1"/>
  <c r="R520" i="1"/>
  <c r="M520" i="1"/>
  <c r="Q520" i="1" s="1"/>
  <c r="G520" i="1"/>
  <c r="F520" i="1"/>
  <c r="O520" i="1" s="1"/>
  <c r="C520" i="1"/>
  <c r="U519" i="1"/>
  <c r="O519" i="1"/>
  <c r="M519" i="1"/>
  <c r="L519" i="1"/>
  <c r="G519" i="1"/>
  <c r="F519" i="1"/>
  <c r="C519" i="1"/>
  <c r="U518" i="1"/>
  <c r="R518" i="1"/>
  <c r="Q518" i="1"/>
  <c r="O518" i="1"/>
  <c r="N518" i="1"/>
  <c r="M518" i="1"/>
  <c r="G518" i="1"/>
  <c r="F518" i="1"/>
  <c r="C518" i="1"/>
  <c r="U517" i="1"/>
  <c r="R517" i="1"/>
  <c r="O517" i="1"/>
  <c r="N517" i="1"/>
  <c r="M517" i="1"/>
  <c r="P517" i="1" s="1"/>
  <c r="L517" i="1"/>
  <c r="F517" i="1"/>
  <c r="C517" i="1"/>
  <c r="G517" i="1" s="1"/>
  <c r="U516" i="1"/>
  <c r="O516" i="1"/>
  <c r="M516" i="1"/>
  <c r="F516" i="1"/>
  <c r="C516" i="1"/>
  <c r="G516" i="1" s="1"/>
  <c r="L516" i="1" s="1"/>
  <c r="U515" i="1"/>
  <c r="R515" i="1"/>
  <c r="N515" i="1"/>
  <c r="M515" i="1"/>
  <c r="F515" i="1"/>
  <c r="O515" i="1" s="1"/>
  <c r="C515" i="1"/>
  <c r="G515" i="1" s="1"/>
  <c r="L515" i="1" s="1"/>
  <c r="U514" i="1"/>
  <c r="Q514" i="1"/>
  <c r="O514" i="1"/>
  <c r="T514" i="1" s="1"/>
  <c r="M514" i="1"/>
  <c r="R514" i="1" s="1"/>
  <c r="L514" i="1"/>
  <c r="G514" i="1"/>
  <c r="P514" i="1" s="1"/>
  <c r="F514" i="1"/>
  <c r="C514" i="1"/>
  <c r="U513" i="1"/>
  <c r="O513" i="1"/>
  <c r="M513" i="1"/>
  <c r="T513" i="1" s="1"/>
  <c r="F513" i="1"/>
  <c r="C513" i="1"/>
  <c r="G513" i="1" s="1"/>
  <c r="L513" i="1" s="1"/>
  <c r="U512" i="1"/>
  <c r="T512" i="1"/>
  <c r="Q512" i="1"/>
  <c r="O512" i="1"/>
  <c r="M512" i="1"/>
  <c r="L512" i="1"/>
  <c r="F512" i="1"/>
  <c r="C512" i="1"/>
  <c r="G512" i="1" s="1"/>
  <c r="U511" i="1"/>
  <c r="M511" i="1"/>
  <c r="R511" i="1" s="1"/>
  <c r="G511" i="1"/>
  <c r="L511" i="1" s="1"/>
  <c r="F511" i="1"/>
  <c r="O511" i="1" s="1"/>
  <c r="C511" i="1"/>
  <c r="U510" i="1"/>
  <c r="R510" i="1"/>
  <c r="M510" i="1"/>
  <c r="F510" i="1"/>
  <c r="O510" i="1" s="1"/>
  <c r="C510" i="1"/>
  <c r="G510" i="1" s="1"/>
  <c r="P510" i="1" s="1"/>
  <c r="U509" i="1"/>
  <c r="P509" i="1"/>
  <c r="O509" i="1"/>
  <c r="M509" i="1"/>
  <c r="L509" i="1"/>
  <c r="F509" i="1"/>
  <c r="C509" i="1"/>
  <c r="G509" i="1" s="1"/>
  <c r="U508" i="1"/>
  <c r="M508" i="1"/>
  <c r="G508" i="1"/>
  <c r="L508" i="1" s="1"/>
  <c r="F508" i="1"/>
  <c r="O508" i="1" s="1"/>
  <c r="C508" i="1"/>
  <c r="U507" i="1"/>
  <c r="T507" i="1"/>
  <c r="O507" i="1"/>
  <c r="M507" i="1"/>
  <c r="Q507" i="1" s="1"/>
  <c r="G507" i="1"/>
  <c r="L507" i="1" s="1"/>
  <c r="F507" i="1"/>
  <c r="C507" i="1"/>
  <c r="U506" i="1"/>
  <c r="R506" i="1"/>
  <c r="Q506" i="1"/>
  <c r="N506" i="1"/>
  <c r="M506" i="1"/>
  <c r="G506" i="1"/>
  <c r="F506" i="1"/>
  <c r="O506" i="1" s="1"/>
  <c r="C506" i="1"/>
  <c r="U505" i="1"/>
  <c r="O505" i="1"/>
  <c r="M505" i="1"/>
  <c r="F505" i="1"/>
  <c r="C505" i="1"/>
  <c r="G505" i="1" s="1"/>
  <c r="L505" i="1" s="1"/>
  <c r="U504" i="1"/>
  <c r="R504" i="1"/>
  <c r="O504" i="1"/>
  <c r="N504" i="1"/>
  <c r="M504" i="1"/>
  <c r="Q504" i="1" s="1"/>
  <c r="G504" i="1"/>
  <c r="L504" i="1" s="1"/>
  <c r="F504" i="1"/>
  <c r="C504" i="1"/>
  <c r="U503" i="1"/>
  <c r="O503" i="1"/>
  <c r="N503" i="1"/>
  <c r="M503" i="1"/>
  <c r="Q503" i="1" s="1"/>
  <c r="F503" i="1"/>
  <c r="C503" i="1"/>
  <c r="G503" i="1" s="1"/>
  <c r="L503" i="1" s="1"/>
  <c r="U502" i="1"/>
  <c r="Q502" i="1"/>
  <c r="M502" i="1"/>
  <c r="R502" i="1" s="1"/>
  <c r="G502" i="1"/>
  <c r="L502" i="1" s="1"/>
  <c r="F502" i="1"/>
  <c r="O502" i="1" s="1"/>
  <c r="C502" i="1"/>
  <c r="U501" i="1"/>
  <c r="O501" i="1"/>
  <c r="M501" i="1"/>
  <c r="T501" i="1" s="1"/>
  <c r="F501" i="1"/>
  <c r="C501" i="1"/>
  <c r="G501" i="1" s="1"/>
  <c r="U500" i="1"/>
  <c r="O500" i="1"/>
  <c r="Z498" i="1" s="1" a="1"/>
  <c r="Z498" i="1" s="1"/>
  <c r="N500" i="1"/>
  <c r="M500" i="1"/>
  <c r="Q500" i="1" s="1"/>
  <c r="F500" i="1"/>
  <c r="C500" i="1"/>
  <c r="G500" i="1" s="1"/>
  <c r="U499" i="1"/>
  <c r="M499" i="1"/>
  <c r="Q499" i="1" s="1"/>
  <c r="F499" i="1"/>
  <c r="O499" i="1" s="1"/>
  <c r="C499" i="1"/>
  <c r="G499" i="1" s="1"/>
  <c r="L499" i="1" s="1"/>
  <c r="U498" i="1"/>
  <c r="R498" i="1"/>
  <c r="Q498" i="1"/>
  <c r="O498" i="1"/>
  <c r="T498" i="1" s="1"/>
  <c r="M498" i="1"/>
  <c r="N498" i="1" s="1"/>
  <c r="L498" i="1"/>
  <c r="G498" i="1"/>
  <c r="P498" i="1" s="1"/>
  <c r="F498" i="1"/>
  <c r="C498" i="1"/>
  <c r="U497" i="1"/>
  <c r="R497" i="1"/>
  <c r="M497" i="1"/>
  <c r="P497" i="1" s="1"/>
  <c r="F497" i="1"/>
  <c r="O497" i="1" s="1"/>
  <c r="C497" i="1"/>
  <c r="G497" i="1" s="1"/>
  <c r="L497" i="1" s="1"/>
  <c r="U496" i="1"/>
  <c r="O496" i="1"/>
  <c r="M496" i="1"/>
  <c r="Q496" i="1" s="1"/>
  <c r="G496" i="1"/>
  <c r="F496" i="1"/>
  <c r="C496" i="1"/>
  <c r="U495" i="1"/>
  <c r="T495" i="1"/>
  <c r="R495" i="1"/>
  <c r="Q495" i="1"/>
  <c r="N495" i="1"/>
  <c r="M495" i="1"/>
  <c r="G495" i="1"/>
  <c r="L495" i="1" s="1"/>
  <c r="F495" i="1"/>
  <c r="O495" i="1" s="1"/>
  <c r="Z494" i="1" s="1" a="1"/>
  <c r="Z494" i="1" s="1"/>
  <c r="C495" i="1"/>
  <c r="U494" i="1"/>
  <c r="R494" i="1"/>
  <c r="P494" i="1"/>
  <c r="M494" i="1"/>
  <c r="Q494" i="1" s="1"/>
  <c r="L494" i="1"/>
  <c r="F494" i="1"/>
  <c r="O494" i="1" s="1"/>
  <c r="C494" i="1"/>
  <c r="G494" i="1" s="1"/>
  <c r="U493" i="1"/>
  <c r="T493" i="1"/>
  <c r="Q493" i="1"/>
  <c r="P493" i="1"/>
  <c r="O493" i="1"/>
  <c r="N493" i="1"/>
  <c r="M493" i="1"/>
  <c r="R493" i="1" s="1"/>
  <c r="L493" i="1"/>
  <c r="F493" i="1"/>
  <c r="C493" i="1"/>
  <c r="G493" i="1" s="1"/>
  <c r="U492" i="1"/>
  <c r="M492" i="1"/>
  <c r="G492" i="1"/>
  <c r="L492" i="1" s="1"/>
  <c r="F492" i="1"/>
  <c r="O492" i="1" s="1"/>
  <c r="C492" i="1"/>
  <c r="U491" i="1"/>
  <c r="R491" i="1"/>
  <c r="Q491" i="1"/>
  <c r="O491" i="1"/>
  <c r="T491" i="1" s="1"/>
  <c r="N491" i="1"/>
  <c r="M491" i="1"/>
  <c r="G491" i="1"/>
  <c r="L491" i="1" s="1"/>
  <c r="F491" i="1"/>
  <c r="C491" i="1"/>
  <c r="U490" i="1"/>
  <c r="M490" i="1"/>
  <c r="R490" i="1" s="1"/>
  <c r="G490" i="1"/>
  <c r="F490" i="1"/>
  <c r="O490" i="1" s="1"/>
  <c r="C490" i="1"/>
  <c r="U489" i="1"/>
  <c r="O489" i="1"/>
  <c r="M489" i="1"/>
  <c r="F489" i="1"/>
  <c r="C489" i="1"/>
  <c r="G489" i="1" s="1"/>
  <c r="L489" i="1" s="1"/>
  <c r="U488" i="1"/>
  <c r="R488" i="1"/>
  <c r="O488" i="1"/>
  <c r="T488" i="1" s="1"/>
  <c r="N488" i="1"/>
  <c r="M488" i="1"/>
  <c r="F488" i="1"/>
  <c r="C488" i="1"/>
  <c r="G488" i="1" s="1"/>
  <c r="L488" i="1" s="1"/>
  <c r="U487" i="1"/>
  <c r="T487" i="1"/>
  <c r="R487" i="1"/>
  <c r="Q487" i="1"/>
  <c r="O487" i="1"/>
  <c r="N487" i="1"/>
  <c r="M487" i="1"/>
  <c r="F487" i="1"/>
  <c r="C487" i="1"/>
  <c r="G487" i="1" s="1"/>
  <c r="L487" i="1" s="1"/>
  <c r="U486" i="1"/>
  <c r="O486" i="1"/>
  <c r="M486" i="1"/>
  <c r="R486" i="1" s="1"/>
  <c r="G486" i="1"/>
  <c r="F486" i="1"/>
  <c r="C486" i="1"/>
  <c r="U485" i="1"/>
  <c r="O485" i="1"/>
  <c r="M485" i="1"/>
  <c r="F485" i="1"/>
  <c r="C485" i="1"/>
  <c r="G485" i="1" s="1"/>
  <c r="L485" i="1" s="1"/>
  <c r="U484" i="1"/>
  <c r="O484" i="1"/>
  <c r="M484" i="1"/>
  <c r="G484" i="1"/>
  <c r="F484" i="1"/>
  <c r="C484" i="1"/>
  <c r="U483" i="1"/>
  <c r="M483" i="1"/>
  <c r="F483" i="1"/>
  <c r="O483" i="1" s="1"/>
  <c r="C483" i="1"/>
  <c r="G483" i="1" s="1"/>
  <c r="L483" i="1" s="1"/>
  <c r="U482" i="1"/>
  <c r="O482" i="1"/>
  <c r="M482" i="1"/>
  <c r="Q482" i="1" s="1"/>
  <c r="G482" i="1"/>
  <c r="P482" i="1" s="1"/>
  <c r="F482" i="1"/>
  <c r="C482" i="1"/>
  <c r="U481" i="1"/>
  <c r="M481" i="1"/>
  <c r="F481" i="1"/>
  <c r="O481" i="1" s="1"/>
  <c r="C481" i="1"/>
  <c r="G481" i="1" s="1"/>
  <c r="L481" i="1" s="1"/>
  <c r="U480" i="1"/>
  <c r="O480" i="1"/>
  <c r="M480" i="1"/>
  <c r="G480" i="1"/>
  <c r="L480" i="1" s="1"/>
  <c r="F480" i="1"/>
  <c r="C480" i="1"/>
  <c r="U479" i="1"/>
  <c r="M479" i="1"/>
  <c r="G479" i="1"/>
  <c r="L479" i="1" s="1"/>
  <c r="F479" i="1"/>
  <c r="O479" i="1" s="1"/>
  <c r="C479" i="1"/>
  <c r="U478" i="1"/>
  <c r="O478" i="1"/>
  <c r="M478" i="1"/>
  <c r="Q478" i="1" s="1"/>
  <c r="F478" i="1"/>
  <c r="C478" i="1"/>
  <c r="G478" i="1" s="1"/>
  <c r="U477" i="1"/>
  <c r="O477" i="1"/>
  <c r="M477" i="1"/>
  <c r="L477" i="1"/>
  <c r="F477" i="1"/>
  <c r="C477" i="1"/>
  <c r="G477" i="1" s="1"/>
  <c r="U476" i="1"/>
  <c r="M476" i="1"/>
  <c r="P476" i="1" s="1"/>
  <c r="G476" i="1"/>
  <c r="L476" i="1" s="1"/>
  <c r="F476" i="1"/>
  <c r="O476" i="1" s="1"/>
  <c r="C476" i="1"/>
  <c r="U475" i="1"/>
  <c r="N475" i="1"/>
  <c r="M475" i="1"/>
  <c r="R475" i="1" s="1"/>
  <c r="G475" i="1"/>
  <c r="L475" i="1" s="1"/>
  <c r="F475" i="1"/>
  <c r="O475" i="1" s="1"/>
  <c r="C475" i="1"/>
  <c r="U474" i="1"/>
  <c r="R474" i="1"/>
  <c r="M474" i="1"/>
  <c r="P474" i="1" s="1"/>
  <c r="G474" i="1"/>
  <c r="L474" i="1" s="1"/>
  <c r="F474" i="1"/>
  <c r="O474" i="1" s="1"/>
  <c r="C474" i="1"/>
  <c r="U473" i="1"/>
  <c r="O473" i="1"/>
  <c r="M473" i="1"/>
  <c r="F473" i="1"/>
  <c r="C473" i="1"/>
  <c r="G473" i="1" s="1"/>
  <c r="L473" i="1" s="1"/>
  <c r="U472" i="1"/>
  <c r="O472" i="1"/>
  <c r="M472" i="1"/>
  <c r="N472" i="1" s="1"/>
  <c r="F472" i="1"/>
  <c r="C472" i="1"/>
  <c r="G472" i="1" s="1"/>
  <c r="L472" i="1" s="1"/>
  <c r="U471" i="1"/>
  <c r="Q471" i="1"/>
  <c r="O471" i="1"/>
  <c r="N471" i="1"/>
  <c r="M471" i="1"/>
  <c r="R471" i="1" s="1"/>
  <c r="F471" i="1"/>
  <c r="C471" i="1"/>
  <c r="G471" i="1" s="1"/>
  <c r="L471" i="1" s="1"/>
  <c r="U470" i="1"/>
  <c r="Q470" i="1"/>
  <c r="O470" i="1"/>
  <c r="M470" i="1"/>
  <c r="R470" i="1" s="1"/>
  <c r="G470" i="1"/>
  <c r="F470" i="1"/>
  <c r="C470" i="1"/>
  <c r="U469" i="1"/>
  <c r="O469" i="1"/>
  <c r="M469" i="1"/>
  <c r="Q469" i="1" s="1"/>
  <c r="F469" i="1"/>
  <c r="C469" i="1"/>
  <c r="G469" i="1" s="1"/>
  <c r="L469" i="1" s="1"/>
  <c r="U468" i="1"/>
  <c r="R468" i="1"/>
  <c r="O468" i="1"/>
  <c r="N468" i="1"/>
  <c r="M468" i="1"/>
  <c r="Q468" i="1" s="1"/>
  <c r="G468" i="1"/>
  <c r="P468" i="1" s="1"/>
  <c r="F468" i="1"/>
  <c r="C468" i="1"/>
  <c r="U467" i="1"/>
  <c r="M467" i="1"/>
  <c r="Q467" i="1" s="1"/>
  <c r="F467" i="1"/>
  <c r="O467" i="1" s="1"/>
  <c r="C467" i="1"/>
  <c r="G467" i="1" s="1"/>
  <c r="L467" i="1" s="1"/>
  <c r="U466" i="1"/>
  <c r="R466" i="1"/>
  <c r="M466" i="1"/>
  <c r="Q466" i="1" s="1"/>
  <c r="F466" i="1"/>
  <c r="O466" i="1" s="1"/>
  <c r="C466" i="1"/>
  <c r="G466" i="1" s="1"/>
  <c r="L466" i="1" s="1"/>
  <c r="U465" i="1"/>
  <c r="Q465" i="1"/>
  <c r="M465" i="1"/>
  <c r="R465" i="1" s="1"/>
  <c r="F465" i="1"/>
  <c r="O465" i="1" s="1"/>
  <c r="C465" i="1"/>
  <c r="G465" i="1" s="1"/>
  <c r="L465" i="1" s="1"/>
  <c r="U464" i="1"/>
  <c r="O464" i="1"/>
  <c r="M464" i="1"/>
  <c r="F464" i="1"/>
  <c r="C464" i="1"/>
  <c r="G464" i="1" s="1"/>
  <c r="L464" i="1" s="1"/>
  <c r="U463" i="1"/>
  <c r="O463" i="1"/>
  <c r="M463" i="1"/>
  <c r="F463" i="1"/>
  <c r="C463" i="1"/>
  <c r="G463" i="1" s="1"/>
  <c r="L463" i="1" s="1"/>
  <c r="U462" i="1"/>
  <c r="Q462" i="1"/>
  <c r="O462" i="1"/>
  <c r="M462" i="1"/>
  <c r="L462" i="1"/>
  <c r="G462" i="1"/>
  <c r="F462" i="1"/>
  <c r="C462" i="1"/>
  <c r="U461" i="1"/>
  <c r="R461" i="1"/>
  <c r="P461" i="1"/>
  <c r="O461" i="1"/>
  <c r="N461" i="1"/>
  <c r="M461" i="1"/>
  <c r="Q461" i="1" s="1"/>
  <c r="F461" i="1"/>
  <c r="C461" i="1"/>
  <c r="G461" i="1" s="1"/>
  <c r="L461" i="1" s="1"/>
  <c r="U460" i="1"/>
  <c r="P460" i="1"/>
  <c r="M460" i="1"/>
  <c r="Q460" i="1" s="1"/>
  <c r="G460" i="1"/>
  <c r="L460" i="1" s="1"/>
  <c r="F460" i="1"/>
  <c r="O460" i="1" s="1"/>
  <c r="T460" i="1" s="1"/>
  <c r="C460" i="1"/>
  <c r="U459" i="1"/>
  <c r="M459" i="1"/>
  <c r="G459" i="1"/>
  <c r="L459" i="1" s="1"/>
  <c r="F459" i="1"/>
  <c r="O459" i="1" s="1"/>
  <c r="C459" i="1"/>
  <c r="U458" i="1"/>
  <c r="Q458" i="1"/>
  <c r="M458" i="1"/>
  <c r="R458" i="1" s="1"/>
  <c r="F458" i="1"/>
  <c r="O458" i="1" s="1"/>
  <c r="C458" i="1"/>
  <c r="G458" i="1" s="1"/>
  <c r="L458" i="1" s="1"/>
  <c r="U457" i="1"/>
  <c r="N457" i="1"/>
  <c r="M457" i="1"/>
  <c r="R457" i="1" s="1"/>
  <c r="F457" i="1"/>
  <c r="O457" i="1" s="1"/>
  <c r="C457" i="1"/>
  <c r="G457" i="1" s="1"/>
  <c r="L457" i="1" s="1"/>
  <c r="U456" i="1"/>
  <c r="T456" i="1"/>
  <c r="O456" i="1"/>
  <c r="M456" i="1"/>
  <c r="Q456" i="1" s="1"/>
  <c r="F456" i="1"/>
  <c r="C456" i="1"/>
  <c r="G456" i="1" s="1"/>
  <c r="U455" i="1"/>
  <c r="Q455" i="1"/>
  <c r="O455" i="1"/>
  <c r="N455" i="1"/>
  <c r="M455" i="1"/>
  <c r="R455" i="1" s="1"/>
  <c r="G455" i="1"/>
  <c r="L455" i="1" s="1"/>
  <c r="F455" i="1"/>
  <c r="C455" i="1"/>
  <c r="U454" i="1"/>
  <c r="R454" i="1"/>
  <c r="O454" i="1"/>
  <c r="N454" i="1"/>
  <c r="M454" i="1"/>
  <c r="Q454" i="1" s="1"/>
  <c r="G454" i="1"/>
  <c r="P454" i="1" s="1"/>
  <c r="F454" i="1"/>
  <c r="C454" i="1"/>
  <c r="U453" i="1"/>
  <c r="Q453" i="1"/>
  <c r="M453" i="1"/>
  <c r="L453" i="1"/>
  <c r="F453" i="1"/>
  <c r="O453" i="1" s="1"/>
  <c r="T453" i="1" s="1"/>
  <c r="C453" i="1"/>
  <c r="G453" i="1" s="1"/>
  <c r="U452" i="1"/>
  <c r="T452" i="1"/>
  <c r="Q452" i="1"/>
  <c r="O452" i="1"/>
  <c r="N452" i="1"/>
  <c r="M452" i="1"/>
  <c r="R452" i="1" s="1"/>
  <c r="L452" i="1"/>
  <c r="F452" i="1"/>
  <c r="C452" i="1"/>
  <c r="G452" i="1" s="1"/>
  <c r="U451" i="1"/>
  <c r="N451" i="1"/>
  <c r="M451" i="1"/>
  <c r="R451" i="1" s="1"/>
  <c r="L451" i="1"/>
  <c r="G451" i="1"/>
  <c r="F451" i="1"/>
  <c r="O451" i="1" s="1"/>
  <c r="C451" i="1"/>
  <c r="U450" i="1"/>
  <c r="Q450" i="1"/>
  <c r="O450" i="1"/>
  <c r="M450" i="1"/>
  <c r="R450" i="1" s="1"/>
  <c r="F450" i="1"/>
  <c r="C450" i="1"/>
  <c r="U449" i="1"/>
  <c r="M449" i="1"/>
  <c r="P449" i="1" s="1"/>
  <c r="F449" i="1"/>
  <c r="O449" i="1" s="1"/>
  <c r="C449" i="1"/>
  <c r="G449" i="1" s="1"/>
  <c r="L449" i="1" s="1"/>
  <c r="U448" i="1"/>
  <c r="N448" i="1"/>
  <c r="M448" i="1"/>
  <c r="F448" i="1"/>
  <c r="O448" i="1" s="1"/>
  <c r="C448" i="1"/>
  <c r="G448" i="1" s="1"/>
  <c r="L448" i="1" s="1"/>
  <c r="U447" i="1"/>
  <c r="M447" i="1"/>
  <c r="Q447" i="1" s="1"/>
  <c r="F447" i="1"/>
  <c r="O447" i="1" s="1"/>
  <c r="Z447" i="1" s="1" a="1"/>
  <c r="Z447" i="1" s="1"/>
  <c r="C447" i="1"/>
  <c r="G447" i="1" s="1"/>
  <c r="L447" i="1" s="1"/>
  <c r="U446" i="1"/>
  <c r="R446" i="1"/>
  <c r="N446" i="1"/>
  <c r="M446" i="1"/>
  <c r="P446" i="1" s="1"/>
  <c r="L446" i="1"/>
  <c r="G446" i="1"/>
  <c r="F446" i="1"/>
  <c r="O446" i="1" s="1"/>
  <c r="C446" i="1"/>
  <c r="U445" i="1"/>
  <c r="M445" i="1"/>
  <c r="T445" i="1" s="1"/>
  <c r="L445" i="1"/>
  <c r="F445" i="1"/>
  <c r="O445" i="1" s="1"/>
  <c r="C445" i="1"/>
  <c r="G445" i="1" s="1"/>
  <c r="U444" i="1"/>
  <c r="T444" i="1"/>
  <c r="R444" i="1"/>
  <c r="O444" i="1"/>
  <c r="N444" i="1"/>
  <c r="M444" i="1"/>
  <c r="L444" i="1"/>
  <c r="F444" i="1"/>
  <c r="C444" i="1"/>
  <c r="G444" i="1" s="1"/>
  <c r="U443" i="1"/>
  <c r="O443" i="1"/>
  <c r="M443" i="1"/>
  <c r="G443" i="1"/>
  <c r="L443" i="1" s="1"/>
  <c r="F443" i="1"/>
  <c r="C443" i="1"/>
  <c r="U442" i="1"/>
  <c r="R442" i="1"/>
  <c r="Q442" i="1"/>
  <c r="N442" i="1"/>
  <c r="M442" i="1"/>
  <c r="F442" i="1"/>
  <c r="O442" i="1" s="1"/>
  <c r="C442" i="1"/>
  <c r="G442" i="1" s="1"/>
  <c r="U441" i="1"/>
  <c r="O441" i="1"/>
  <c r="M441" i="1"/>
  <c r="F441" i="1"/>
  <c r="C441" i="1"/>
  <c r="G441" i="1" s="1"/>
  <c r="L441" i="1" s="1"/>
  <c r="U440" i="1"/>
  <c r="M440" i="1"/>
  <c r="L440" i="1"/>
  <c r="F440" i="1"/>
  <c r="O440" i="1" s="1"/>
  <c r="Z440" i="1" s="1" a="1"/>
  <c r="Z440" i="1" s="1"/>
  <c r="C440" i="1"/>
  <c r="G440" i="1" s="1"/>
  <c r="U439" i="1"/>
  <c r="M439" i="1"/>
  <c r="F439" i="1"/>
  <c r="O439" i="1" s="1"/>
  <c r="C439" i="1"/>
  <c r="G439" i="1" s="1"/>
  <c r="L439" i="1" s="1"/>
  <c r="U438" i="1"/>
  <c r="M438" i="1"/>
  <c r="L438" i="1"/>
  <c r="G438" i="1"/>
  <c r="F438" i="1"/>
  <c r="O438" i="1" s="1"/>
  <c r="C438" i="1"/>
  <c r="U437" i="1"/>
  <c r="M437" i="1"/>
  <c r="L437" i="1"/>
  <c r="F437" i="1"/>
  <c r="O437" i="1" s="1"/>
  <c r="T437" i="1" s="1"/>
  <c r="C437" i="1"/>
  <c r="G437" i="1" s="1"/>
  <c r="U436" i="1"/>
  <c r="R436" i="1"/>
  <c r="O436" i="1"/>
  <c r="T436" i="1" s="1"/>
  <c r="M436" i="1"/>
  <c r="F436" i="1"/>
  <c r="C436" i="1"/>
  <c r="G436" i="1" s="1"/>
  <c r="L436" i="1" s="1"/>
  <c r="U435" i="1"/>
  <c r="N435" i="1"/>
  <c r="M435" i="1"/>
  <c r="G435" i="1"/>
  <c r="L435" i="1" s="1"/>
  <c r="F435" i="1"/>
  <c r="O435" i="1" s="1"/>
  <c r="C435" i="1"/>
  <c r="U434" i="1"/>
  <c r="O434" i="1"/>
  <c r="M434" i="1"/>
  <c r="N434" i="1" s="1"/>
  <c r="F434" i="1"/>
  <c r="C434" i="1"/>
  <c r="G434" i="1" s="1"/>
  <c r="U433" i="1"/>
  <c r="R433" i="1"/>
  <c r="Q433" i="1"/>
  <c r="O433" i="1"/>
  <c r="M433" i="1"/>
  <c r="F433" i="1"/>
  <c r="C433" i="1"/>
  <c r="G433" i="1" s="1"/>
  <c r="L433" i="1" s="1"/>
  <c r="U432" i="1"/>
  <c r="M432" i="1"/>
  <c r="L432" i="1"/>
  <c r="F432" i="1"/>
  <c r="O432" i="1" s="1"/>
  <c r="C432" i="1"/>
  <c r="G432" i="1" s="1"/>
  <c r="U431" i="1"/>
  <c r="O431" i="1"/>
  <c r="M431" i="1"/>
  <c r="F431" i="1"/>
  <c r="C431" i="1"/>
  <c r="G431" i="1" s="1"/>
  <c r="L431" i="1" s="1"/>
  <c r="U430" i="1"/>
  <c r="R430" i="1"/>
  <c r="Q430" i="1"/>
  <c r="O430" i="1"/>
  <c r="M430" i="1"/>
  <c r="N430" i="1" s="1"/>
  <c r="G430" i="1"/>
  <c r="P430" i="1" s="1"/>
  <c r="F430" i="1"/>
  <c r="C430" i="1"/>
  <c r="U429" i="1"/>
  <c r="O429" i="1"/>
  <c r="M429" i="1"/>
  <c r="T429" i="1" s="1"/>
  <c r="L429" i="1"/>
  <c r="F429" i="1"/>
  <c r="C429" i="1"/>
  <c r="G429" i="1" s="1"/>
  <c r="U428" i="1"/>
  <c r="O428" i="1"/>
  <c r="M428" i="1"/>
  <c r="R428" i="1" s="1"/>
  <c r="F428" i="1"/>
  <c r="C428" i="1"/>
  <c r="G428" i="1" s="1"/>
  <c r="L428" i="1" s="1"/>
  <c r="U427" i="1"/>
  <c r="O427" i="1"/>
  <c r="N427" i="1"/>
  <c r="M427" i="1"/>
  <c r="L427" i="1"/>
  <c r="F427" i="1"/>
  <c r="C427" i="1"/>
  <c r="G427" i="1" s="1"/>
  <c r="U426" i="1"/>
  <c r="T426" i="1"/>
  <c r="R426" i="1"/>
  <c r="P426" i="1"/>
  <c r="M426" i="1"/>
  <c r="Q426" i="1" s="1"/>
  <c r="G426" i="1"/>
  <c r="L426" i="1" s="1"/>
  <c r="F426" i="1"/>
  <c r="O426" i="1" s="1"/>
  <c r="C426" i="1"/>
  <c r="U425" i="1"/>
  <c r="Q425" i="1"/>
  <c r="P425" i="1"/>
  <c r="O425" i="1"/>
  <c r="N425" i="1"/>
  <c r="M425" i="1"/>
  <c r="R425" i="1" s="1"/>
  <c r="F425" i="1"/>
  <c r="C425" i="1"/>
  <c r="G425" i="1" s="1"/>
  <c r="L425" i="1" s="1"/>
  <c r="U424" i="1"/>
  <c r="T424" i="1"/>
  <c r="N424" i="1"/>
  <c r="M424" i="1"/>
  <c r="Q424" i="1" s="1"/>
  <c r="F424" i="1"/>
  <c r="O424" i="1" s="1"/>
  <c r="C424" i="1"/>
  <c r="G424" i="1" s="1"/>
  <c r="L424" i="1" s="1"/>
  <c r="U423" i="1"/>
  <c r="O423" i="1"/>
  <c r="M423" i="1"/>
  <c r="Q423" i="1" s="1"/>
  <c r="F423" i="1"/>
  <c r="C423" i="1"/>
  <c r="G423" i="1" s="1"/>
  <c r="L423" i="1" s="1"/>
  <c r="U422" i="1"/>
  <c r="M422" i="1"/>
  <c r="Q422" i="1" s="1"/>
  <c r="L422" i="1"/>
  <c r="G422" i="1"/>
  <c r="F422" i="1"/>
  <c r="O422" i="1" s="1"/>
  <c r="Z421" i="1" s="1" a="1"/>
  <c r="Z421" i="1" s="1"/>
  <c r="C422" i="1"/>
  <c r="U421" i="1"/>
  <c r="O421" i="1"/>
  <c r="M421" i="1"/>
  <c r="L421" i="1"/>
  <c r="F421" i="1"/>
  <c r="C421" i="1"/>
  <c r="G421" i="1" s="1"/>
  <c r="U420" i="1"/>
  <c r="R420" i="1"/>
  <c r="Q420" i="1"/>
  <c r="O420" i="1"/>
  <c r="T420" i="1" s="1"/>
  <c r="M420" i="1"/>
  <c r="N420" i="1" s="1"/>
  <c r="F420" i="1"/>
  <c r="C420" i="1"/>
  <c r="G420" i="1" s="1"/>
  <c r="L420" i="1" s="1"/>
  <c r="U419" i="1"/>
  <c r="R419" i="1"/>
  <c r="M419" i="1"/>
  <c r="F419" i="1"/>
  <c r="O419" i="1" s="1"/>
  <c r="C419" i="1"/>
  <c r="G419" i="1" s="1"/>
  <c r="L419" i="1" s="1"/>
  <c r="U418" i="1"/>
  <c r="M418" i="1"/>
  <c r="R418" i="1" s="1"/>
  <c r="G418" i="1"/>
  <c r="L418" i="1" s="1"/>
  <c r="F418" i="1"/>
  <c r="O418" i="1" s="1"/>
  <c r="C418" i="1"/>
  <c r="U417" i="1"/>
  <c r="O417" i="1"/>
  <c r="M417" i="1"/>
  <c r="R417" i="1" s="1"/>
  <c r="L417" i="1"/>
  <c r="F417" i="1"/>
  <c r="C417" i="1"/>
  <c r="G417" i="1" s="1"/>
  <c r="U416" i="1"/>
  <c r="M416" i="1"/>
  <c r="T416" i="1" s="1"/>
  <c r="F416" i="1"/>
  <c r="O416" i="1" s="1"/>
  <c r="C416" i="1"/>
  <c r="G416" i="1" s="1"/>
  <c r="L416" i="1" s="1"/>
  <c r="U415" i="1"/>
  <c r="M415" i="1"/>
  <c r="Q415" i="1" s="1"/>
  <c r="F415" i="1"/>
  <c r="O415" i="1" s="1"/>
  <c r="C415" i="1"/>
  <c r="G415" i="1" s="1"/>
  <c r="L415" i="1" s="1"/>
  <c r="U414" i="1"/>
  <c r="Q414" i="1"/>
  <c r="O414" i="1"/>
  <c r="N414" i="1"/>
  <c r="M414" i="1"/>
  <c r="R414" i="1" s="1"/>
  <c r="L414" i="1"/>
  <c r="G414" i="1"/>
  <c r="P414" i="1" s="1"/>
  <c r="F414" i="1"/>
  <c r="C414" i="1"/>
  <c r="U413" i="1"/>
  <c r="O413" i="1"/>
  <c r="M413" i="1"/>
  <c r="T413" i="1" s="1"/>
  <c r="F413" i="1"/>
  <c r="C413" i="1"/>
  <c r="G413" i="1" s="1"/>
  <c r="L413" i="1" s="1"/>
  <c r="U412" i="1"/>
  <c r="O412" i="1"/>
  <c r="M412" i="1"/>
  <c r="P412" i="1" s="1"/>
  <c r="G412" i="1"/>
  <c r="L412" i="1" s="1"/>
  <c r="F412" i="1"/>
  <c r="C412" i="1"/>
  <c r="U411" i="1"/>
  <c r="O411" i="1"/>
  <c r="M411" i="1"/>
  <c r="R411" i="1" s="1"/>
  <c r="G411" i="1"/>
  <c r="L411" i="1" s="1"/>
  <c r="F411" i="1"/>
  <c r="C411" i="1"/>
  <c r="U410" i="1"/>
  <c r="M410" i="1"/>
  <c r="N410" i="1" s="1"/>
  <c r="G410" i="1"/>
  <c r="L410" i="1" s="1"/>
  <c r="F410" i="1"/>
  <c r="O410" i="1" s="1"/>
  <c r="C410" i="1"/>
  <c r="U409" i="1"/>
  <c r="O409" i="1"/>
  <c r="N409" i="1"/>
  <c r="M409" i="1"/>
  <c r="F409" i="1"/>
  <c r="C409" i="1"/>
  <c r="G409" i="1" s="1"/>
  <c r="L409" i="1" s="1"/>
  <c r="U408" i="1"/>
  <c r="M408" i="1"/>
  <c r="F408" i="1"/>
  <c r="O408" i="1" s="1"/>
  <c r="C408" i="1"/>
  <c r="G408" i="1" s="1"/>
  <c r="L408" i="1" s="1"/>
  <c r="U407" i="1"/>
  <c r="M407" i="1"/>
  <c r="Q407" i="1" s="1"/>
  <c r="F407" i="1"/>
  <c r="O407" i="1" s="1"/>
  <c r="C407" i="1"/>
  <c r="G407" i="1" s="1"/>
  <c r="L407" i="1" s="1"/>
  <c r="U406" i="1"/>
  <c r="R406" i="1"/>
  <c r="Q406" i="1"/>
  <c r="O406" i="1"/>
  <c r="N406" i="1"/>
  <c r="M406" i="1"/>
  <c r="G406" i="1"/>
  <c r="L406" i="1" s="1"/>
  <c r="F406" i="1"/>
  <c r="C406" i="1"/>
  <c r="U405" i="1"/>
  <c r="O405" i="1"/>
  <c r="M405" i="1"/>
  <c r="Q405" i="1" s="1"/>
  <c r="F405" i="1"/>
  <c r="C405" i="1"/>
  <c r="G405" i="1" s="1"/>
  <c r="L405" i="1" s="1"/>
  <c r="U404" i="1"/>
  <c r="O404" i="1"/>
  <c r="N404" i="1"/>
  <c r="M404" i="1"/>
  <c r="F404" i="1"/>
  <c r="C404" i="1"/>
  <c r="U403" i="1"/>
  <c r="O403" i="1"/>
  <c r="M403" i="1"/>
  <c r="F403" i="1"/>
  <c r="C403" i="1"/>
  <c r="G403" i="1" s="1"/>
  <c r="L403" i="1" s="1"/>
  <c r="U402" i="1"/>
  <c r="R402" i="1"/>
  <c r="O402" i="1"/>
  <c r="N402" i="1"/>
  <c r="M402" i="1"/>
  <c r="Q402" i="1" s="1"/>
  <c r="F402" i="1"/>
  <c r="C402" i="1"/>
  <c r="U401" i="1"/>
  <c r="Q401" i="1"/>
  <c r="O401" i="1"/>
  <c r="M401" i="1"/>
  <c r="F401" i="1"/>
  <c r="C401" i="1"/>
  <c r="G401" i="1" s="1"/>
  <c r="L401" i="1" s="1"/>
  <c r="U400" i="1"/>
  <c r="M400" i="1"/>
  <c r="Q400" i="1" s="1"/>
  <c r="F400" i="1"/>
  <c r="O400" i="1" s="1"/>
  <c r="C400" i="1"/>
  <c r="G400" i="1" s="1"/>
  <c r="U399" i="1"/>
  <c r="Q399" i="1"/>
  <c r="N399" i="1"/>
  <c r="M399" i="1"/>
  <c r="F399" i="1"/>
  <c r="O399" i="1" s="1"/>
  <c r="C399" i="1"/>
  <c r="G399" i="1" s="1"/>
  <c r="L399" i="1" s="1"/>
  <c r="U398" i="1"/>
  <c r="R398" i="1"/>
  <c r="Q398" i="1"/>
  <c r="P398" i="1"/>
  <c r="N398" i="1"/>
  <c r="M398" i="1"/>
  <c r="L398" i="1"/>
  <c r="G398" i="1"/>
  <c r="F398" i="1"/>
  <c r="O398" i="1" s="1"/>
  <c r="C398" i="1"/>
  <c r="U397" i="1"/>
  <c r="O397" i="1"/>
  <c r="M397" i="1"/>
  <c r="F397" i="1"/>
  <c r="C397" i="1"/>
  <c r="G397" i="1" s="1"/>
  <c r="L397" i="1" s="1"/>
  <c r="U396" i="1"/>
  <c r="O396" i="1"/>
  <c r="N396" i="1"/>
  <c r="M396" i="1"/>
  <c r="R396" i="1" s="1"/>
  <c r="G396" i="1"/>
  <c r="F396" i="1"/>
  <c r="C396" i="1"/>
  <c r="U395" i="1"/>
  <c r="M395" i="1"/>
  <c r="R395" i="1" s="1"/>
  <c r="F395" i="1"/>
  <c r="O395" i="1" s="1"/>
  <c r="C395" i="1"/>
  <c r="G395" i="1" s="1"/>
  <c r="L395" i="1" s="1"/>
  <c r="U394" i="1"/>
  <c r="Q394" i="1"/>
  <c r="O394" i="1"/>
  <c r="M394" i="1"/>
  <c r="G394" i="1"/>
  <c r="L394" i="1" s="1"/>
  <c r="F394" i="1"/>
  <c r="C394" i="1"/>
  <c r="T394" i="1" s="1"/>
  <c r="U393" i="1"/>
  <c r="Q393" i="1"/>
  <c r="O393" i="1"/>
  <c r="M393" i="1"/>
  <c r="N393" i="1" s="1"/>
  <c r="G393" i="1"/>
  <c r="L393" i="1" s="1"/>
  <c r="F393" i="1"/>
  <c r="C393" i="1"/>
  <c r="U392" i="1"/>
  <c r="P392" i="1"/>
  <c r="O392" i="1"/>
  <c r="M392" i="1"/>
  <c r="Q392" i="1" s="1"/>
  <c r="G392" i="1"/>
  <c r="L392" i="1" s="1"/>
  <c r="F392" i="1"/>
  <c r="C392" i="1"/>
  <c r="U391" i="1"/>
  <c r="M391" i="1"/>
  <c r="G391" i="1"/>
  <c r="L391" i="1" s="1"/>
  <c r="F391" i="1"/>
  <c r="O391" i="1" s="1"/>
  <c r="C391" i="1"/>
  <c r="U390" i="1"/>
  <c r="Q390" i="1"/>
  <c r="M390" i="1"/>
  <c r="F390" i="1"/>
  <c r="O390" i="1" s="1"/>
  <c r="C390" i="1"/>
  <c r="G390" i="1" s="1"/>
  <c r="L390" i="1" s="1"/>
  <c r="U389" i="1"/>
  <c r="O389" i="1"/>
  <c r="M389" i="1"/>
  <c r="F389" i="1"/>
  <c r="C389" i="1"/>
  <c r="G389" i="1" s="1"/>
  <c r="U388" i="1"/>
  <c r="M388" i="1"/>
  <c r="Q388" i="1" s="1"/>
  <c r="L388" i="1"/>
  <c r="G388" i="1"/>
  <c r="F388" i="1"/>
  <c r="O388" i="1" s="1"/>
  <c r="C388" i="1"/>
  <c r="U387" i="1"/>
  <c r="R387" i="1"/>
  <c r="P387" i="1"/>
  <c r="M387" i="1"/>
  <c r="Q387" i="1" s="1"/>
  <c r="L387" i="1"/>
  <c r="G387" i="1"/>
  <c r="F387" i="1"/>
  <c r="O387" i="1" s="1"/>
  <c r="T387" i="1" s="1"/>
  <c r="C387" i="1"/>
  <c r="U386" i="1"/>
  <c r="R386" i="1"/>
  <c r="Q386" i="1"/>
  <c r="M386" i="1"/>
  <c r="G386" i="1"/>
  <c r="F386" i="1"/>
  <c r="O386" i="1" s="1"/>
  <c r="C386" i="1"/>
  <c r="U385" i="1"/>
  <c r="T385" i="1"/>
  <c r="P385" i="1"/>
  <c r="O385" i="1"/>
  <c r="M385" i="1"/>
  <c r="G385" i="1"/>
  <c r="L385" i="1" s="1"/>
  <c r="F385" i="1"/>
  <c r="C385" i="1"/>
  <c r="U384" i="1"/>
  <c r="O384" i="1"/>
  <c r="M384" i="1"/>
  <c r="L384" i="1"/>
  <c r="G384" i="1"/>
  <c r="F384" i="1"/>
  <c r="C384" i="1"/>
  <c r="U383" i="1"/>
  <c r="M383" i="1"/>
  <c r="R383" i="1" s="1"/>
  <c r="G383" i="1"/>
  <c r="L383" i="1" s="1"/>
  <c r="F383" i="1"/>
  <c r="O383" i="1" s="1"/>
  <c r="C383" i="1"/>
  <c r="U382" i="1"/>
  <c r="M382" i="1"/>
  <c r="G382" i="1"/>
  <c r="L382" i="1" s="1"/>
  <c r="F382" i="1"/>
  <c r="O382" i="1" s="1"/>
  <c r="C382" i="1"/>
  <c r="U381" i="1"/>
  <c r="R381" i="1"/>
  <c r="O381" i="1"/>
  <c r="N381" i="1"/>
  <c r="M381" i="1"/>
  <c r="G381" i="1"/>
  <c r="L381" i="1" s="1"/>
  <c r="F381" i="1"/>
  <c r="C381" i="1"/>
  <c r="U380" i="1"/>
  <c r="O380" i="1"/>
  <c r="M380" i="1"/>
  <c r="G380" i="1"/>
  <c r="L380" i="1" s="1"/>
  <c r="F380" i="1"/>
  <c r="C380" i="1"/>
  <c r="U379" i="1"/>
  <c r="M379" i="1"/>
  <c r="N379" i="1" s="1"/>
  <c r="F379" i="1"/>
  <c r="O379" i="1" s="1"/>
  <c r="C379" i="1"/>
  <c r="G379" i="1" s="1"/>
  <c r="L379" i="1" s="1"/>
  <c r="U378" i="1"/>
  <c r="O378" i="1"/>
  <c r="M378" i="1"/>
  <c r="F378" i="1"/>
  <c r="C378" i="1"/>
  <c r="G378" i="1" s="1"/>
  <c r="L378" i="1" s="1"/>
  <c r="U377" i="1"/>
  <c r="O377" i="1"/>
  <c r="M377" i="1"/>
  <c r="L377" i="1"/>
  <c r="F377" i="1"/>
  <c r="C377" i="1"/>
  <c r="G377" i="1" s="1"/>
  <c r="U376" i="1"/>
  <c r="T376" i="1"/>
  <c r="Q376" i="1"/>
  <c r="M376" i="1"/>
  <c r="G376" i="1"/>
  <c r="F376" i="1"/>
  <c r="O376" i="1" s="1"/>
  <c r="C376" i="1"/>
  <c r="U375" i="1"/>
  <c r="M375" i="1"/>
  <c r="Q375" i="1" s="1"/>
  <c r="F375" i="1"/>
  <c r="O375" i="1" s="1"/>
  <c r="C375" i="1"/>
  <c r="U374" i="1"/>
  <c r="M374" i="1"/>
  <c r="F374" i="1"/>
  <c r="O374" i="1" s="1"/>
  <c r="C374" i="1"/>
  <c r="G374" i="1" s="1"/>
  <c r="U373" i="1"/>
  <c r="R373" i="1"/>
  <c r="O373" i="1"/>
  <c r="M373" i="1"/>
  <c r="G373" i="1"/>
  <c r="L373" i="1" s="1"/>
  <c r="F373" i="1"/>
  <c r="C373" i="1"/>
  <c r="U372" i="1"/>
  <c r="O372" i="1"/>
  <c r="M372" i="1"/>
  <c r="N372" i="1" s="1"/>
  <c r="F372" i="1"/>
  <c r="C372" i="1"/>
  <c r="G372" i="1" s="1"/>
  <c r="L372" i="1" s="1"/>
  <c r="U371" i="1"/>
  <c r="M371" i="1"/>
  <c r="F371" i="1"/>
  <c r="O371" i="1" s="1"/>
  <c r="C371" i="1"/>
  <c r="G371" i="1" s="1"/>
  <c r="U370" i="1"/>
  <c r="R370" i="1"/>
  <c r="Q370" i="1"/>
  <c r="O370" i="1"/>
  <c r="T370" i="1" s="1"/>
  <c r="M370" i="1"/>
  <c r="N370" i="1" s="1"/>
  <c r="F370" i="1"/>
  <c r="C370" i="1"/>
  <c r="G370" i="1" s="1"/>
  <c r="L370" i="1" s="1"/>
  <c r="U369" i="1"/>
  <c r="O369" i="1"/>
  <c r="M369" i="1"/>
  <c r="G369" i="1"/>
  <c r="L369" i="1" s="1"/>
  <c r="F369" i="1"/>
  <c r="C369" i="1"/>
  <c r="U368" i="1"/>
  <c r="P368" i="1"/>
  <c r="M368" i="1"/>
  <c r="F368" i="1"/>
  <c r="O368" i="1" s="1"/>
  <c r="C368" i="1"/>
  <c r="G368" i="1" s="1"/>
  <c r="L368" i="1" s="1"/>
  <c r="U367" i="1"/>
  <c r="M367" i="1"/>
  <c r="R367" i="1" s="1"/>
  <c r="G367" i="1"/>
  <c r="L367" i="1" s="1"/>
  <c r="F367" i="1"/>
  <c r="O367" i="1" s="1"/>
  <c r="C367" i="1"/>
  <c r="U366" i="1"/>
  <c r="R366" i="1"/>
  <c r="M366" i="1"/>
  <c r="F366" i="1"/>
  <c r="O366" i="1" s="1"/>
  <c r="C366" i="1"/>
  <c r="G366" i="1" s="1"/>
  <c r="L366" i="1" s="1"/>
  <c r="U365" i="1"/>
  <c r="O365" i="1"/>
  <c r="M365" i="1"/>
  <c r="R365" i="1" s="1"/>
  <c r="F365" i="1"/>
  <c r="C365" i="1"/>
  <c r="G365" i="1" s="1"/>
  <c r="L365" i="1" s="1"/>
  <c r="U364" i="1"/>
  <c r="O364" i="1"/>
  <c r="M364" i="1"/>
  <c r="Q364" i="1" s="1"/>
  <c r="F364" i="1"/>
  <c r="C364" i="1"/>
  <c r="G364" i="1" s="1"/>
  <c r="U363" i="1"/>
  <c r="Q363" i="1"/>
  <c r="M363" i="1"/>
  <c r="R363" i="1" s="1"/>
  <c r="F363" i="1"/>
  <c r="O363" i="1" s="1"/>
  <c r="C363" i="1"/>
  <c r="G363" i="1" s="1"/>
  <c r="U362" i="1"/>
  <c r="M362" i="1"/>
  <c r="G362" i="1"/>
  <c r="L362" i="1" s="1"/>
  <c r="F362" i="1"/>
  <c r="O362" i="1" s="1"/>
  <c r="C362" i="1"/>
  <c r="U361" i="1"/>
  <c r="O361" i="1"/>
  <c r="M361" i="1"/>
  <c r="Q361" i="1" s="1"/>
  <c r="G361" i="1"/>
  <c r="L361" i="1" s="1"/>
  <c r="F361" i="1"/>
  <c r="C361" i="1"/>
  <c r="U360" i="1"/>
  <c r="M360" i="1"/>
  <c r="R360" i="1" s="1"/>
  <c r="G360" i="1"/>
  <c r="L360" i="1" s="1"/>
  <c r="F360" i="1"/>
  <c r="O360" i="1" s="1"/>
  <c r="C360" i="1"/>
  <c r="U359" i="1"/>
  <c r="M359" i="1"/>
  <c r="T359" i="1" s="1"/>
  <c r="G359" i="1"/>
  <c r="L359" i="1" s="1"/>
  <c r="F359" i="1"/>
  <c r="O359" i="1" s="1"/>
  <c r="C359" i="1"/>
  <c r="U358" i="1"/>
  <c r="O358" i="1"/>
  <c r="M358" i="1"/>
  <c r="R358" i="1" s="1"/>
  <c r="G358" i="1"/>
  <c r="L358" i="1" s="1"/>
  <c r="F358" i="1"/>
  <c r="C358" i="1"/>
  <c r="U357" i="1"/>
  <c r="Q357" i="1"/>
  <c r="O357" i="1"/>
  <c r="M357" i="1"/>
  <c r="F357" i="1"/>
  <c r="C357" i="1"/>
  <c r="G357" i="1" s="1"/>
  <c r="L357" i="1" s="1"/>
  <c r="U356" i="1"/>
  <c r="O356" i="1"/>
  <c r="M356" i="1"/>
  <c r="T356" i="1" s="1"/>
  <c r="G356" i="1"/>
  <c r="L356" i="1" s="1"/>
  <c r="F356" i="1"/>
  <c r="C356" i="1"/>
  <c r="U355" i="1"/>
  <c r="M355" i="1"/>
  <c r="G355" i="1"/>
  <c r="L355" i="1" s="1"/>
  <c r="F355" i="1"/>
  <c r="O355" i="1" s="1"/>
  <c r="C355" i="1"/>
  <c r="U354" i="1"/>
  <c r="O354" i="1"/>
  <c r="Z354" i="1" s="1" a="1"/>
  <c r="Z354" i="1" s="1"/>
  <c r="M354" i="1"/>
  <c r="Q354" i="1" s="1"/>
  <c r="G354" i="1"/>
  <c r="L354" i="1" s="1"/>
  <c r="F354" i="1"/>
  <c r="C354" i="1"/>
  <c r="U353" i="1"/>
  <c r="O353" i="1"/>
  <c r="M353" i="1"/>
  <c r="R353" i="1" s="1"/>
  <c r="G353" i="1"/>
  <c r="L353" i="1" s="1"/>
  <c r="F353" i="1"/>
  <c r="C353" i="1"/>
  <c r="U352" i="1"/>
  <c r="M352" i="1"/>
  <c r="Q352" i="1" s="1"/>
  <c r="F352" i="1"/>
  <c r="O352" i="1" s="1"/>
  <c r="C352" i="1"/>
  <c r="G352" i="1" s="1"/>
  <c r="U351" i="1"/>
  <c r="Q351" i="1"/>
  <c r="M351" i="1"/>
  <c r="R351" i="1" s="1"/>
  <c r="G351" i="1"/>
  <c r="P351" i="1" s="1"/>
  <c r="F351" i="1"/>
  <c r="O351" i="1" s="1"/>
  <c r="C351" i="1"/>
  <c r="U350" i="1"/>
  <c r="T350" i="1"/>
  <c r="P350" i="1"/>
  <c r="O350" i="1"/>
  <c r="M350" i="1"/>
  <c r="Q350" i="1" s="1"/>
  <c r="F350" i="1"/>
  <c r="C350" i="1"/>
  <c r="G350" i="1" s="1"/>
  <c r="L350" i="1" s="1"/>
  <c r="U349" i="1"/>
  <c r="Q349" i="1"/>
  <c r="P349" i="1"/>
  <c r="M349" i="1"/>
  <c r="L349" i="1"/>
  <c r="G349" i="1"/>
  <c r="F349" i="1"/>
  <c r="O349" i="1" s="1"/>
  <c r="C349" i="1"/>
  <c r="U348" i="1"/>
  <c r="O348" i="1"/>
  <c r="M348" i="1"/>
  <c r="F348" i="1"/>
  <c r="C348" i="1"/>
  <c r="G348" i="1" s="1"/>
  <c r="L348" i="1" s="1"/>
  <c r="U347" i="1"/>
  <c r="M347" i="1"/>
  <c r="R347" i="1" s="1"/>
  <c r="F347" i="1"/>
  <c r="O347" i="1" s="1"/>
  <c r="C347" i="1"/>
  <c r="G347" i="1" s="1"/>
  <c r="L347" i="1" s="1"/>
  <c r="U346" i="1"/>
  <c r="M346" i="1"/>
  <c r="F346" i="1"/>
  <c r="O346" i="1" s="1"/>
  <c r="C346" i="1"/>
  <c r="G346" i="1" s="1"/>
  <c r="U345" i="1"/>
  <c r="R345" i="1"/>
  <c r="O345" i="1"/>
  <c r="Z344" i="1" s="1" a="1"/>
  <c r="Z344" i="1" s="1"/>
  <c r="M345" i="1"/>
  <c r="Q345" i="1" s="1"/>
  <c r="F345" i="1"/>
  <c r="C345" i="1"/>
  <c r="G345" i="1" s="1"/>
  <c r="L345" i="1" s="1"/>
  <c r="U344" i="1"/>
  <c r="O344" i="1"/>
  <c r="M344" i="1"/>
  <c r="R344" i="1" s="1"/>
  <c r="G344" i="1"/>
  <c r="F344" i="1"/>
  <c r="C344" i="1"/>
  <c r="U343" i="1"/>
  <c r="Q343" i="1"/>
  <c r="M343" i="1"/>
  <c r="F343" i="1"/>
  <c r="O343" i="1" s="1"/>
  <c r="C343" i="1"/>
  <c r="G343" i="1" s="1"/>
  <c r="L343" i="1" s="1"/>
  <c r="U342" i="1"/>
  <c r="M342" i="1"/>
  <c r="G342" i="1"/>
  <c r="L342" i="1" s="1"/>
  <c r="F342" i="1"/>
  <c r="O342" i="1" s="1"/>
  <c r="C342" i="1"/>
  <c r="U341" i="1"/>
  <c r="M341" i="1"/>
  <c r="F341" i="1"/>
  <c r="O341" i="1" s="1"/>
  <c r="C341" i="1"/>
  <c r="G341" i="1" s="1"/>
  <c r="L341" i="1" s="1"/>
  <c r="U340" i="1"/>
  <c r="O340" i="1"/>
  <c r="M340" i="1"/>
  <c r="R340" i="1" s="1"/>
  <c r="G340" i="1"/>
  <c r="F340" i="1"/>
  <c r="C340" i="1"/>
  <c r="U339" i="1"/>
  <c r="O339" i="1"/>
  <c r="N339" i="1"/>
  <c r="M339" i="1"/>
  <c r="F339" i="1"/>
  <c r="C339" i="1"/>
  <c r="G339" i="1" s="1"/>
  <c r="L339" i="1" s="1"/>
  <c r="U338" i="1"/>
  <c r="R338" i="1"/>
  <c r="N338" i="1"/>
  <c r="M338" i="1"/>
  <c r="G338" i="1"/>
  <c r="L338" i="1" s="1"/>
  <c r="F338" i="1"/>
  <c r="O338" i="1" s="1"/>
  <c r="C338" i="1"/>
  <c r="U337" i="1"/>
  <c r="Q337" i="1"/>
  <c r="M337" i="1"/>
  <c r="R337" i="1" s="1"/>
  <c r="G337" i="1"/>
  <c r="L337" i="1" s="1"/>
  <c r="F337" i="1"/>
  <c r="O337" i="1" s="1"/>
  <c r="C337" i="1"/>
  <c r="U336" i="1"/>
  <c r="Q336" i="1"/>
  <c r="O336" i="1"/>
  <c r="M336" i="1"/>
  <c r="L336" i="1"/>
  <c r="F336" i="1"/>
  <c r="C336" i="1"/>
  <c r="G336" i="1" s="1"/>
  <c r="U335" i="1"/>
  <c r="T335" i="1"/>
  <c r="N335" i="1"/>
  <c r="M335" i="1"/>
  <c r="R335" i="1" s="1"/>
  <c r="F335" i="1"/>
  <c r="O335" i="1" s="1"/>
  <c r="C335" i="1"/>
  <c r="G335" i="1" s="1"/>
  <c r="L335" i="1" s="1"/>
  <c r="U334" i="1"/>
  <c r="Q334" i="1"/>
  <c r="O334" i="1"/>
  <c r="M334" i="1"/>
  <c r="N334" i="1" s="1"/>
  <c r="F334" i="1"/>
  <c r="C334" i="1"/>
  <c r="G334" i="1" s="1"/>
  <c r="U333" i="1"/>
  <c r="M333" i="1"/>
  <c r="G333" i="1"/>
  <c r="L333" i="1" s="1"/>
  <c r="F333" i="1"/>
  <c r="O333" i="1" s="1"/>
  <c r="C333" i="1"/>
  <c r="U332" i="1"/>
  <c r="M332" i="1"/>
  <c r="Q332" i="1" s="1"/>
  <c r="F332" i="1"/>
  <c r="O332" i="1" s="1"/>
  <c r="C332" i="1"/>
  <c r="G332" i="1" s="1"/>
  <c r="U331" i="1"/>
  <c r="M331" i="1"/>
  <c r="R331" i="1" s="1"/>
  <c r="F331" i="1"/>
  <c r="O331" i="1" s="1"/>
  <c r="C331" i="1"/>
  <c r="G331" i="1" s="1"/>
  <c r="L331" i="1" s="1"/>
  <c r="U330" i="1"/>
  <c r="R330" i="1"/>
  <c r="M330" i="1"/>
  <c r="N330" i="1" s="1"/>
  <c r="F330" i="1"/>
  <c r="O330" i="1" s="1"/>
  <c r="C330" i="1"/>
  <c r="G330" i="1" s="1"/>
  <c r="U329" i="1"/>
  <c r="O329" i="1"/>
  <c r="M329" i="1"/>
  <c r="G329" i="1"/>
  <c r="L329" i="1" s="1"/>
  <c r="F329" i="1"/>
  <c r="C329" i="1"/>
  <c r="U328" i="1"/>
  <c r="R328" i="1"/>
  <c r="O328" i="1"/>
  <c r="N328" i="1"/>
  <c r="M328" i="1"/>
  <c r="Q328" i="1" s="1"/>
  <c r="F328" i="1"/>
  <c r="C328" i="1"/>
  <c r="G328" i="1" s="1"/>
  <c r="P328" i="1" s="1"/>
  <c r="U327" i="1"/>
  <c r="N327" i="1"/>
  <c r="M327" i="1"/>
  <c r="R327" i="1" s="1"/>
  <c r="F327" i="1"/>
  <c r="O327" i="1" s="1"/>
  <c r="C327" i="1"/>
  <c r="G327" i="1" s="1"/>
  <c r="L327" i="1" s="1"/>
  <c r="U326" i="1"/>
  <c r="Q326" i="1"/>
  <c r="N326" i="1"/>
  <c r="M326" i="1"/>
  <c r="R326" i="1" s="1"/>
  <c r="F326" i="1"/>
  <c r="O326" i="1" s="1"/>
  <c r="C326" i="1"/>
  <c r="G326" i="1" s="1"/>
  <c r="L326" i="1" s="1"/>
  <c r="U325" i="1"/>
  <c r="Q325" i="1"/>
  <c r="M325" i="1"/>
  <c r="G325" i="1"/>
  <c r="L325" i="1" s="1"/>
  <c r="F325" i="1"/>
  <c r="O325" i="1" s="1"/>
  <c r="C325" i="1"/>
  <c r="U324" i="1"/>
  <c r="R324" i="1"/>
  <c r="M324" i="1"/>
  <c r="N324" i="1" s="1"/>
  <c r="F324" i="1"/>
  <c r="O324" i="1" s="1"/>
  <c r="C324" i="1"/>
  <c r="G324" i="1" s="1"/>
  <c r="U323" i="1"/>
  <c r="O323" i="1"/>
  <c r="M323" i="1"/>
  <c r="R323" i="1" s="1"/>
  <c r="F323" i="1"/>
  <c r="C323" i="1"/>
  <c r="G323" i="1" s="1"/>
  <c r="L323" i="1" s="1"/>
  <c r="U322" i="1"/>
  <c r="R322" i="1"/>
  <c r="P322" i="1"/>
  <c r="O322" i="1"/>
  <c r="N322" i="1"/>
  <c r="M322" i="1"/>
  <c r="L322" i="1"/>
  <c r="G322" i="1"/>
  <c r="F322" i="1"/>
  <c r="C322" i="1"/>
  <c r="U321" i="1"/>
  <c r="R321" i="1"/>
  <c r="O321" i="1"/>
  <c r="M321" i="1"/>
  <c r="Q321" i="1" s="1"/>
  <c r="G321" i="1"/>
  <c r="L321" i="1" s="1"/>
  <c r="F321" i="1"/>
  <c r="C321" i="1"/>
  <c r="U320" i="1"/>
  <c r="M320" i="1"/>
  <c r="R320" i="1" s="1"/>
  <c r="F320" i="1"/>
  <c r="O320" i="1" s="1"/>
  <c r="C320" i="1"/>
  <c r="G320" i="1" s="1"/>
  <c r="L320" i="1" s="1"/>
  <c r="U319" i="1"/>
  <c r="M319" i="1"/>
  <c r="F319" i="1"/>
  <c r="O319" i="1" s="1"/>
  <c r="C319" i="1"/>
  <c r="G319" i="1" s="1"/>
  <c r="L319" i="1" s="1"/>
  <c r="U318" i="1"/>
  <c r="M318" i="1"/>
  <c r="R318" i="1" s="1"/>
  <c r="G318" i="1"/>
  <c r="L318" i="1" s="1"/>
  <c r="F318" i="1"/>
  <c r="O318" i="1" s="1"/>
  <c r="C318" i="1"/>
  <c r="U317" i="1"/>
  <c r="M317" i="1"/>
  <c r="R317" i="1" s="1"/>
  <c r="G317" i="1"/>
  <c r="L317" i="1" s="1"/>
  <c r="F317" i="1"/>
  <c r="O317" i="1" s="1"/>
  <c r="C317" i="1"/>
  <c r="U316" i="1"/>
  <c r="Q316" i="1"/>
  <c r="N316" i="1"/>
  <c r="M316" i="1"/>
  <c r="R316" i="1" s="1"/>
  <c r="F316" i="1"/>
  <c r="O316" i="1" s="1"/>
  <c r="C316" i="1"/>
  <c r="G316" i="1" s="1"/>
  <c r="P316" i="1" s="1"/>
  <c r="U315" i="1"/>
  <c r="O315" i="1"/>
  <c r="M315" i="1"/>
  <c r="R315" i="1" s="1"/>
  <c r="F315" i="1"/>
  <c r="C315" i="1"/>
  <c r="G315" i="1" s="1"/>
  <c r="L315" i="1" s="1"/>
  <c r="U314" i="1"/>
  <c r="O314" i="1"/>
  <c r="M314" i="1"/>
  <c r="R314" i="1" s="1"/>
  <c r="F314" i="1"/>
  <c r="C314" i="1"/>
  <c r="G314" i="1" s="1"/>
  <c r="U313" i="1"/>
  <c r="M313" i="1"/>
  <c r="G313" i="1"/>
  <c r="L313" i="1" s="1"/>
  <c r="F313" i="1"/>
  <c r="O313" i="1" s="1"/>
  <c r="C313" i="1"/>
  <c r="U312" i="1"/>
  <c r="M312" i="1"/>
  <c r="Q312" i="1" s="1"/>
  <c r="F312" i="1"/>
  <c r="O312" i="1" s="1"/>
  <c r="C312" i="1"/>
  <c r="G312" i="1" s="1"/>
  <c r="L312" i="1" s="1"/>
  <c r="U311" i="1"/>
  <c r="Q311" i="1"/>
  <c r="O311" i="1"/>
  <c r="T311" i="1" s="1"/>
  <c r="M311" i="1"/>
  <c r="F311" i="1"/>
  <c r="C311" i="1"/>
  <c r="G311" i="1" s="1"/>
  <c r="L311" i="1" s="1"/>
  <c r="U310" i="1"/>
  <c r="R310" i="1"/>
  <c r="N310" i="1"/>
  <c r="M310" i="1"/>
  <c r="G310" i="1"/>
  <c r="F310" i="1"/>
  <c r="O310" i="1" s="1"/>
  <c r="C310" i="1"/>
  <c r="U309" i="1"/>
  <c r="O309" i="1"/>
  <c r="M309" i="1"/>
  <c r="F309" i="1"/>
  <c r="C309" i="1"/>
  <c r="G309" i="1" s="1"/>
  <c r="L309" i="1" s="1"/>
  <c r="U308" i="1"/>
  <c r="M308" i="1"/>
  <c r="Q308" i="1" s="1"/>
  <c r="G308" i="1"/>
  <c r="F308" i="1"/>
  <c r="O308" i="1" s="1"/>
  <c r="C308" i="1"/>
  <c r="U307" i="1"/>
  <c r="O307" i="1"/>
  <c r="M307" i="1"/>
  <c r="N307" i="1" s="1"/>
  <c r="F307" i="1"/>
  <c r="C307" i="1"/>
  <c r="G307" i="1" s="1"/>
  <c r="U306" i="1"/>
  <c r="R306" i="1"/>
  <c r="O306" i="1"/>
  <c r="M306" i="1"/>
  <c r="Q306" i="1" s="1"/>
  <c r="L306" i="1"/>
  <c r="G306" i="1"/>
  <c r="F306" i="1"/>
  <c r="C306" i="1"/>
  <c r="U305" i="1"/>
  <c r="R305" i="1"/>
  <c r="O305" i="1"/>
  <c r="M305" i="1"/>
  <c r="Q305" i="1" s="1"/>
  <c r="F305" i="1"/>
  <c r="C305" i="1"/>
  <c r="G305" i="1" s="1"/>
  <c r="L305" i="1" s="1"/>
  <c r="U304" i="1"/>
  <c r="O304" i="1"/>
  <c r="M304" i="1"/>
  <c r="G304" i="1"/>
  <c r="F304" i="1"/>
  <c r="C304" i="1"/>
  <c r="U303" i="1"/>
  <c r="T303" i="1"/>
  <c r="R303" i="1"/>
  <c r="Q303" i="1"/>
  <c r="M303" i="1"/>
  <c r="N303" i="1" s="1"/>
  <c r="F303" i="1"/>
  <c r="O303" i="1" s="1"/>
  <c r="C303" i="1"/>
  <c r="G303" i="1" s="1"/>
  <c r="L303" i="1" s="1"/>
  <c r="U302" i="1"/>
  <c r="M302" i="1"/>
  <c r="L302" i="1"/>
  <c r="G302" i="1"/>
  <c r="F302" i="1"/>
  <c r="O302" i="1" s="1"/>
  <c r="C302" i="1"/>
  <c r="U301" i="1"/>
  <c r="Q301" i="1"/>
  <c r="M301" i="1"/>
  <c r="R301" i="1" s="1"/>
  <c r="F301" i="1"/>
  <c r="O301" i="1" s="1"/>
  <c r="C301" i="1"/>
  <c r="G301" i="1" s="1"/>
  <c r="L301" i="1" s="1"/>
  <c r="U300" i="1"/>
  <c r="P300" i="1"/>
  <c r="O300" i="1"/>
  <c r="M300" i="1"/>
  <c r="N300" i="1" s="1"/>
  <c r="G300" i="1"/>
  <c r="L300" i="1" s="1"/>
  <c r="F300" i="1"/>
  <c r="C300" i="1"/>
  <c r="U299" i="1"/>
  <c r="O299" i="1"/>
  <c r="T299" i="1" s="1"/>
  <c r="M299" i="1"/>
  <c r="R299" i="1" s="1"/>
  <c r="F299" i="1"/>
  <c r="C299" i="1"/>
  <c r="G299" i="1" s="1"/>
  <c r="L299" i="1" s="1"/>
  <c r="U298" i="1"/>
  <c r="O298" i="1"/>
  <c r="M298" i="1"/>
  <c r="N298" i="1" s="1"/>
  <c r="F298" i="1"/>
  <c r="C298" i="1"/>
  <c r="G298" i="1" s="1"/>
  <c r="L298" i="1" s="1"/>
  <c r="U297" i="1"/>
  <c r="M297" i="1"/>
  <c r="G297" i="1"/>
  <c r="L297" i="1" s="1"/>
  <c r="F297" i="1"/>
  <c r="O297" i="1" s="1"/>
  <c r="C297" i="1"/>
  <c r="U296" i="1"/>
  <c r="R296" i="1"/>
  <c r="O296" i="1"/>
  <c r="N296" i="1"/>
  <c r="M296" i="1"/>
  <c r="P296" i="1" s="1"/>
  <c r="L296" i="1"/>
  <c r="G296" i="1"/>
  <c r="F296" i="1"/>
  <c r="C296" i="1"/>
  <c r="U295" i="1"/>
  <c r="M295" i="1"/>
  <c r="N295" i="1" s="1"/>
  <c r="L295" i="1"/>
  <c r="F295" i="1"/>
  <c r="O295" i="1" s="1"/>
  <c r="C295" i="1"/>
  <c r="G295" i="1" s="1"/>
  <c r="U294" i="1"/>
  <c r="R294" i="1"/>
  <c r="O294" i="1"/>
  <c r="M294" i="1"/>
  <c r="F294" i="1"/>
  <c r="C294" i="1"/>
  <c r="G294" i="1" s="1"/>
  <c r="L294" i="1" s="1"/>
  <c r="U293" i="1"/>
  <c r="M293" i="1"/>
  <c r="F293" i="1"/>
  <c r="O293" i="1" s="1"/>
  <c r="C293" i="1"/>
  <c r="G293" i="1" s="1"/>
  <c r="L293" i="1" s="1"/>
  <c r="U292" i="1"/>
  <c r="Q292" i="1"/>
  <c r="O292" i="1"/>
  <c r="M292" i="1"/>
  <c r="N292" i="1" s="1"/>
  <c r="F292" i="1"/>
  <c r="C292" i="1"/>
  <c r="G292" i="1" s="1"/>
  <c r="U291" i="1"/>
  <c r="T291" i="1"/>
  <c r="O291" i="1"/>
  <c r="M291" i="1"/>
  <c r="F291" i="1"/>
  <c r="C291" i="1"/>
  <c r="G291" i="1" s="1"/>
  <c r="L291" i="1" s="1"/>
  <c r="U290" i="1"/>
  <c r="O290" i="1"/>
  <c r="M290" i="1"/>
  <c r="F290" i="1"/>
  <c r="C290" i="1"/>
  <c r="G290" i="1" s="1"/>
  <c r="L290" i="1" s="1"/>
  <c r="U289" i="1"/>
  <c r="M289" i="1"/>
  <c r="F289" i="1"/>
  <c r="O289" i="1" s="1"/>
  <c r="C289" i="1"/>
  <c r="G289" i="1" s="1"/>
  <c r="L289" i="1" s="1"/>
  <c r="U288" i="1"/>
  <c r="R288" i="1"/>
  <c r="O288" i="1"/>
  <c r="N288" i="1"/>
  <c r="M288" i="1"/>
  <c r="P288" i="1" s="1"/>
  <c r="G288" i="1"/>
  <c r="L288" i="1" s="1"/>
  <c r="F288" i="1"/>
  <c r="C288" i="1"/>
  <c r="U287" i="1"/>
  <c r="M287" i="1"/>
  <c r="N287" i="1" s="1"/>
  <c r="F287" i="1"/>
  <c r="O287" i="1" s="1"/>
  <c r="C287" i="1"/>
  <c r="G287" i="1" s="1"/>
  <c r="L287" i="1" s="1"/>
  <c r="U286" i="1"/>
  <c r="O286" i="1"/>
  <c r="M286" i="1"/>
  <c r="R286" i="1" s="1"/>
  <c r="F286" i="1"/>
  <c r="C286" i="1"/>
  <c r="G286" i="1" s="1"/>
  <c r="L286" i="1" s="1"/>
  <c r="U285" i="1"/>
  <c r="M285" i="1"/>
  <c r="L285" i="1"/>
  <c r="G285" i="1"/>
  <c r="F285" i="1"/>
  <c r="O285" i="1" s="1"/>
  <c r="C285" i="1"/>
  <c r="U284" i="1"/>
  <c r="R284" i="1"/>
  <c r="Q284" i="1"/>
  <c r="O284" i="1"/>
  <c r="M284" i="1"/>
  <c r="N284" i="1" s="1"/>
  <c r="F284" i="1"/>
  <c r="C284" i="1"/>
  <c r="G284" i="1" s="1"/>
  <c r="L284" i="1" s="1"/>
  <c r="U283" i="1"/>
  <c r="O283" i="1"/>
  <c r="N283" i="1"/>
  <c r="M283" i="1"/>
  <c r="Q283" i="1" s="1"/>
  <c r="L283" i="1"/>
  <c r="F283" i="1"/>
  <c r="C283" i="1"/>
  <c r="G283" i="1" s="1"/>
  <c r="U282" i="1"/>
  <c r="M282" i="1"/>
  <c r="Q282" i="1" s="1"/>
  <c r="F282" i="1"/>
  <c r="O282" i="1" s="1"/>
  <c r="C282" i="1"/>
  <c r="G282" i="1" s="1"/>
  <c r="L282" i="1" s="1"/>
  <c r="U281" i="1"/>
  <c r="R281" i="1"/>
  <c r="M281" i="1"/>
  <c r="N281" i="1" s="1"/>
  <c r="G281" i="1"/>
  <c r="L281" i="1" s="1"/>
  <c r="F281" i="1"/>
  <c r="O281" i="1" s="1"/>
  <c r="C281" i="1"/>
  <c r="U280" i="1"/>
  <c r="R280" i="1"/>
  <c r="Q280" i="1"/>
  <c r="P280" i="1"/>
  <c r="N280" i="1"/>
  <c r="M280" i="1"/>
  <c r="L280" i="1"/>
  <c r="G280" i="1"/>
  <c r="F280" i="1"/>
  <c r="O280" i="1" s="1"/>
  <c r="C280" i="1"/>
  <c r="U279" i="1"/>
  <c r="O279" i="1"/>
  <c r="M279" i="1"/>
  <c r="F279" i="1"/>
  <c r="C279" i="1"/>
  <c r="G279" i="1" s="1"/>
  <c r="L279" i="1" s="1"/>
  <c r="U278" i="1"/>
  <c r="Q278" i="1"/>
  <c r="M278" i="1"/>
  <c r="R278" i="1" s="1"/>
  <c r="F278" i="1"/>
  <c r="O278" i="1" s="1"/>
  <c r="C278" i="1"/>
  <c r="G278" i="1" s="1"/>
  <c r="L278" i="1" s="1"/>
  <c r="U277" i="1"/>
  <c r="O277" i="1"/>
  <c r="M277" i="1"/>
  <c r="P277" i="1" s="1"/>
  <c r="G277" i="1"/>
  <c r="L277" i="1" s="1"/>
  <c r="F277" i="1"/>
  <c r="C277" i="1"/>
  <c r="U276" i="1"/>
  <c r="M276" i="1"/>
  <c r="G276" i="1"/>
  <c r="L276" i="1" s="1"/>
  <c r="F276" i="1"/>
  <c r="O276" i="1" s="1"/>
  <c r="C276" i="1"/>
  <c r="U275" i="1"/>
  <c r="Q275" i="1"/>
  <c r="O275" i="1"/>
  <c r="N275" i="1"/>
  <c r="M275" i="1"/>
  <c r="R275" i="1" s="1"/>
  <c r="G275" i="1"/>
  <c r="L275" i="1" s="1"/>
  <c r="F275" i="1"/>
  <c r="C275" i="1"/>
  <c r="U274" i="1"/>
  <c r="M274" i="1"/>
  <c r="N274" i="1" s="1"/>
  <c r="F274" i="1"/>
  <c r="O274" i="1" s="1"/>
  <c r="C274" i="1"/>
  <c r="G274" i="1" s="1"/>
  <c r="L274" i="1" s="1"/>
  <c r="U273" i="1"/>
  <c r="R273" i="1"/>
  <c r="Q273" i="1"/>
  <c r="M273" i="1"/>
  <c r="N273" i="1" s="1"/>
  <c r="L273" i="1"/>
  <c r="G273" i="1"/>
  <c r="P273" i="1" s="1"/>
  <c r="F273" i="1"/>
  <c r="O273" i="1" s="1"/>
  <c r="T273" i="1" s="1"/>
  <c r="C273" i="1"/>
  <c r="U272" i="1"/>
  <c r="O272" i="1"/>
  <c r="M272" i="1"/>
  <c r="P272" i="1" s="1"/>
  <c r="F272" i="1"/>
  <c r="C272" i="1"/>
  <c r="G272" i="1" s="1"/>
  <c r="L272" i="1" s="1"/>
  <c r="U271" i="1"/>
  <c r="O271" i="1"/>
  <c r="M271" i="1"/>
  <c r="R271" i="1" s="1"/>
  <c r="G271" i="1"/>
  <c r="F271" i="1"/>
  <c r="C271" i="1"/>
  <c r="U270" i="1"/>
  <c r="P270" i="1"/>
  <c r="O270" i="1"/>
  <c r="M270" i="1"/>
  <c r="F270" i="1"/>
  <c r="C270" i="1"/>
  <c r="G270" i="1" s="1"/>
  <c r="L270" i="1" s="1"/>
  <c r="U269" i="1"/>
  <c r="O269" i="1"/>
  <c r="M269" i="1"/>
  <c r="G269" i="1"/>
  <c r="L269" i="1" s="1"/>
  <c r="F269" i="1"/>
  <c r="C269" i="1"/>
  <c r="U268" i="1"/>
  <c r="M268" i="1"/>
  <c r="F268" i="1"/>
  <c r="O268" i="1" s="1"/>
  <c r="C268" i="1"/>
  <c r="G268" i="1" s="1"/>
  <c r="L268" i="1" s="1"/>
  <c r="U267" i="1"/>
  <c r="R267" i="1"/>
  <c r="O267" i="1"/>
  <c r="T267" i="1" s="1"/>
  <c r="M267" i="1"/>
  <c r="Q267" i="1" s="1"/>
  <c r="G267" i="1"/>
  <c r="L267" i="1" s="1"/>
  <c r="F267" i="1"/>
  <c r="C267" i="1"/>
  <c r="U266" i="1"/>
  <c r="O266" i="1"/>
  <c r="M266" i="1"/>
  <c r="Q266" i="1" s="1"/>
  <c r="L266" i="1"/>
  <c r="F266" i="1"/>
  <c r="C266" i="1"/>
  <c r="G266" i="1" s="1"/>
  <c r="U265" i="1"/>
  <c r="T265" i="1"/>
  <c r="Q265" i="1"/>
  <c r="M265" i="1"/>
  <c r="F265" i="1"/>
  <c r="O265" i="1" s="1"/>
  <c r="C265" i="1"/>
  <c r="G265" i="1" s="1"/>
  <c r="U264" i="1"/>
  <c r="R264" i="1"/>
  <c r="O264" i="1"/>
  <c r="M264" i="1"/>
  <c r="L264" i="1"/>
  <c r="F264" i="1"/>
  <c r="C264" i="1"/>
  <c r="G264" i="1" s="1"/>
  <c r="U263" i="1"/>
  <c r="N263" i="1"/>
  <c r="M263" i="1"/>
  <c r="Q263" i="1" s="1"/>
  <c r="F263" i="1"/>
  <c r="O263" i="1" s="1"/>
  <c r="C263" i="1"/>
  <c r="G263" i="1" s="1"/>
  <c r="U262" i="1"/>
  <c r="R262" i="1"/>
  <c r="O262" i="1"/>
  <c r="M262" i="1"/>
  <c r="N262" i="1" s="1"/>
  <c r="F262" i="1"/>
  <c r="C262" i="1"/>
  <c r="G262" i="1" s="1"/>
  <c r="L262" i="1" s="1"/>
  <c r="U261" i="1"/>
  <c r="O261" i="1"/>
  <c r="M261" i="1"/>
  <c r="Q261" i="1" s="1"/>
  <c r="G261" i="1"/>
  <c r="L261" i="1" s="1"/>
  <c r="F261" i="1"/>
  <c r="C261" i="1"/>
  <c r="U260" i="1"/>
  <c r="R260" i="1"/>
  <c r="N260" i="1"/>
  <c r="M260" i="1"/>
  <c r="F260" i="1"/>
  <c r="O260" i="1" s="1"/>
  <c r="C260" i="1"/>
  <c r="G260" i="1" s="1"/>
  <c r="L260" i="1" s="1"/>
  <c r="U259" i="1"/>
  <c r="R259" i="1"/>
  <c r="Q259" i="1"/>
  <c r="P259" i="1"/>
  <c r="N259" i="1"/>
  <c r="M259" i="1"/>
  <c r="G259" i="1"/>
  <c r="L259" i="1" s="1"/>
  <c r="F259" i="1"/>
  <c r="O259" i="1" s="1"/>
  <c r="C259" i="1"/>
  <c r="U258" i="1"/>
  <c r="R258" i="1"/>
  <c r="Q258" i="1"/>
  <c r="M258" i="1"/>
  <c r="N258" i="1" s="1"/>
  <c r="F258" i="1"/>
  <c r="O258" i="1" s="1"/>
  <c r="C258" i="1"/>
  <c r="G258" i="1" s="1"/>
  <c r="L258" i="1" s="1"/>
  <c r="U257" i="1"/>
  <c r="M257" i="1"/>
  <c r="L257" i="1"/>
  <c r="G257" i="1"/>
  <c r="F257" i="1"/>
  <c r="O257" i="1" s="1"/>
  <c r="C257" i="1"/>
  <c r="U256" i="1"/>
  <c r="O256" i="1"/>
  <c r="M256" i="1"/>
  <c r="P256" i="1" s="1"/>
  <c r="F256" i="1"/>
  <c r="C256" i="1"/>
  <c r="G256" i="1" s="1"/>
  <c r="L256" i="1" s="1"/>
  <c r="U255" i="1"/>
  <c r="N255" i="1"/>
  <c r="M255" i="1"/>
  <c r="Q255" i="1" s="1"/>
  <c r="F255" i="1"/>
  <c r="O255" i="1" s="1"/>
  <c r="C255" i="1"/>
  <c r="G255" i="1" s="1"/>
  <c r="U254" i="1"/>
  <c r="O254" i="1"/>
  <c r="M254" i="1"/>
  <c r="F254" i="1"/>
  <c r="C254" i="1"/>
  <c r="G254" i="1" s="1"/>
  <c r="L254" i="1" s="1"/>
  <c r="U253" i="1"/>
  <c r="O253" i="1"/>
  <c r="M253" i="1"/>
  <c r="Q253" i="1" s="1"/>
  <c r="F253" i="1"/>
  <c r="C253" i="1"/>
  <c r="G253" i="1" s="1"/>
  <c r="L253" i="1" s="1"/>
  <c r="U252" i="1"/>
  <c r="M252" i="1"/>
  <c r="G252" i="1"/>
  <c r="L252" i="1" s="1"/>
  <c r="F252" i="1"/>
  <c r="O252" i="1" s="1"/>
  <c r="C252" i="1"/>
  <c r="U251" i="1"/>
  <c r="P251" i="1"/>
  <c r="O251" i="1"/>
  <c r="T251" i="1" s="1"/>
  <c r="M251" i="1"/>
  <c r="Q251" i="1" s="1"/>
  <c r="G251" i="1"/>
  <c r="L251" i="1" s="1"/>
  <c r="F251" i="1"/>
  <c r="C251" i="1"/>
  <c r="U250" i="1"/>
  <c r="M250" i="1"/>
  <c r="Q250" i="1" s="1"/>
  <c r="F250" i="1"/>
  <c r="O250" i="1" s="1"/>
  <c r="C250" i="1"/>
  <c r="G250" i="1" s="1"/>
  <c r="L250" i="1" s="1"/>
  <c r="U249" i="1"/>
  <c r="M249" i="1"/>
  <c r="G249" i="1"/>
  <c r="L249" i="1" s="1"/>
  <c r="F249" i="1"/>
  <c r="O249" i="1" s="1"/>
  <c r="C249" i="1"/>
  <c r="U248" i="1"/>
  <c r="O248" i="1"/>
  <c r="M248" i="1"/>
  <c r="R248" i="1" s="1"/>
  <c r="F248" i="1"/>
  <c r="C248" i="1"/>
  <c r="G248" i="1" s="1"/>
  <c r="L248" i="1" s="1"/>
  <c r="U247" i="1"/>
  <c r="R247" i="1"/>
  <c r="Q247" i="1"/>
  <c r="N247" i="1"/>
  <c r="M247" i="1"/>
  <c r="G247" i="1"/>
  <c r="P247" i="1" s="1"/>
  <c r="F247" i="1"/>
  <c r="O247" i="1" s="1"/>
  <c r="C247" i="1"/>
  <c r="U246" i="1"/>
  <c r="O246" i="1"/>
  <c r="M246" i="1"/>
  <c r="N246" i="1" s="1"/>
  <c r="F246" i="1"/>
  <c r="C246" i="1"/>
  <c r="G246" i="1" s="1"/>
  <c r="L246" i="1" s="1"/>
  <c r="U245" i="1"/>
  <c r="O245" i="1"/>
  <c r="M245" i="1"/>
  <c r="Q245" i="1" s="1"/>
  <c r="F245" i="1"/>
  <c r="C245" i="1"/>
  <c r="G245" i="1" s="1"/>
  <c r="U244" i="1"/>
  <c r="O244" i="1"/>
  <c r="M244" i="1"/>
  <c r="R244" i="1" s="1"/>
  <c r="F244" i="1"/>
  <c r="C244" i="1"/>
  <c r="G244" i="1" s="1"/>
  <c r="L244" i="1" s="1"/>
  <c r="U243" i="1"/>
  <c r="O243" i="1"/>
  <c r="T243" i="1" s="1"/>
  <c r="M243" i="1"/>
  <c r="R243" i="1" s="1"/>
  <c r="G243" i="1"/>
  <c r="L243" i="1" s="1"/>
  <c r="F243" i="1"/>
  <c r="C243" i="1"/>
  <c r="U242" i="1"/>
  <c r="R242" i="1"/>
  <c r="Q242" i="1"/>
  <c r="N242" i="1"/>
  <c r="M242" i="1"/>
  <c r="L242" i="1"/>
  <c r="F242" i="1"/>
  <c r="O242" i="1" s="1"/>
  <c r="C242" i="1"/>
  <c r="G242" i="1" s="1"/>
  <c r="U241" i="1"/>
  <c r="T241" i="1"/>
  <c r="M241" i="1"/>
  <c r="R241" i="1" s="1"/>
  <c r="G241" i="1"/>
  <c r="L241" i="1" s="1"/>
  <c r="F241" i="1"/>
  <c r="O241" i="1" s="1"/>
  <c r="C241" i="1"/>
  <c r="U240" i="1"/>
  <c r="M240" i="1"/>
  <c r="F240" i="1"/>
  <c r="O240" i="1" s="1"/>
  <c r="C240" i="1"/>
  <c r="G240" i="1" s="1"/>
  <c r="L240" i="1" s="1"/>
  <c r="U239" i="1"/>
  <c r="Q239" i="1"/>
  <c r="N239" i="1"/>
  <c r="M239" i="1"/>
  <c r="R239" i="1" s="1"/>
  <c r="F239" i="1"/>
  <c r="O239" i="1" s="1"/>
  <c r="C239" i="1"/>
  <c r="G239" i="1" s="1"/>
  <c r="U238" i="1"/>
  <c r="O238" i="1"/>
  <c r="T238" i="1" s="1"/>
  <c r="M238" i="1"/>
  <c r="N238" i="1" s="1"/>
  <c r="F238" i="1"/>
  <c r="C238" i="1"/>
  <c r="G238" i="1" s="1"/>
  <c r="L238" i="1" s="1"/>
  <c r="U237" i="1"/>
  <c r="O237" i="1"/>
  <c r="M237" i="1"/>
  <c r="T237" i="1" s="1"/>
  <c r="G237" i="1"/>
  <c r="L237" i="1" s="1"/>
  <c r="F237" i="1"/>
  <c r="C237" i="1"/>
  <c r="U236" i="1"/>
  <c r="R236" i="1"/>
  <c r="O236" i="1"/>
  <c r="N236" i="1"/>
  <c r="M236" i="1"/>
  <c r="F236" i="1"/>
  <c r="C236" i="1"/>
  <c r="G236" i="1" s="1"/>
  <c r="L236" i="1" s="1"/>
  <c r="U235" i="1"/>
  <c r="N235" i="1"/>
  <c r="M235" i="1"/>
  <c r="Q235" i="1" s="1"/>
  <c r="G235" i="1"/>
  <c r="L235" i="1" s="1"/>
  <c r="F235" i="1"/>
  <c r="O235" i="1" s="1"/>
  <c r="C235" i="1"/>
  <c r="U234" i="1"/>
  <c r="R234" i="1"/>
  <c r="O234" i="1"/>
  <c r="N234" i="1"/>
  <c r="M234" i="1"/>
  <c r="G234" i="1"/>
  <c r="P234" i="1" s="1"/>
  <c r="F234" i="1"/>
  <c r="C234" i="1"/>
  <c r="U233" i="1"/>
  <c r="M233" i="1"/>
  <c r="G233" i="1"/>
  <c r="L233" i="1" s="1"/>
  <c r="F233" i="1"/>
  <c r="O233" i="1" s="1"/>
  <c r="C233" i="1"/>
  <c r="U232" i="1"/>
  <c r="T232" i="1"/>
  <c r="N232" i="1"/>
  <c r="M232" i="1"/>
  <c r="R232" i="1" s="1"/>
  <c r="F232" i="1"/>
  <c r="O232" i="1" s="1"/>
  <c r="C232" i="1"/>
  <c r="G232" i="1" s="1"/>
  <c r="P232" i="1" s="1"/>
  <c r="U231" i="1"/>
  <c r="M231" i="1"/>
  <c r="R231" i="1" s="1"/>
  <c r="G231" i="1"/>
  <c r="L231" i="1" s="1"/>
  <c r="F231" i="1"/>
  <c r="O231" i="1" s="1"/>
  <c r="C231" i="1"/>
  <c r="U230" i="1"/>
  <c r="O230" i="1"/>
  <c r="M230" i="1"/>
  <c r="F230" i="1"/>
  <c r="C230" i="1"/>
  <c r="G230" i="1" s="1"/>
  <c r="L230" i="1" s="1"/>
  <c r="U229" i="1"/>
  <c r="O229" i="1"/>
  <c r="M229" i="1"/>
  <c r="F229" i="1"/>
  <c r="C229" i="1"/>
  <c r="G229" i="1" s="1"/>
  <c r="L229" i="1" s="1"/>
  <c r="U228" i="1"/>
  <c r="M228" i="1"/>
  <c r="R228" i="1" s="1"/>
  <c r="G228" i="1"/>
  <c r="L228" i="1" s="1"/>
  <c r="F228" i="1"/>
  <c r="O228" i="1" s="1"/>
  <c r="C228" i="1"/>
  <c r="U227" i="1"/>
  <c r="R227" i="1"/>
  <c r="O227" i="1"/>
  <c r="M227" i="1"/>
  <c r="N227" i="1" s="1"/>
  <c r="G227" i="1"/>
  <c r="L227" i="1" s="1"/>
  <c r="F227" i="1"/>
  <c r="C227" i="1"/>
  <c r="U226" i="1"/>
  <c r="O226" i="1"/>
  <c r="N226" i="1"/>
  <c r="M226" i="1"/>
  <c r="Q226" i="1" s="1"/>
  <c r="G226" i="1"/>
  <c r="L226" i="1" s="1"/>
  <c r="F226" i="1"/>
  <c r="C226" i="1"/>
  <c r="U225" i="1"/>
  <c r="O225" i="1"/>
  <c r="M225" i="1"/>
  <c r="R225" i="1" s="1"/>
  <c r="F225" i="1"/>
  <c r="C225" i="1"/>
  <c r="G225" i="1" s="1"/>
  <c r="L225" i="1" s="1"/>
  <c r="U224" i="1"/>
  <c r="M224" i="1"/>
  <c r="Q224" i="1" s="1"/>
  <c r="G224" i="1"/>
  <c r="F224" i="1"/>
  <c r="O224" i="1" s="1"/>
  <c r="C224" i="1"/>
  <c r="U223" i="1"/>
  <c r="M223" i="1"/>
  <c r="R223" i="1" s="1"/>
  <c r="G223" i="1"/>
  <c r="L223" i="1" s="1"/>
  <c r="F223" i="1"/>
  <c r="O223" i="1" s="1"/>
  <c r="C223" i="1"/>
  <c r="U222" i="1"/>
  <c r="Q222" i="1"/>
  <c r="O222" i="1"/>
  <c r="M222" i="1"/>
  <c r="N222" i="1" s="1"/>
  <c r="F222" i="1"/>
  <c r="C222" i="1"/>
  <c r="G222" i="1" s="1"/>
  <c r="U221" i="1"/>
  <c r="O221" i="1"/>
  <c r="M221" i="1"/>
  <c r="R221" i="1" s="1"/>
  <c r="G221" i="1"/>
  <c r="L221" i="1" s="1"/>
  <c r="F221" i="1"/>
  <c r="C221" i="1"/>
  <c r="U220" i="1"/>
  <c r="R220" i="1"/>
  <c r="Q220" i="1"/>
  <c r="N220" i="1"/>
  <c r="M220" i="1"/>
  <c r="L220" i="1"/>
  <c r="G220" i="1"/>
  <c r="F220" i="1"/>
  <c r="O220" i="1" s="1"/>
  <c r="T220" i="1" s="1"/>
  <c r="C220" i="1"/>
  <c r="U219" i="1"/>
  <c r="M219" i="1"/>
  <c r="R219" i="1" s="1"/>
  <c r="G219" i="1"/>
  <c r="L219" i="1" s="1"/>
  <c r="F219" i="1"/>
  <c r="O219" i="1" s="1"/>
  <c r="C219" i="1"/>
  <c r="U218" i="1"/>
  <c r="O218" i="1"/>
  <c r="N218" i="1"/>
  <c r="M218" i="1"/>
  <c r="F218" i="1"/>
  <c r="C218" i="1"/>
  <c r="G218" i="1" s="1"/>
  <c r="L218" i="1" s="1"/>
  <c r="U217" i="1"/>
  <c r="Q217" i="1"/>
  <c r="N217" i="1"/>
  <c r="M217" i="1"/>
  <c r="R217" i="1" s="1"/>
  <c r="G217" i="1"/>
  <c r="P217" i="1" s="1"/>
  <c r="F217" i="1"/>
  <c r="O217" i="1" s="1"/>
  <c r="C217" i="1"/>
  <c r="U216" i="1"/>
  <c r="T216" i="1"/>
  <c r="Q216" i="1"/>
  <c r="P216" i="1"/>
  <c r="N216" i="1"/>
  <c r="M216" i="1"/>
  <c r="R216" i="1" s="1"/>
  <c r="L216" i="1"/>
  <c r="G216" i="1"/>
  <c r="F216" i="1"/>
  <c r="O216" i="1" s="1"/>
  <c r="C216" i="1"/>
  <c r="U215" i="1"/>
  <c r="O215" i="1"/>
  <c r="T215" i="1" s="1"/>
  <c r="M215" i="1"/>
  <c r="G215" i="1"/>
  <c r="L215" i="1" s="1"/>
  <c r="F215" i="1"/>
  <c r="C215" i="1"/>
  <c r="U214" i="1"/>
  <c r="P214" i="1"/>
  <c r="O214" i="1"/>
  <c r="M214" i="1"/>
  <c r="R214" i="1" s="1"/>
  <c r="F214" i="1"/>
  <c r="C214" i="1"/>
  <c r="G214" i="1" s="1"/>
  <c r="L214" i="1" s="1"/>
  <c r="U213" i="1"/>
  <c r="Q213" i="1"/>
  <c r="O213" i="1"/>
  <c r="N213" i="1"/>
  <c r="M213" i="1"/>
  <c r="R213" i="1" s="1"/>
  <c r="L213" i="1"/>
  <c r="G213" i="1"/>
  <c r="F213" i="1"/>
  <c r="C213" i="1"/>
  <c r="U212" i="1"/>
  <c r="M212" i="1"/>
  <c r="P212" i="1" s="1"/>
  <c r="L212" i="1"/>
  <c r="G212" i="1"/>
  <c r="F212" i="1"/>
  <c r="O212" i="1" s="1"/>
  <c r="C212" i="1"/>
  <c r="U211" i="1"/>
  <c r="M211" i="1"/>
  <c r="R211" i="1" s="1"/>
  <c r="F211" i="1"/>
  <c r="O211" i="1" s="1"/>
  <c r="C211" i="1"/>
  <c r="G211" i="1" s="1"/>
  <c r="L211" i="1" s="1"/>
  <c r="U210" i="1"/>
  <c r="P210" i="1"/>
  <c r="O210" i="1"/>
  <c r="M210" i="1"/>
  <c r="N210" i="1" s="1"/>
  <c r="F210" i="1"/>
  <c r="C210" i="1"/>
  <c r="G210" i="1" s="1"/>
  <c r="L210" i="1" s="1"/>
  <c r="U209" i="1"/>
  <c r="M209" i="1"/>
  <c r="R209" i="1" s="1"/>
  <c r="G209" i="1"/>
  <c r="L209" i="1" s="1"/>
  <c r="F209" i="1"/>
  <c r="O209" i="1" s="1"/>
  <c r="C209" i="1"/>
  <c r="U208" i="1"/>
  <c r="T208" i="1"/>
  <c r="Q208" i="1"/>
  <c r="M208" i="1"/>
  <c r="R208" i="1" s="1"/>
  <c r="F208" i="1"/>
  <c r="O208" i="1" s="1"/>
  <c r="C208" i="1"/>
  <c r="G208" i="1" s="1"/>
  <c r="L208" i="1" s="1"/>
  <c r="U207" i="1"/>
  <c r="O207" i="1"/>
  <c r="M207" i="1"/>
  <c r="Q207" i="1" s="1"/>
  <c r="F207" i="1"/>
  <c r="C207" i="1"/>
  <c r="G207" i="1" s="1"/>
  <c r="L207" i="1" s="1"/>
  <c r="U206" i="1"/>
  <c r="O206" i="1"/>
  <c r="M206" i="1"/>
  <c r="G206" i="1"/>
  <c r="L206" i="1" s="1"/>
  <c r="F206" i="1"/>
  <c r="C206" i="1"/>
  <c r="U205" i="1"/>
  <c r="M205" i="1"/>
  <c r="R205" i="1" s="1"/>
  <c r="F205" i="1"/>
  <c r="O205" i="1" s="1"/>
  <c r="C205" i="1"/>
  <c r="G205" i="1" s="1"/>
  <c r="L205" i="1" s="1"/>
  <c r="U204" i="1"/>
  <c r="Q204" i="1"/>
  <c r="M204" i="1"/>
  <c r="R204" i="1" s="1"/>
  <c r="F204" i="1"/>
  <c r="O204" i="1" s="1"/>
  <c r="C204" i="1"/>
  <c r="G204" i="1" s="1"/>
  <c r="L204" i="1" s="1"/>
  <c r="U203" i="1"/>
  <c r="M203" i="1"/>
  <c r="R203" i="1" s="1"/>
  <c r="F203" i="1"/>
  <c r="O203" i="1" s="1"/>
  <c r="C203" i="1"/>
  <c r="G203" i="1" s="1"/>
  <c r="U202" i="1"/>
  <c r="O202" i="1"/>
  <c r="M202" i="1"/>
  <c r="F202" i="1"/>
  <c r="C202" i="1"/>
  <c r="G202" i="1" s="1"/>
  <c r="L202" i="1" s="1"/>
  <c r="U201" i="1"/>
  <c r="P201" i="1"/>
  <c r="M201" i="1"/>
  <c r="R201" i="1" s="1"/>
  <c r="F201" i="1"/>
  <c r="O201" i="1" s="1"/>
  <c r="C201" i="1"/>
  <c r="G201" i="1" s="1"/>
  <c r="L201" i="1" s="1"/>
  <c r="U200" i="1"/>
  <c r="M200" i="1"/>
  <c r="F200" i="1"/>
  <c r="O200" i="1" s="1"/>
  <c r="C200" i="1"/>
  <c r="G200" i="1" s="1"/>
  <c r="L200" i="1" s="1"/>
  <c r="U199" i="1"/>
  <c r="Q199" i="1"/>
  <c r="O199" i="1"/>
  <c r="M199" i="1"/>
  <c r="N199" i="1" s="1"/>
  <c r="F199" i="1"/>
  <c r="C199" i="1"/>
  <c r="G199" i="1" s="1"/>
  <c r="U198" i="1"/>
  <c r="O198" i="1"/>
  <c r="M198" i="1"/>
  <c r="F198" i="1"/>
  <c r="C198" i="1"/>
  <c r="G198" i="1" s="1"/>
  <c r="L198" i="1" s="1"/>
  <c r="U197" i="1"/>
  <c r="M197" i="1"/>
  <c r="R197" i="1" s="1"/>
  <c r="F197" i="1"/>
  <c r="O197" i="1" s="1"/>
  <c r="C197" i="1"/>
  <c r="G197" i="1" s="1"/>
  <c r="L197" i="1" s="1"/>
  <c r="U196" i="1"/>
  <c r="M196" i="1"/>
  <c r="F196" i="1"/>
  <c r="O196" i="1" s="1"/>
  <c r="C196" i="1"/>
  <c r="G196" i="1" s="1"/>
  <c r="U195" i="1"/>
  <c r="N195" i="1"/>
  <c r="M195" i="1"/>
  <c r="T195" i="1" s="1"/>
  <c r="G195" i="1"/>
  <c r="L195" i="1" s="1"/>
  <c r="F195" i="1"/>
  <c r="O195" i="1" s="1"/>
  <c r="C195" i="1"/>
  <c r="U194" i="1"/>
  <c r="O194" i="1"/>
  <c r="M194" i="1"/>
  <c r="G194" i="1"/>
  <c r="L194" i="1" s="1"/>
  <c r="F194" i="1"/>
  <c r="C194" i="1"/>
  <c r="U193" i="1"/>
  <c r="Q193" i="1"/>
  <c r="O193" i="1"/>
  <c r="N193" i="1"/>
  <c r="M193" i="1"/>
  <c r="R193" i="1" s="1"/>
  <c r="F193" i="1"/>
  <c r="C193" i="1"/>
  <c r="G193" i="1" s="1"/>
  <c r="U192" i="1"/>
  <c r="M192" i="1"/>
  <c r="G192" i="1"/>
  <c r="L192" i="1" s="1"/>
  <c r="F192" i="1"/>
  <c r="O192" i="1" s="1"/>
  <c r="C192" i="1"/>
  <c r="U191" i="1"/>
  <c r="R191" i="1"/>
  <c r="O191" i="1"/>
  <c r="M191" i="1"/>
  <c r="Q191" i="1" s="1"/>
  <c r="F191" i="1"/>
  <c r="C191" i="1"/>
  <c r="U190" i="1"/>
  <c r="Q190" i="1"/>
  <c r="O190" i="1"/>
  <c r="M190" i="1"/>
  <c r="N190" i="1" s="1"/>
  <c r="G190" i="1"/>
  <c r="L190" i="1" s="1"/>
  <c r="F190" i="1"/>
  <c r="C190" i="1"/>
  <c r="U189" i="1"/>
  <c r="M189" i="1"/>
  <c r="G189" i="1"/>
  <c r="L189" i="1" s="1"/>
  <c r="F189" i="1"/>
  <c r="O189" i="1" s="1"/>
  <c r="C189" i="1"/>
  <c r="U188" i="1"/>
  <c r="M188" i="1"/>
  <c r="F188" i="1"/>
  <c r="O188" i="1" s="1"/>
  <c r="C188" i="1"/>
  <c r="G188" i="1" s="1"/>
  <c r="L188" i="1" s="1"/>
  <c r="U187" i="1"/>
  <c r="O187" i="1"/>
  <c r="Z187" i="1" s="1" a="1"/>
  <c r="Z187" i="1" s="1"/>
  <c r="M187" i="1"/>
  <c r="N187" i="1" s="1"/>
  <c r="F187" i="1"/>
  <c r="C187" i="1"/>
  <c r="G187" i="1" s="1"/>
  <c r="L187" i="1" s="1"/>
  <c r="U186" i="1"/>
  <c r="R186" i="1"/>
  <c r="Q186" i="1"/>
  <c r="O186" i="1"/>
  <c r="M186" i="1"/>
  <c r="N186" i="1" s="1"/>
  <c r="G186" i="1"/>
  <c r="P186" i="1" s="1"/>
  <c r="F186" i="1"/>
  <c r="C186" i="1"/>
  <c r="U185" i="1"/>
  <c r="O185" i="1"/>
  <c r="M185" i="1"/>
  <c r="F185" i="1"/>
  <c r="C185" i="1"/>
  <c r="G185" i="1" s="1"/>
  <c r="L185" i="1" s="1"/>
  <c r="U184" i="1"/>
  <c r="M184" i="1"/>
  <c r="F184" i="1"/>
  <c r="O184" i="1" s="1"/>
  <c r="C184" i="1"/>
  <c r="G184" i="1" s="1"/>
  <c r="L184" i="1" s="1"/>
  <c r="U183" i="1"/>
  <c r="M183" i="1"/>
  <c r="F183" i="1"/>
  <c r="O183" i="1" s="1"/>
  <c r="C183" i="1"/>
  <c r="G183" i="1" s="1"/>
  <c r="L183" i="1" s="1"/>
  <c r="U182" i="1"/>
  <c r="R182" i="1"/>
  <c r="Q182" i="1"/>
  <c r="P182" i="1"/>
  <c r="O182" i="1"/>
  <c r="N182" i="1"/>
  <c r="M182" i="1"/>
  <c r="L182" i="1"/>
  <c r="G182" i="1"/>
  <c r="F182" i="1"/>
  <c r="C182" i="1"/>
  <c r="U181" i="1"/>
  <c r="O181" i="1"/>
  <c r="M181" i="1"/>
  <c r="F181" i="1"/>
  <c r="C181" i="1"/>
  <c r="G181" i="1" s="1"/>
  <c r="L181" i="1" s="1"/>
  <c r="U180" i="1"/>
  <c r="M180" i="1"/>
  <c r="R180" i="1" s="1"/>
  <c r="G180" i="1"/>
  <c r="L180" i="1" s="1"/>
  <c r="F180" i="1"/>
  <c r="O180" i="1" s="1"/>
  <c r="C180" i="1"/>
  <c r="U179" i="1"/>
  <c r="P179" i="1"/>
  <c r="O179" i="1"/>
  <c r="M179" i="1"/>
  <c r="N179" i="1" s="1"/>
  <c r="G179" i="1"/>
  <c r="L179" i="1" s="1"/>
  <c r="F179" i="1"/>
  <c r="C179" i="1"/>
  <c r="U178" i="1"/>
  <c r="O178" i="1"/>
  <c r="N178" i="1"/>
  <c r="M178" i="1"/>
  <c r="Q178" i="1" s="1"/>
  <c r="G178" i="1"/>
  <c r="P178" i="1" s="1"/>
  <c r="F178" i="1"/>
  <c r="C178" i="1"/>
  <c r="U177" i="1"/>
  <c r="O177" i="1"/>
  <c r="M177" i="1"/>
  <c r="F177" i="1"/>
  <c r="C177" i="1"/>
  <c r="G177" i="1" s="1"/>
  <c r="L177" i="1" s="1"/>
  <c r="U176" i="1"/>
  <c r="R176" i="1"/>
  <c r="M176" i="1"/>
  <c r="Q176" i="1" s="1"/>
  <c r="G176" i="1"/>
  <c r="L176" i="1" s="1"/>
  <c r="F176" i="1"/>
  <c r="O176" i="1" s="1"/>
  <c r="C176" i="1"/>
  <c r="U175" i="1"/>
  <c r="O175" i="1"/>
  <c r="M175" i="1"/>
  <c r="R175" i="1" s="1"/>
  <c r="G175" i="1"/>
  <c r="L175" i="1" s="1"/>
  <c r="F175" i="1"/>
  <c r="C175" i="1"/>
  <c r="U174" i="1"/>
  <c r="Q174" i="1"/>
  <c r="O174" i="1"/>
  <c r="M174" i="1"/>
  <c r="R174" i="1" s="1"/>
  <c r="F174" i="1"/>
  <c r="C174" i="1"/>
  <c r="G174" i="1" s="1"/>
  <c r="U173" i="1"/>
  <c r="O173" i="1"/>
  <c r="M173" i="1"/>
  <c r="F173" i="1"/>
  <c r="C173" i="1"/>
  <c r="G173" i="1" s="1"/>
  <c r="L173" i="1" s="1"/>
  <c r="U172" i="1"/>
  <c r="R172" i="1"/>
  <c r="Q172" i="1"/>
  <c r="M172" i="1"/>
  <c r="N172" i="1" s="1"/>
  <c r="L172" i="1"/>
  <c r="G172" i="1"/>
  <c r="F172" i="1"/>
  <c r="O172" i="1" s="1"/>
  <c r="C172" i="1"/>
  <c r="U171" i="1"/>
  <c r="M171" i="1"/>
  <c r="N171" i="1" s="1"/>
  <c r="G171" i="1"/>
  <c r="L171" i="1" s="1"/>
  <c r="F171" i="1"/>
  <c r="O171" i="1" s="1"/>
  <c r="C171" i="1"/>
  <c r="U170" i="1"/>
  <c r="R170" i="1"/>
  <c r="O170" i="1"/>
  <c r="N170" i="1"/>
  <c r="M170" i="1"/>
  <c r="L170" i="1"/>
  <c r="F170" i="1"/>
  <c r="C170" i="1"/>
  <c r="G170" i="1" s="1"/>
  <c r="U169" i="1"/>
  <c r="Q169" i="1"/>
  <c r="O169" i="1"/>
  <c r="M169" i="1"/>
  <c r="R169" i="1" s="1"/>
  <c r="L169" i="1"/>
  <c r="G169" i="1"/>
  <c r="F169" i="1"/>
  <c r="C169" i="1"/>
  <c r="U168" i="1"/>
  <c r="R168" i="1"/>
  <c r="M168" i="1"/>
  <c r="P168" i="1" s="1"/>
  <c r="G168" i="1"/>
  <c r="L168" i="1" s="1"/>
  <c r="F168" i="1"/>
  <c r="O168" i="1" s="1"/>
  <c r="C168" i="1"/>
  <c r="U167" i="1"/>
  <c r="Q167" i="1"/>
  <c r="O167" i="1"/>
  <c r="T167" i="1" s="1"/>
  <c r="M167" i="1"/>
  <c r="R167" i="1" s="1"/>
  <c r="G167" i="1"/>
  <c r="L167" i="1" s="1"/>
  <c r="F167" i="1"/>
  <c r="C167" i="1"/>
  <c r="U166" i="1"/>
  <c r="O166" i="1"/>
  <c r="M166" i="1"/>
  <c r="F166" i="1"/>
  <c r="C166" i="1"/>
  <c r="G166" i="1" s="1"/>
  <c r="L166" i="1" s="1"/>
  <c r="U165" i="1"/>
  <c r="Q165" i="1"/>
  <c r="O165" i="1"/>
  <c r="N165" i="1"/>
  <c r="M165" i="1"/>
  <c r="R165" i="1" s="1"/>
  <c r="G165" i="1"/>
  <c r="P165" i="1" s="1"/>
  <c r="F165" i="1"/>
  <c r="C165" i="1"/>
  <c r="U164" i="1"/>
  <c r="M164" i="1"/>
  <c r="P164" i="1" s="1"/>
  <c r="L164" i="1"/>
  <c r="G164" i="1"/>
  <c r="F164" i="1"/>
  <c r="O164" i="1" s="1"/>
  <c r="C164" i="1"/>
  <c r="U163" i="1"/>
  <c r="R163" i="1"/>
  <c r="O163" i="1"/>
  <c r="M163" i="1"/>
  <c r="F163" i="1"/>
  <c r="C163" i="1"/>
  <c r="G163" i="1" s="1"/>
  <c r="L163" i="1" s="1"/>
  <c r="U162" i="1"/>
  <c r="R162" i="1"/>
  <c r="O162" i="1"/>
  <c r="M162" i="1"/>
  <c r="Q162" i="1" s="1"/>
  <c r="F162" i="1"/>
  <c r="C162" i="1"/>
  <c r="G162" i="1" s="1"/>
  <c r="L162" i="1" s="1"/>
  <c r="U161" i="1"/>
  <c r="M161" i="1"/>
  <c r="R161" i="1" s="1"/>
  <c r="G161" i="1"/>
  <c r="L161" i="1" s="1"/>
  <c r="F161" i="1"/>
  <c r="O161" i="1" s="1"/>
  <c r="C161" i="1"/>
  <c r="U160" i="1"/>
  <c r="M160" i="1"/>
  <c r="Q160" i="1" s="1"/>
  <c r="F160" i="1"/>
  <c r="O160" i="1" s="1"/>
  <c r="C160" i="1"/>
  <c r="G160" i="1" s="1"/>
  <c r="L160" i="1" s="1"/>
  <c r="U159" i="1"/>
  <c r="O159" i="1"/>
  <c r="T159" i="1" s="1"/>
  <c r="N159" i="1"/>
  <c r="M159" i="1"/>
  <c r="R159" i="1" s="1"/>
  <c r="F159" i="1"/>
  <c r="C159" i="1"/>
  <c r="G159" i="1" s="1"/>
  <c r="L159" i="1" s="1"/>
  <c r="U158" i="1"/>
  <c r="O158" i="1"/>
  <c r="M158" i="1"/>
  <c r="P158" i="1" s="1"/>
  <c r="G158" i="1"/>
  <c r="L158" i="1" s="1"/>
  <c r="F158" i="1"/>
  <c r="C158" i="1"/>
  <c r="U157" i="1"/>
  <c r="Q157" i="1"/>
  <c r="N157" i="1"/>
  <c r="M157" i="1"/>
  <c r="F157" i="1"/>
  <c r="O157" i="1" s="1"/>
  <c r="C157" i="1"/>
  <c r="G157" i="1" s="1"/>
  <c r="L157" i="1" s="1"/>
  <c r="U156" i="1"/>
  <c r="M156" i="1"/>
  <c r="R156" i="1" s="1"/>
  <c r="F156" i="1"/>
  <c r="O156" i="1" s="1"/>
  <c r="C156" i="1"/>
  <c r="G156" i="1" s="1"/>
  <c r="L156" i="1" s="1"/>
  <c r="U155" i="1"/>
  <c r="P155" i="1"/>
  <c r="O155" i="1"/>
  <c r="M155" i="1"/>
  <c r="R155" i="1" s="1"/>
  <c r="G155" i="1"/>
  <c r="L155" i="1" s="1"/>
  <c r="F155" i="1"/>
  <c r="C155" i="1"/>
  <c r="U154" i="1"/>
  <c r="R154" i="1"/>
  <c r="O154" i="1"/>
  <c r="Z153" i="1" s="1" a="1"/>
  <c r="Z153" i="1" s="1"/>
  <c r="M154" i="1"/>
  <c r="F154" i="1"/>
  <c r="C154" i="1"/>
  <c r="G154" i="1" s="1"/>
  <c r="L154" i="1" s="1"/>
  <c r="U153" i="1"/>
  <c r="O153" i="1"/>
  <c r="T153" i="1" s="1"/>
  <c r="M153" i="1"/>
  <c r="F153" i="1"/>
  <c r="C153" i="1"/>
  <c r="G153" i="1" s="1"/>
  <c r="L153" i="1" s="1"/>
  <c r="U152" i="1"/>
  <c r="T152" i="1"/>
  <c r="M152" i="1"/>
  <c r="R152" i="1" s="1"/>
  <c r="G152" i="1"/>
  <c r="L152" i="1" s="1"/>
  <c r="F152" i="1"/>
  <c r="O152" i="1" s="1"/>
  <c r="C152" i="1"/>
  <c r="U151" i="1"/>
  <c r="Q151" i="1"/>
  <c r="O151" i="1"/>
  <c r="M151" i="1"/>
  <c r="R151" i="1" s="1"/>
  <c r="G151" i="1"/>
  <c r="L151" i="1" s="1"/>
  <c r="F151" i="1"/>
  <c r="C151" i="1"/>
  <c r="U150" i="1"/>
  <c r="T150" i="1"/>
  <c r="Q150" i="1"/>
  <c r="O150" i="1"/>
  <c r="N150" i="1"/>
  <c r="M150" i="1"/>
  <c r="L150" i="1"/>
  <c r="F150" i="1"/>
  <c r="C150" i="1"/>
  <c r="G150" i="1" s="1"/>
  <c r="U149" i="1"/>
  <c r="M149" i="1"/>
  <c r="F149" i="1"/>
  <c r="O149" i="1" s="1"/>
  <c r="C149" i="1"/>
  <c r="G149" i="1" s="1"/>
  <c r="L149" i="1" s="1"/>
  <c r="U148" i="1"/>
  <c r="M148" i="1"/>
  <c r="R148" i="1" s="1"/>
  <c r="F148" i="1"/>
  <c r="O148" i="1" s="1"/>
  <c r="C148" i="1"/>
  <c r="G148" i="1" s="1"/>
  <c r="L148" i="1" s="1"/>
  <c r="U147" i="1"/>
  <c r="R147" i="1"/>
  <c r="Q147" i="1"/>
  <c r="N147" i="1"/>
  <c r="M147" i="1"/>
  <c r="T147" i="1" s="1"/>
  <c r="G147" i="1"/>
  <c r="F147" i="1"/>
  <c r="O147" i="1" s="1"/>
  <c r="C147" i="1"/>
  <c r="U146" i="1"/>
  <c r="R146" i="1"/>
  <c r="O146" i="1"/>
  <c r="M146" i="1"/>
  <c r="Q146" i="1" s="1"/>
  <c r="F146" i="1"/>
  <c r="C146" i="1"/>
  <c r="G146" i="1" s="1"/>
  <c r="U145" i="1"/>
  <c r="O145" i="1"/>
  <c r="M145" i="1"/>
  <c r="Q145" i="1" s="1"/>
  <c r="F145" i="1"/>
  <c r="C145" i="1"/>
  <c r="G145" i="1" s="1"/>
  <c r="U144" i="1"/>
  <c r="M144" i="1"/>
  <c r="F144" i="1"/>
  <c r="O144" i="1" s="1"/>
  <c r="C144" i="1"/>
  <c r="G144" i="1" s="1"/>
  <c r="L144" i="1" s="1"/>
  <c r="U143" i="1"/>
  <c r="O143" i="1"/>
  <c r="M143" i="1"/>
  <c r="R143" i="1" s="1"/>
  <c r="G143" i="1"/>
  <c r="L143" i="1" s="1"/>
  <c r="F143" i="1"/>
  <c r="C143" i="1"/>
  <c r="U142" i="1"/>
  <c r="O142" i="1"/>
  <c r="M142" i="1"/>
  <c r="R142" i="1" s="1"/>
  <c r="G142" i="1"/>
  <c r="L142" i="1" s="1"/>
  <c r="F142" i="1"/>
  <c r="C142" i="1"/>
  <c r="U141" i="1"/>
  <c r="M141" i="1"/>
  <c r="L141" i="1"/>
  <c r="G141" i="1"/>
  <c r="F141" i="1"/>
  <c r="O141" i="1" s="1"/>
  <c r="C141" i="1"/>
  <c r="U140" i="1"/>
  <c r="T140" i="1"/>
  <c r="M140" i="1"/>
  <c r="R140" i="1" s="1"/>
  <c r="G140" i="1"/>
  <c r="L140" i="1" s="1"/>
  <c r="F140" i="1"/>
  <c r="O140" i="1" s="1"/>
  <c r="C140" i="1"/>
  <c r="U139" i="1"/>
  <c r="R139" i="1"/>
  <c r="O139" i="1"/>
  <c r="M139" i="1"/>
  <c r="Q139" i="1" s="1"/>
  <c r="G139" i="1"/>
  <c r="F139" i="1"/>
  <c r="C139" i="1"/>
  <c r="U138" i="1"/>
  <c r="Q138" i="1"/>
  <c r="O138" i="1"/>
  <c r="M138" i="1"/>
  <c r="R138" i="1" s="1"/>
  <c r="G138" i="1"/>
  <c r="L138" i="1" s="1"/>
  <c r="F138" i="1"/>
  <c r="C138" i="1"/>
  <c r="U137" i="1"/>
  <c r="T137" i="1"/>
  <c r="O137" i="1"/>
  <c r="M137" i="1"/>
  <c r="R137" i="1" s="1"/>
  <c r="G137" i="1"/>
  <c r="L137" i="1" s="1"/>
  <c r="F137" i="1"/>
  <c r="C137" i="1"/>
  <c r="U136" i="1"/>
  <c r="R136" i="1"/>
  <c r="M136" i="1"/>
  <c r="N136" i="1" s="1"/>
  <c r="G136" i="1"/>
  <c r="L136" i="1" s="1"/>
  <c r="F136" i="1"/>
  <c r="O136" i="1" s="1"/>
  <c r="C136" i="1"/>
  <c r="U135" i="1"/>
  <c r="R135" i="1"/>
  <c r="N135" i="1"/>
  <c r="M135" i="1"/>
  <c r="F135" i="1"/>
  <c r="O135" i="1" s="1"/>
  <c r="C135" i="1"/>
  <c r="G135" i="1" s="1"/>
  <c r="L135" i="1" s="1"/>
  <c r="U134" i="1"/>
  <c r="O134" i="1"/>
  <c r="M134" i="1"/>
  <c r="R134" i="1" s="1"/>
  <c r="G134" i="1"/>
  <c r="F134" i="1"/>
  <c r="C134" i="1"/>
  <c r="U133" i="1"/>
  <c r="O133" i="1"/>
  <c r="N133" i="1"/>
  <c r="M133" i="1"/>
  <c r="R133" i="1" s="1"/>
  <c r="G133" i="1"/>
  <c r="L133" i="1" s="1"/>
  <c r="F133" i="1"/>
  <c r="C133" i="1"/>
  <c r="Z132" i="1" a="1"/>
  <c r="Z132" i="1" s="1"/>
  <c r="U132" i="1"/>
  <c r="M132" i="1"/>
  <c r="R132" i="1" s="1"/>
  <c r="F132" i="1"/>
  <c r="O132" i="1" s="1"/>
  <c r="C132" i="1"/>
  <c r="G132" i="1" s="1"/>
  <c r="L132" i="1" s="1"/>
  <c r="U131" i="1"/>
  <c r="M131" i="1"/>
  <c r="F131" i="1"/>
  <c r="O131" i="1" s="1"/>
  <c r="C131" i="1"/>
  <c r="G131" i="1" s="1"/>
  <c r="L131" i="1" s="1"/>
  <c r="U130" i="1"/>
  <c r="O130" i="1"/>
  <c r="M130" i="1"/>
  <c r="G130" i="1"/>
  <c r="L130" i="1" s="1"/>
  <c r="F130" i="1"/>
  <c r="C130" i="1"/>
  <c r="U129" i="1"/>
  <c r="M129" i="1"/>
  <c r="Q129" i="1" s="1"/>
  <c r="F129" i="1"/>
  <c r="O129" i="1" s="1"/>
  <c r="C129" i="1"/>
  <c r="G129" i="1" s="1"/>
  <c r="L129" i="1" s="1"/>
  <c r="U128" i="1"/>
  <c r="R128" i="1"/>
  <c r="Q128" i="1"/>
  <c r="M128" i="1"/>
  <c r="N128" i="1" s="1"/>
  <c r="F128" i="1"/>
  <c r="O128" i="1" s="1"/>
  <c r="C128" i="1"/>
  <c r="U127" i="1"/>
  <c r="P127" i="1"/>
  <c r="O127" i="1"/>
  <c r="M127" i="1"/>
  <c r="R127" i="1" s="1"/>
  <c r="G127" i="1"/>
  <c r="L127" i="1" s="1"/>
  <c r="F127" i="1"/>
  <c r="C127" i="1"/>
  <c r="U126" i="1"/>
  <c r="P126" i="1"/>
  <c r="O126" i="1"/>
  <c r="N126" i="1"/>
  <c r="M126" i="1"/>
  <c r="R126" i="1" s="1"/>
  <c r="L126" i="1"/>
  <c r="F126" i="1"/>
  <c r="C126" i="1"/>
  <c r="G126" i="1" s="1"/>
  <c r="U125" i="1"/>
  <c r="O125" i="1"/>
  <c r="M125" i="1"/>
  <c r="R125" i="1" s="1"/>
  <c r="F125" i="1"/>
  <c r="C125" i="1"/>
  <c r="U124" i="1"/>
  <c r="Q124" i="1"/>
  <c r="P124" i="1"/>
  <c r="M124" i="1"/>
  <c r="R124" i="1" s="1"/>
  <c r="G124" i="1"/>
  <c r="L124" i="1" s="1"/>
  <c r="F124" i="1"/>
  <c r="O124" i="1" s="1"/>
  <c r="C124" i="1"/>
  <c r="U123" i="1"/>
  <c r="O123" i="1"/>
  <c r="M123" i="1"/>
  <c r="G123" i="1"/>
  <c r="L123" i="1" s="1"/>
  <c r="F123" i="1"/>
  <c r="C123" i="1"/>
  <c r="U122" i="1"/>
  <c r="R122" i="1"/>
  <c r="O122" i="1"/>
  <c r="N122" i="1"/>
  <c r="M122" i="1"/>
  <c r="Q122" i="1" s="1"/>
  <c r="F122" i="1"/>
  <c r="C122" i="1"/>
  <c r="G122" i="1" s="1"/>
  <c r="U121" i="1"/>
  <c r="Q121" i="1"/>
  <c r="O121" i="1"/>
  <c r="M121" i="1"/>
  <c r="R121" i="1" s="1"/>
  <c r="G121" i="1"/>
  <c r="L121" i="1" s="1"/>
  <c r="F121" i="1"/>
  <c r="C121" i="1"/>
  <c r="U120" i="1"/>
  <c r="Q120" i="1"/>
  <c r="M120" i="1"/>
  <c r="R120" i="1" s="1"/>
  <c r="G120" i="1"/>
  <c r="P120" i="1" s="1"/>
  <c r="F120" i="1"/>
  <c r="O120" i="1" s="1"/>
  <c r="C120" i="1"/>
  <c r="U119" i="1"/>
  <c r="R119" i="1"/>
  <c r="M119" i="1"/>
  <c r="P119" i="1" s="1"/>
  <c r="G119" i="1"/>
  <c r="L119" i="1" s="1"/>
  <c r="F119" i="1"/>
  <c r="O119" i="1" s="1"/>
  <c r="C119" i="1"/>
  <c r="U118" i="1"/>
  <c r="R118" i="1"/>
  <c r="O118" i="1"/>
  <c r="M118" i="1"/>
  <c r="N118" i="1" s="1"/>
  <c r="G118" i="1"/>
  <c r="L118" i="1" s="1"/>
  <c r="F118" i="1"/>
  <c r="C118" i="1"/>
  <c r="U117" i="1"/>
  <c r="Q117" i="1"/>
  <c r="N117" i="1"/>
  <c r="M117" i="1"/>
  <c r="R117" i="1" s="1"/>
  <c r="G117" i="1"/>
  <c r="P117" i="1" s="1"/>
  <c r="F117" i="1"/>
  <c r="O117" i="1" s="1"/>
  <c r="C117" i="1"/>
  <c r="U116" i="1"/>
  <c r="T116" i="1"/>
  <c r="M116" i="1"/>
  <c r="R116" i="1" s="1"/>
  <c r="G116" i="1"/>
  <c r="L116" i="1" s="1"/>
  <c r="F116" i="1"/>
  <c r="O116" i="1" s="1"/>
  <c r="C116" i="1"/>
  <c r="U115" i="1"/>
  <c r="O115" i="1"/>
  <c r="M115" i="1"/>
  <c r="Q115" i="1" s="1"/>
  <c r="F115" i="1"/>
  <c r="C115" i="1"/>
  <c r="G115" i="1" s="1"/>
  <c r="L115" i="1" s="1"/>
  <c r="U114" i="1"/>
  <c r="Q114" i="1"/>
  <c r="O114" i="1"/>
  <c r="M114" i="1"/>
  <c r="T114" i="1" s="1"/>
  <c r="F114" i="1"/>
  <c r="C114" i="1"/>
  <c r="G114" i="1" s="1"/>
  <c r="L114" i="1" s="1"/>
  <c r="U113" i="1"/>
  <c r="Q113" i="1"/>
  <c r="M113" i="1"/>
  <c r="P113" i="1" s="1"/>
  <c r="L113" i="1"/>
  <c r="G113" i="1"/>
  <c r="F113" i="1"/>
  <c r="O113" i="1" s="1"/>
  <c r="T113" i="1" s="1"/>
  <c r="C113" i="1"/>
  <c r="U112" i="1"/>
  <c r="T112" i="1"/>
  <c r="M112" i="1"/>
  <c r="R112" i="1" s="1"/>
  <c r="F112" i="1"/>
  <c r="O112" i="1" s="1"/>
  <c r="C112" i="1"/>
  <c r="G112" i="1" s="1"/>
  <c r="L112" i="1" s="1"/>
  <c r="U111" i="1"/>
  <c r="Q111" i="1"/>
  <c r="M111" i="1"/>
  <c r="N111" i="1" s="1"/>
  <c r="F111" i="1"/>
  <c r="O111" i="1" s="1"/>
  <c r="C111" i="1"/>
  <c r="G111" i="1" s="1"/>
  <c r="L111" i="1" s="1"/>
  <c r="U110" i="1"/>
  <c r="R110" i="1"/>
  <c r="O110" i="1"/>
  <c r="M110" i="1"/>
  <c r="Q110" i="1" s="1"/>
  <c r="L110" i="1"/>
  <c r="F110" i="1"/>
  <c r="C110" i="1"/>
  <c r="G110" i="1" s="1"/>
  <c r="P110" i="1" s="1"/>
  <c r="U109" i="1"/>
  <c r="N109" i="1"/>
  <c r="M109" i="1"/>
  <c r="R109" i="1" s="1"/>
  <c r="L109" i="1"/>
  <c r="F109" i="1"/>
  <c r="O109" i="1" s="1"/>
  <c r="C109" i="1"/>
  <c r="G109" i="1" s="1"/>
  <c r="P109" i="1" s="1"/>
  <c r="U108" i="1"/>
  <c r="M108" i="1"/>
  <c r="Q108" i="1" s="1"/>
  <c r="F108" i="1"/>
  <c r="O108" i="1" s="1"/>
  <c r="C108" i="1"/>
  <c r="G108" i="1" s="1"/>
  <c r="L108" i="1" s="1"/>
  <c r="U107" i="1"/>
  <c r="Q107" i="1"/>
  <c r="N107" i="1"/>
  <c r="M107" i="1"/>
  <c r="R107" i="1" s="1"/>
  <c r="G107" i="1"/>
  <c r="F107" i="1"/>
  <c r="O107" i="1" s="1"/>
  <c r="C107" i="1"/>
  <c r="U106" i="1"/>
  <c r="R106" i="1"/>
  <c r="O106" i="1"/>
  <c r="M106" i="1"/>
  <c r="G106" i="1"/>
  <c r="L106" i="1" s="1"/>
  <c r="F106" i="1"/>
  <c r="C106" i="1"/>
  <c r="U105" i="1"/>
  <c r="O105" i="1"/>
  <c r="N105" i="1"/>
  <c r="M105" i="1"/>
  <c r="R105" i="1" s="1"/>
  <c r="F105" i="1"/>
  <c r="C105" i="1"/>
  <c r="G105" i="1" s="1"/>
  <c r="U104" i="1"/>
  <c r="M104" i="1"/>
  <c r="Q104" i="1" s="1"/>
  <c r="G104" i="1"/>
  <c r="L104" i="1" s="1"/>
  <c r="F104" i="1"/>
  <c r="O104" i="1" s="1"/>
  <c r="C104" i="1"/>
  <c r="U103" i="1"/>
  <c r="R103" i="1"/>
  <c r="M103" i="1"/>
  <c r="N103" i="1" s="1"/>
  <c r="F103" i="1"/>
  <c r="O103" i="1" s="1"/>
  <c r="C103" i="1"/>
  <c r="G103" i="1" s="1"/>
  <c r="U102" i="1"/>
  <c r="T102" i="1"/>
  <c r="O102" i="1"/>
  <c r="N102" i="1"/>
  <c r="M102" i="1"/>
  <c r="G102" i="1"/>
  <c r="L102" i="1" s="1"/>
  <c r="F102" i="1"/>
  <c r="C102" i="1"/>
  <c r="U101" i="1"/>
  <c r="P101" i="1"/>
  <c r="N101" i="1"/>
  <c r="M101" i="1"/>
  <c r="G101" i="1"/>
  <c r="L101" i="1" s="1"/>
  <c r="F101" i="1"/>
  <c r="O101" i="1" s="1"/>
  <c r="C101" i="1"/>
  <c r="U100" i="1"/>
  <c r="M100" i="1"/>
  <c r="F100" i="1"/>
  <c r="O100" i="1" s="1"/>
  <c r="C100" i="1"/>
  <c r="G100" i="1" s="1"/>
  <c r="L100" i="1" s="1"/>
  <c r="U99" i="1"/>
  <c r="M99" i="1"/>
  <c r="Q99" i="1" s="1"/>
  <c r="F99" i="1"/>
  <c r="O99" i="1" s="1"/>
  <c r="C99" i="1"/>
  <c r="G99" i="1" s="1"/>
  <c r="L99" i="1" s="1"/>
  <c r="U98" i="1"/>
  <c r="Q98" i="1"/>
  <c r="O98" i="1"/>
  <c r="T98" i="1" s="1"/>
  <c r="M98" i="1"/>
  <c r="F98" i="1"/>
  <c r="C98" i="1"/>
  <c r="G98" i="1" s="1"/>
  <c r="L98" i="1" s="1"/>
  <c r="U97" i="1"/>
  <c r="M97" i="1"/>
  <c r="P97" i="1" s="1"/>
  <c r="F97" i="1"/>
  <c r="O97" i="1" s="1"/>
  <c r="C97" i="1"/>
  <c r="G97" i="1" s="1"/>
  <c r="L97" i="1" s="1"/>
  <c r="U96" i="1"/>
  <c r="Q96" i="1"/>
  <c r="M96" i="1"/>
  <c r="L96" i="1"/>
  <c r="F96" i="1"/>
  <c r="O96" i="1" s="1"/>
  <c r="C96" i="1"/>
  <c r="G96" i="1" s="1"/>
  <c r="P96" i="1" s="1"/>
  <c r="U95" i="1"/>
  <c r="M95" i="1"/>
  <c r="G95" i="1"/>
  <c r="L95" i="1" s="1"/>
  <c r="F95" i="1"/>
  <c r="O95" i="1" s="1"/>
  <c r="C95" i="1"/>
  <c r="U94" i="1"/>
  <c r="Q94" i="1"/>
  <c r="O94" i="1"/>
  <c r="T94" i="1" s="1"/>
  <c r="M94" i="1"/>
  <c r="N94" i="1" s="1"/>
  <c r="F94" i="1"/>
  <c r="C94" i="1"/>
  <c r="G94" i="1" s="1"/>
  <c r="U93" i="1"/>
  <c r="Q93" i="1"/>
  <c r="O93" i="1"/>
  <c r="M93" i="1"/>
  <c r="P93" i="1" s="1"/>
  <c r="F93" i="1"/>
  <c r="C93" i="1"/>
  <c r="G93" i="1" s="1"/>
  <c r="L93" i="1" s="1"/>
  <c r="U92" i="1"/>
  <c r="T92" i="1"/>
  <c r="M92" i="1"/>
  <c r="L92" i="1"/>
  <c r="G92" i="1"/>
  <c r="F92" i="1"/>
  <c r="O92" i="1" s="1"/>
  <c r="C92" i="1"/>
  <c r="U91" i="1"/>
  <c r="O91" i="1"/>
  <c r="N91" i="1"/>
  <c r="M91" i="1"/>
  <c r="Q91" i="1" s="1"/>
  <c r="F91" i="1"/>
  <c r="C91" i="1"/>
  <c r="T91" i="1" s="1"/>
  <c r="U90" i="1"/>
  <c r="Q90" i="1"/>
  <c r="O90" i="1"/>
  <c r="T90" i="1" s="1"/>
  <c r="N90" i="1"/>
  <c r="M90" i="1"/>
  <c r="R90" i="1" s="1"/>
  <c r="G90" i="1"/>
  <c r="L90" i="1" s="1"/>
  <c r="F90" i="1"/>
  <c r="C90" i="1"/>
  <c r="U89" i="1"/>
  <c r="O89" i="1"/>
  <c r="M89" i="1"/>
  <c r="G89" i="1"/>
  <c r="L89" i="1" s="1"/>
  <c r="F89" i="1"/>
  <c r="C89" i="1"/>
  <c r="U88" i="1"/>
  <c r="M88" i="1"/>
  <c r="Q88" i="1" s="1"/>
  <c r="G88" i="1"/>
  <c r="L88" i="1" s="1"/>
  <c r="F88" i="1"/>
  <c r="O88" i="1" s="1"/>
  <c r="C88" i="1"/>
  <c r="U87" i="1"/>
  <c r="O87" i="1"/>
  <c r="N87" i="1"/>
  <c r="M87" i="1"/>
  <c r="F87" i="1"/>
  <c r="C87" i="1"/>
  <c r="G87" i="1" s="1"/>
  <c r="U86" i="1"/>
  <c r="R86" i="1"/>
  <c r="O86" i="1"/>
  <c r="M86" i="1"/>
  <c r="Q86" i="1" s="1"/>
  <c r="G86" i="1"/>
  <c r="F86" i="1"/>
  <c r="C86" i="1"/>
  <c r="U85" i="1"/>
  <c r="O85" i="1"/>
  <c r="M85" i="1"/>
  <c r="T85" i="1" s="1"/>
  <c r="F85" i="1"/>
  <c r="C85" i="1"/>
  <c r="G85" i="1" s="1"/>
  <c r="L85" i="1" s="1"/>
  <c r="U84" i="1"/>
  <c r="R84" i="1"/>
  <c r="M84" i="1"/>
  <c r="N84" i="1" s="1"/>
  <c r="G84" i="1"/>
  <c r="P84" i="1" s="1"/>
  <c r="F84" i="1"/>
  <c r="O84" i="1" s="1"/>
  <c r="C84" i="1"/>
  <c r="U83" i="1"/>
  <c r="R83" i="1"/>
  <c r="Q83" i="1"/>
  <c r="M83" i="1"/>
  <c r="N83" i="1" s="1"/>
  <c r="G83" i="1"/>
  <c r="L83" i="1" s="1"/>
  <c r="F83" i="1"/>
  <c r="O83" i="1" s="1"/>
  <c r="T83" i="1" s="1"/>
  <c r="C83" i="1"/>
  <c r="U82" i="1"/>
  <c r="R82" i="1"/>
  <c r="O82" i="1"/>
  <c r="N82" i="1"/>
  <c r="M82" i="1"/>
  <c r="G82" i="1"/>
  <c r="L82" i="1" s="1"/>
  <c r="F82" i="1"/>
  <c r="C82" i="1"/>
  <c r="U81" i="1"/>
  <c r="Q81" i="1"/>
  <c r="M81" i="1"/>
  <c r="N81" i="1" s="1"/>
  <c r="F81" i="1"/>
  <c r="O81" i="1" s="1"/>
  <c r="C81" i="1"/>
  <c r="G81" i="1" s="1"/>
  <c r="L81" i="1" s="1"/>
  <c r="U80" i="1"/>
  <c r="M80" i="1"/>
  <c r="N80" i="1" s="1"/>
  <c r="L80" i="1"/>
  <c r="G80" i="1"/>
  <c r="F80" i="1"/>
  <c r="O80" i="1" s="1"/>
  <c r="C80" i="1"/>
  <c r="U79" i="1"/>
  <c r="O79" i="1"/>
  <c r="M79" i="1"/>
  <c r="N79" i="1" s="1"/>
  <c r="G79" i="1"/>
  <c r="L79" i="1" s="1"/>
  <c r="F79" i="1"/>
  <c r="C79" i="1"/>
  <c r="U78" i="1"/>
  <c r="O78" i="1"/>
  <c r="M78" i="1"/>
  <c r="N78" i="1" s="1"/>
  <c r="F78" i="1"/>
  <c r="C78" i="1"/>
  <c r="G78" i="1" s="1"/>
  <c r="L78" i="1" s="1"/>
  <c r="U77" i="1"/>
  <c r="M77" i="1"/>
  <c r="F77" i="1"/>
  <c r="O77" i="1" s="1"/>
  <c r="C77" i="1"/>
  <c r="G77" i="1" s="1"/>
  <c r="U76" i="1"/>
  <c r="R76" i="1"/>
  <c r="Q76" i="1"/>
  <c r="N76" i="1"/>
  <c r="M76" i="1"/>
  <c r="T76" i="1" s="1"/>
  <c r="G76" i="1"/>
  <c r="P76" i="1" s="1"/>
  <c r="F76" i="1"/>
  <c r="O76" i="1" s="1"/>
  <c r="C76" i="1"/>
  <c r="U75" i="1"/>
  <c r="M75" i="1"/>
  <c r="R75" i="1" s="1"/>
  <c r="G75" i="1"/>
  <c r="L75" i="1" s="1"/>
  <c r="F75" i="1"/>
  <c r="O75" i="1" s="1"/>
  <c r="C75" i="1"/>
  <c r="U74" i="1"/>
  <c r="P74" i="1"/>
  <c r="O74" i="1"/>
  <c r="T74" i="1" s="1"/>
  <c r="M74" i="1"/>
  <c r="Q74" i="1" s="1"/>
  <c r="F74" i="1"/>
  <c r="C74" i="1"/>
  <c r="G74" i="1" s="1"/>
  <c r="L74" i="1" s="1"/>
  <c r="U73" i="1"/>
  <c r="O73" i="1"/>
  <c r="M73" i="1"/>
  <c r="R73" i="1" s="1"/>
  <c r="F73" i="1"/>
  <c r="C73" i="1"/>
  <c r="G73" i="1" s="1"/>
  <c r="L73" i="1" s="1"/>
  <c r="U72" i="1"/>
  <c r="R72" i="1"/>
  <c r="M72" i="1"/>
  <c r="Q72" i="1" s="1"/>
  <c r="F72" i="1"/>
  <c r="O72" i="1" s="1"/>
  <c r="C72" i="1"/>
  <c r="G72" i="1" s="1"/>
  <c r="U71" i="1"/>
  <c r="P71" i="1"/>
  <c r="O71" i="1"/>
  <c r="M71" i="1"/>
  <c r="N71" i="1" s="1"/>
  <c r="G71" i="1"/>
  <c r="L71" i="1" s="1"/>
  <c r="F71" i="1"/>
  <c r="C71" i="1"/>
  <c r="U70" i="1"/>
  <c r="O70" i="1"/>
  <c r="N70" i="1"/>
  <c r="M70" i="1"/>
  <c r="L70" i="1"/>
  <c r="G70" i="1"/>
  <c r="F70" i="1"/>
  <c r="C70" i="1"/>
  <c r="U69" i="1"/>
  <c r="O69" i="1"/>
  <c r="N69" i="1"/>
  <c r="M69" i="1"/>
  <c r="R69" i="1" s="1"/>
  <c r="F69" i="1"/>
  <c r="C69" i="1"/>
  <c r="G69" i="1" s="1"/>
  <c r="U68" i="1"/>
  <c r="M68" i="1"/>
  <c r="R68" i="1" s="1"/>
  <c r="L68" i="1"/>
  <c r="G68" i="1"/>
  <c r="F68" i="1"/>
  <c r="O68" i="1" s="1"/>
  <c r="C68" i="1"/>
  <c r="U67" i="1"/>
  <c r="R67" i="1"/>
  <c r="N67" i="1"/>
  <c r="M67" i="1"/>
  <c r="G67" i="1"/>
  <c r="L67" i="1" s="1"/>
  <c r="F67" i="1"/>
  <c r="O67" i="1" s="1"/>
  <c r="C67" i="1"/>
  <c r="U66" i="1"/>
  <c r="O66" i="1"/>
  <c r="M66" i="1"/>
  <c r="R66" i="1" s="1"/>
  <c r="G66" i="1"/>
  <c r="L66" i="1" s="1"/>
  <c r="F66" i="1"/>
  <c r="C66" i="1"/>
  <c r="U65" i="1"/>
  <c r="Q65" i="1"/>
  <c r="M65" i="1"/>
  <c r="R65" i="1" s="1"/>
  <c r="G65" i="1"/>
  <c r="L65" i="1" s="1"/>
  <c r="F65" i="1"/>
  <c r="O65" i="1" s="1"/>
  <c r="C65" i="1"/>
  <c r="U64" i="1"/>
  <c r="R64" i="1"/>
  <c r="M64" i="1"/>
  <c r="Q64" i="1" s="1"/>
  <c r="G64" i="1"/>
  <c r="L64" i="1" s="1"/>
  <c r="F64" i="1"/>
  <c r="O64" i="1" s="1"/>
  <c r="C64" i="1"/>
  <c r="U63" i="1"/>
  <c r="M63" i="1"/>
  <c r="N63" i="1" s="1"/>
  <c r="F63" i="1"/>
  <c r="O63" i="1" s="1"/>
  <c r="C63" i="1"/>
  <c r="G63" i="1" s="1"/>
  <c r="L63" i="1" s="1"/>
  <c r="U62" i="1"/>
  <c r="O62" i="1"/>
  <c r="M62" i="1"/>
  <c r="N62" i="1" s="1"/>
  <c r="F62" i="1"/>
  <c r="C62" i="1"/>
  <c r="G62" i="1" s="1"/>
  <c r="L62" i="1" s="1"/>
  <c r="U61" i="1"/>
  <c r="M61" i="1"/>
  <c r="R61" i="1" s="1"/>
  <c r="F61" i="1"/>
  <c r="O61" i="1" s="1"/>
  <c r="C61" i="1"/>
  <c r="G61" i="1" s="1"/>
  <c r="L61" i="1" s="1"/>
  <c r="U60" i="1"/>
  <c r="M60" i="1"/>
  <c r="L60" i="1"/>
  <c r="F60" i="1"/>
  <c r="O60" i="1" s="1"/>
  <c r="C60" i="1"/>
  <c r="G60" i="1" s="1"/>
  <c r="U59" i="1"/>
  <c r="M59" i="1"/>
  <c r="R59" i="1" s="1"/>
  <c r="G59" i="1"/>
  <c r="L59" i="1" s="1"/>
  <c r="F59" i="1"/>
  <c r="O59" i="1" s="1"/>
  <c r="C59" i="1"/>
  <c r="U58" i="1"/>
  <c r="O58" i="1"/>
  <c r="M58" i="1"/>
  <c r="N58" i="1" s="1"/>
  <c r="G58" i="1"/>
  <c r="L58" i="1" s="1"/>
  <c r="F58" i="1"/>
  <c r="C58" i="1"/>
  <c r="U57" i="1"/>
  <c r="M57" i="1"/>
  <c r="R57" i="1" s="1"/>
  <c r="F57" i="1"/>
  <c r="O57" i="1" s="1"/>
  <c r="C57" i="1"/>
  <c r="G57" i="1" s="1"/>
  <c r="L57" i="1" s="1"/>
  <c r="U56" i="1"/>
  <c r="O56" i="1"/>
  <c r="M56" i="1"/>
  <c r="R56" i="1" s="1"/>
  <c r="F56" i="1"/>
  <c r="C56" i="1"/>
  <c r="G56" i="1" s="1"/>
  <c r="L56" i="1" s="1"/>
  <c r="U55" i="1"/>
  <c r="N55" i="1"/>
  <c r="M55" i="1"/>
  <c r="F55" i="1"/>
  <c r="O55" i="1" s="1"/>
  <c r="C55" i="1"/>
  <c r="G55" i="1" s="1"/>
  <c r="L55" i="1" s="1"/>
  <c r="U54" i="1"/>
  <c r="Q54" i="1"/>
  <c r="N54" i="1"/>
  <c r="M54" i="1"/>
  <c r="R54" i="1" s="1"/>
  <c r="F54" i="1"/>
  <c r="O54" i="1" s="1"/>
  <c r="C54" i="1"/>
  <c r="G54" i="1" s="1"/>
  <c r="U53" i="1"/>
  <c r="O53" i="1"/>
  <c r="M53" i="1"/>
  <c r="G53" i="1"/>
  <c r="L53" i="1" s="1"/>
  <c r="F53" i="1"/>
  <c r="C53" i="1"/>
  <c r="U52" i="1"/>
  <c r="M52" i="1"/>
  <c r="R52" i="1" s="1"/>
  <c r="F52" i="1"/>
  <c r="O52" i="1" s="1"/>
  <c r="C52" i="1"/>
  <c r="G52" i="1" s="1"/>
  <c r="L52" i="1" s="1"/>
  <c r="U51" i="1"/>
  <c r="M51" i="1"/>
  <c r="N51" i="1" s="1"/>
  <c r="F51" i="1"/>
  <c r="O51" i="1" s="1"/>
  <c r="C51" i="1"/>
  <c r="G51" i="1" s="1"/>
  <c r="L51" i="1" s="1"/>
  <c r="U50" i="1"/>
  <c r="Q50" i="1"/>
  <c r="M50" i="1"/>
  <c r="R50" i="1" s="1"/>
  <c r="F50" i="1"/>
  <c r="O50" i="1" s="1"/>
  <c r="C50" i="1"/>
  <c r="G50" i="1" s="1"/>
  <c r="U49" i="1"/>
  <c r="R49" i="1"/>
  <c r="M49" i="1"/>
  <c r="Q49" i="1" s="1"/>
  <c r="F49" i="1"/>
  <c r="O49" i="1" s="1"/>
  <c r="C49" i="1"/>
  <c r="G49" i="1" s="1"/>
  <c r="L49" i="1" s="1"/>
  <c r="U48" i="1"/>
  <c r="Q48" i="1"/>
  <c r="O48" i="1"/>
  <c r="M48" i="1"/>
  <c r="N48" i="1" s="1"/>
  <c r="G48" i="1"/>
  <c r="F48" i="1"/>
  <c r="C48" i="1"/>
  <c r="U47" i="1"/>
  <c r="R47" i="1"/>
  <c r="O47" i="1"/>
  <c r="M47" i="1"/>
  <c r="Q47" i="1" s="1"/>
  <c r="F47" i="1"/>
  <c r="C47" i="1"/>
  <c r="G47" i="1" s="1"/>
  <c r="L47" i="1" s="1"/>
  <c r="U46" i="1"/>
  <c r="Q46" i="1"/>
  <c r="M46" i="1"/>
  <c r="R46" i="1" s="1"/>
  <c r="F46" i="1"/>
  <c r="O46" i="1" s="1"/>
  <c r="C46" i="1"/>
  <c r="G46" i="1" s="1"/>
  <c r="U45" i="1"/>
  <c r="R45" i="1"/>
  <c r="N45" i="1"/>
  <c r="M45" i="1"/>
  <c r="Q45" i="1" s="1"/>
  <c r="F45" i="1"/>
  <c r="O45" i="1" s="1"/>
  <c r="C45" i="1"/>
  <c r="G45" i="1" s="1"/>
  <c r="L45" i="1" s="1"/>
  <c r="U44" i="1"/>
  <c r="R44" i="1"/>
  <c r="Q44" i="1"/>
  <c r="O44" i="1"/>
  <c r="N44" i="1"/>
  <c r="M44" i="1"/>
  <c r="G44" i="1"/>
  <c r="P44" i="1" s="1"/>
  <c r="F44" i="1"/>
  <c r="C44" i="1"/>
  <c r="U43" i="1"/>
  <c r="R43" i="1"/>
  <c r="O43" i="1"/>
  <c r="T43" i="1" s="1"/>
  <c r="M43" i="1"/>
  <c r="Q43" i="1" s="1"/>
  <c r="F43" i="1"/>
  <c r="C43" i="1"/>
  <c r="G43" i="1" s="1"/>
  <c r="L43" i="1" s="1"/>
  <c r="U42" i="1"/>
  <c r="M42" i="1"/>
  <c r="R42" i="1" s="1"/>
  <c r="F42" i="1"/>
  <c r="O42" i="1" s="1"/>
  <c r="C42" i="1"/>
  <c r="G42" i="1" s="1"/>
  <c r="U41" i="1"/>
  <c r="R41" i="1"/>
  <c r="Q41" i="1"/>
  <c r="M41" i="1"/>
  <c r="N41" i="1" s="1"/>
  <c r="F41" i="1"/>
  <c r="O41" i="1" s="1"/>
  <c r="C41" i="1"/>
  <c r="G41" i="1" s="1"/>
  <c r="L41" i="1" s="1"/>
  <c r="U40" i="1"/>
  <c r="Q40" i="1"/>
  <c r="O40" i="1"/>
  <c r="N40" i="1"/>
  <c r="M40" i="1"/>
  <c r="R40" i="1" s="1"/>
  <c r="G40" i="1"/>
  <c r="P40" i="1" s="1"/>
  <c r="F40" i="1"/>
  <c r="C40" i="1"/>
  <c r="U39" i="1"/>
  <c r="R39" i="1"/>
  <c r="O39" i="1"/>
  <c r="N39" i="1"/>
  <c r="M39" i="1"/>
  <c r="Q39" i="1" s="1"/>
  <c r="F39" i="1"/>
  <c r="C39" i="1"/>
  <c r="G39" i="1" s="1"/>
  <c r="L39" i="1" s="1"/>
  <c r="U38" i="1"/>
  <c r="M38" i="1"/>
  <c r="R38" i="1" s="1"/>
  <c r="F38" i="1"/>
  <c r="O38" i="1" s="1"/>
  <c r="C38" i="1"/>
  <c r="G38" i="1" s="1"/>
  <c r="U37" i="1"/>
  <c r="Q37" i="1"/>
  <c r="M37" i="1"/>
  <c r="P37" i="1" s="1"/>
  <c r="F37" i="1"/>
  <c r="O37" i="1" s="1"/>
  <c r="C37" i="1"/>
  <c r="G37" i="1" s="1"/>
  <c r="L37" i="1" s="1"/>
  <c r="U36" i="1"/>
  <c r="Q36" i="1"/>
  <c r="O36" i="1"/>
  <c r="M36" i="1"/>
  <c r="N36" i="1" s="1"/>
  <c r="G36" i="1"/>
  <c r="F36" i="1"/>
  <c r="C36" i="1"/>
  <c r="U35" i="1"/>
  <c r="R35" i="1"/>
  <c r="O35" i="1"/>
  <c r="M35" i="1"/>
  <c r="P35" i="1" s="1"/>
  <c r="F35" i="1"/>
  <c r="C35" i="1"/>
  <c r="G35" i="1" s="1"/>
  <c r="L35" i="1" s="1"/>
  <c r="U34" i="1"/>
  <c r="Q34" i="1"/>
  <c r="N34" i="1"/>
  <c r="M34" i="1"/>
  <c r="R34" i="1" s="1"/>
  <c r="F34" i="1"/>
  <c r="O34" i="1" s="1"/>
  <c r="C34" i="1"/>
  <c r="G34" i="1" s="1"/>
  <c r="U33" i="1"/>
  <c r="Q33" i="1"/>
  <c r="N33" i="1"/>
  <c r="M33" i="1"/>
  <c r="R33" i="1" s="1"/>
  <c r="F33" i="1"/>
  <c r="O33" i="1" s="1"/>
  <c r="C33" i="1"/>
  <c r="G33" i="1" s="1"/>
  <c r="L33" i="1" s="1"/>
  <c r="U32" i="1"/>
  <c r="R32" i="1"/>
  <c r="O32" i="1"/>
  <c r="T32" i="1" s="1"/>
  <c r="N32" i="1"/>
  <c r="M32" i="1"/>
  <c r="Q32" i="1" s="1"/>
  <c r="G32" i="1"/>
  <c r="F32" i="1"/>
  <c r="C32" i="1"/>
  <c r="U31" i="1"/>
  <c r="R31" i="1"/>
  <c r="O31" i="1"/>
  <c r="Z21" i="1" s="1" a="1"/>
  <c r="Z21" i="1" s="1"/>
  <c r="M31" i="1"/>
  <c r="T31" i="1" s="1"/>
  <c r="F31" i="1"/>
  <c r="C31" i="1"/>
  <c r="G31" i="1" s="1"/>
  <c r="L31" i="1" s="1"/>
  <c r="U30" i="1"/>
  <c r="Q30" i="1"/>
  <c r="N30" i="1"/>
  <c r="M30" i="1"/>
  <c r="R30" i="1" s="1"/>
  <c r="F30" i="1"/>
  <c r="O30" i="1" s="1"/>
  <c r="C30" i="1"/>
  <c r="G30" i="1" s="1"/>
  <c r="U29" i="1"/>
  <c r="M29" i="1"/>
  <c r="P29" i="1" s="1"/>
  <c r="F29" i="1"/>
  <c r="O29" i="1" s="1"/>
  <c r="C29" i="1"/>
  <c r="G29" i="1" s="1"/>
  <c r="L29" i="1" s="1"/>
  <c r="U28" i="1"/>
  <c r="R28" i="1"/>
  <c r="O28" i="1"/>
  <c r="T28" i="1" s="1"/>
  <c r="N28" i="1"/>
  <c r="M28" i="1"/>
  <c r="Q28" i="1" s="1"/>
  <c r="F28" i="1"/>
  <c r="C28" i="1"/>
  <c r="G28" i="1" s="1"/>
  <c r="U27" i="1"/>
  <c r="R27" i="1"/>
  <c r="O27" i="1"/>
  <c r="M27" i="1"/>
  <c r="Q27" i="1" s="1"/>
  <c r="F27" i="1"/>
  <c r="C27" i="1"/>
  <c r="G27" i="1" s="1"/>
  <c r="L27" i="1" s="1"/>
  <c r="U26" i="1"/>
  <c r="Q26" i="1"/>
  <c r="N26" i="1"/>
  <c r="M26" i="1"/>
  <c r="R26" i="1" s="1"/>
  <c r="F26" i="1"/>
  <c r="O26" i="1" s="1"/>
  <c r="C26" i="1"/>
  <c r="G26" i="1" s="1"/>
  <c r="U25" i="1"/>
  <c r="Q25" i="1"/>
  <c r="N25" i="1"/>
  <c r="M25" i="1"/>
  <c r="F25" i="1"/>
  <c r="O25" i="1" s="1"/>
  <c r="C25" i="1"/>
  <c r="G25" i="1" s="1"/>
  <c r="L25" i="1" s="1"/>
  <c r="U24" i="1"/>
  <c r="R24" i="1"/>
  <c r="O24" i="1"/>
  <c r="T24" i="1" s="1"/>
  <c r="N24" i="1"/>
  <c r="M24" i="1"/>
  <c r="Q24" i="1" s="1"/>
  <c r="F24" i="1"/>
  <c r="C24" i="1"/>
  <c r="G24" i="1" s="1"/>
  <c r="U23" i="1"/>
  <c r="R23" i="1"/>
  <c r="Q23" i="1"/>
  <c r="O23" i="1"/>
  <c r="T23" i="1" s="1"/>
  <c r="N23" i="1"/>
  <c r="M23" i="1"/>
  <c r="F23" i="1"/>
  <c r="C23" i="1"/>
  <c r="G23" i="1" s="1"/>
  <c r="L23" i="1" s="1"/>
  <c r="U22" i="1"/>
  <c r="M22" i="1"/>
  <c r="R22" i="1" s="1"/>
  <c r="F22" i="1"/>
  <c r="O22" i="1" s="1"/>
  <c r="C22" i="1"/>
  <c r="G22" i="1" s="1"/>
  <c r="U21" i="1"/>
  <c r="M21" i="1"/>
  <c r="Q21" i="1" s="1"/>
  <c r="F21" i="1"/>
  <c r="O21" i="1" s="1"/>
  <c r="C21" i="1"/>
  <c r="G21" i="1" s="1"/>
  <c r="L21" i="1" s="1"/>
  <c r="B21" i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U20" i="1"/>
  <c r="O20" i="1"/>
  <c r="M20" i="1"/>
  <c r="R20" i="1" s="1"/>
  <c r="F20" i="1"/>
  <c r="C20" i="1"/>
  <c r="G20" i="1" s="1"/>
  <c r="B20" i="1"/>
  <c r="U19" i="1"/>
  <c r="Q19" i="1"/>
  <c r="O19" i="1"/>
  <c r="M19" i="1"/>
  <c r="R19" i="1" s="1"/>
  <c r="F19" i="1"/>
  <c r="C19" i="1"/>
  <c r="G19" i="1" s="1"/>
  <c r="L19" i="1" s="1"/>
  <c r="Z18" i="1" a="1"/>
  <c r="Z18" i="1" s="1"/>
  <c r="U18" i="1"/>
  <c r="T18" i="1"/>
  <c r="P18" i="1"/>
  <c r="O18" i="1"/>
  <c r="M18" i="1"/>
  <c r="R18" i="1" s="1"/>
  <c r="G18" i="1"/>
  <c r="L18" i="1" s="1"/>
  <c r="F18" i="1"/>
  <c r="C18" i="1"/>
  <c r="O17" i="1"/>
  <c r="F17" i="1"/>
  <c r="C17" i="1"/>
  <c r="O16" i="1"/>
  <c r="M16" i="1" s="1"/>
  <c r="T16" i="1" s="1"/>
  <c r="G16" i="1"/>
  <c r="F16" i="1"/>
  <c r="C16" i="1"/>
  <c r="O15" i="1"/>
  <c r="G15" i="1"/>
  <c r="F15" i="1"/>
  <c r="C15" i="1"/>
  <c r="O14" i="1"/>
  <c r="M14" i="1" s="1"/>
  <c r="F14" i="1"/>
  <c r="C14" i="1"/>
  <c r="AK13" i="1"/>
  <c r="G13" i="1"/>
  <c r="L13" i="1" s="1"/>
  <c r="F13" i="1"/>
  <c r="O13" i="1" s="1"/>
  <c r="C13" i="1"/>
  <c r="AK12" i="1"/>
  <c r="O12" i="1"/>
  <c r="M12" i="1"/>
  <c r="Q12" i="1" s="1"/>
  <c r="L12" i="1"/>
  <c r="C12" i="1"/>
  <c r="AK11" i="1"/>
  <c r="AK10" i="1"/>
  <c r="AK9" i="1"/>
  <c r="N9" i="1"/>
  <c r="L9" i="1"/>
  <c r="AA3" i="1" s="1" a="1"/>
  <c r="AA3" i="1" s="1"/>
  <c r="AK8" i="1"/>
  <c r="J8" i="1"/>
  <c r="P9" i="1" s="1"/>
  <c r="AK7" i="1"/>
  <c r="AK6" i="1"/>
  <c r="AA6" i="1"/>
  <c r="AK5" i="1"/>
  <c r="AK4" i="1"/>
  <c r="AK3" i="1"/>
  <c r="P3" i="1"/>
  <c r="AK2" i="1"/>
  <c r="P2" i="1"/>
  <c r="O2" i="1"/>
  <c r="N2" i="1"/>
  <c r="AR1" i="1"/>
  <c r="AQ1" i="1"/>
  <c r="AP1" i="1"/>
  <c r="AO1" i="1"/>
  <c r="AN1" i="1"/>
  <c r="AM1" i="1"/>
  <c r="AL1" i="1"/>
  <c r="AK1" i="1"/>
  <c r="AA1" i="1"/>
  <c r="AA4" i="1" s="1"/>
  <c r="R21" i="1" l="1"/>
  <c r="R29" i="1"/>
  <c r="T68" i="1"/>
  <c r="Z119" i="1" a="1"/>
  <c r="Z119" i="1" s="1"/>
  <c r="Z170" i="1" a="1"/>
  <c r="Z170" i="1" s="1"/>
  <c r="R200" i="1"/>
  <c r="Q200" i="1"/>
  <c r="N22" i="1"/>
  <c r="N27" i="1"/>
  <c r="N35" i="1"/>
  <c r="R36" i="1"/>
  <c r="N38" i="1"/>
  <c r="R48" i="1"/>
  <c r="Z55" i="1" a="1"/>
  <c r="Z55" i="1" s="1"/>
  <c r="Z79" i="1" a="1"/>
  <c r="Z79" i="1" s="1"/>
  <c r="N86" i="1"/>
  <c r="N108" i="1"/>
  <c r="N138" i="1"/>
  <c r="N160" i="1"/>
  <c r="N162" i="1"/>
  <c r="L165" i="1"/>
  <c r="N168" i="1"/>
  <c r="L178" i="1"/>
  <c r="T196" i="1"/>
  <c r="Q196" i="1"/>
  <c r="N200" i="1"/>
  <c r="Z226" i="1" a="1"/>
  <c r="Z226" i="1" s="1"/>
  <c r="S226" i="1" s="1"/>
  <c r="N244" i="1"/>
  <c r="Z257" i="1" a="1"/>
  <c r="Z257" i="1" s="1"/>
  <c r="Z265" i="1" a="1"/>
  <c r="Z265" i="1" s="1"/>
  <c r="Q477" i="1"/>
  <c r="R477" i="1"/>
  <c r="R478" i="1"/>
  <c r="Z480" i="1" a="1"/>
  <c r="Z480" i="1" s="1"/>
  <c r="Q484" i="1"/>
  <c r="T484" i="1"/>
  <c r="T541" i="1"/>
  <c r="N545" i="1"/>
  <c r="Q545" i="1"/>
  <c r="Q35" i="1"/>
  <c r="T47" i="1"/>
  <c r="T53" i="1"/>
  <c r="R63" i="1"/>
  <c r="T66" i="1"/>
  <c r="Q103" i="1"/>
  <c r="R108" i="1"/>
  <c r="Q112" i="1"/>
  <c r="T115" i="1"/>
  <c r="Z121" i="1" a="1"/>
  <c r="Z121" i="1" s="1"/>
  <c r="T124" i="1"/>
  <c r="Z131" i="1" a="1"/>
  <c r="Z131" i="1" s="1"/>
  <c r="P138" i="1"/>
  <c r="T143" i="1"/>
  <c r="Q152" i="1"/>
  <c r="Q168" i="1"/>
  <c r="T171" i="1"/>
  <c r="R196" i="1"/>
  <c r="T210" i="1"/>
  <c r="R224" i="1"/>
  <c r="T228" i="1"/>
  <c r="Q241" i="1"/>
  <c r="Q246" i="1"/>
  <c r="R251" i="1"/>
  <c r="R255" i="1"/>
  <c r="R263" i="1"/>
  <c r="Z282" i="1" a="1"/>
  <c r="Z282" i="1" s="1"/>
  <c r="Q288" i="1"/>
  <c r="Q296" i="1"/>
  <c r="T300" i="1"/>
  <c r="R308" i="1"/>
  <c r="Q330" i="1"/>
  <c r="R332" i="1"/>
  <c r="T337" i="1"/>
  <c r="R343" i="1"/>
  <c r="P343" i="1"/>
  <c r="N343" i="1"/>
  <c r="Q372" i="1"/>
  <c r="T383" i="1"/>
  <c r="N385" i="1"/>
  <c r="R385" i="1"/>
  <c r="N390" i="1"/>
  <c r="R390" i="1"/>
  <c r="T396" i="1"/>
  <c r="R405" i="1"/>
  <c r="T419" i="1"/>
  <c r="N419" i="1"/>
  <c r="Z439" i="1" a="1"/>
  <c r="Z439" i="1" s="1"/>
  <c r="Z445" i="1" a="1"/>
  <c r="Z445" i="1" s="1"/>
  <c r="Q446" i="1"/>
  <c r="P469" i="1"/>
  <c r="R482" i="1"/>
  <c r="Z505" i="1" a="1"/>
  <c r="Z505" i="1" s="1"/>
  <c r="Z525" i="1" a="1"/>
  <c r="Z525" i="1" s="1"/>
  <c r="T540" i="1"/>
  <c r="R545" i="1"/>
  <c r="Q547" i="1"/>
  <c r="N547" i="1"/>
  <c r="Q557" i="1"/>
  <c r="Z564" i="1" a="1"/>
  <c r="Z564" i="1" s="1"/>
  <c r="P692" i="1"/>
  <c r="R692" i="1"/>
  <c r="Q694" i="1"/>
  <c r="N694" i="1"/>
  <c r="R696" i="1"/>
  <c r="N696" i="1"/>
  <c r="R700" i="1"/>
  <c r="Q434" i="1"/>
  <c r="Z457" i="1" a="1"/>
  <c r="Z457" i="1" s="1"/>
  <c r="V457" i="1" s="1"/>
  <c r="N462" i="1"/>
  <c r="R462" i="1"/>
  <c r="Z466" i="1" a="1"/>
  <c r="Z466" i="1" s="1"/>
  <c r="R469" i="1"/>
  <c r="Q472" i="1"/>
  <c r="P477" i="1"/>
  <c r="Q486" i="1"/>
  <c r="Z510" i="1" a="1"/>
  <c r="Z510" i="1" s="1"/>
  <c r="T542" i="1"/>
  <c r="R557" i="1"/>
  <c r="Z614" i="1" a="1"/>
  <c r="Z614" i="1" s="1"/>
  <c r="N636" i="1"/>
  <c r="Q636" i="1"/>
  <c r="L654" i="1"/>
  <c r="P654" i="1"/>
  <c r="R658" i="1"/>
  <c r="N658" i="1"/>
  <c r="Q658" i="1"/>
  <c r="Z763" i="1" a="1"/>
  <c r="Z763" i="1" s="1"/>
  <c r="Z762" i="1" a="1"/>
  <c r="Z762" i="1" s="1"/>
  <c r="N29" i="1"/>
  <c r="Z104" i="1" a="1"/>
  <c r="Z104" i="1" s="1"/>
  <c r="L117" i="1"/>
  <c r="P159" i="1"/>
  <c r="N164" i="1"/>
  <c r="Z171" i="1" a="1"/>
  <c r="Z171" i="1" s="1"/>
  <c r="T186" i="1"/>
  <c r="N203" i="1"/>
  <c r="N205" i="1"/>
  <c r="Z207" i="1" a="1"/>
  <c r="Z207" i="1" s="1"/>
  <c r="Q210" i="1"/>
  <c r="N212" i="1"/>
  <c r="N352" i="1"/>
  <c r="Q359" i="1"/>
  <c r="Q378" i="1"/>
  <c r="R378" i="1"/>
  <c r="N520" i="1"/>
  <c r="N533" i="1"/>
  <c r="Z534" i="1" a="1"/>
  <c r="Z534" i="1" s="1"/>
  <c r="T538" i="1"/>
  <c r="V538" i="1" s="1"/>
  <c r="R547" i="1"/>
  <c r="N550" i="1"/>
  <c r="Q552" i="1"/>
  <c r="N596" i="1"/>
  <c r="P596" i="1"/>
  <c r="P636" i="1"/>
  <c r="R641" i="1"/>
  <c r="N641" i="1"/>
  <c r="N649" i="1"/>
  <c r="Z656" i="1" a="1"/>
  <c r="Z656" i="1" s="1"/>
  <c r="T751" i="1"/>
  <c r="R751" i="1"/>
  <c r="N751" i="1"/>
  <c r="L766" i="1"/>
  <c r="P766" i="1"/>
  <c r="P770" i="1"/>
  <c r="L770" i="1"/>
  <c r="N257" i="1"/>
  <c r="R257" i="1"/>
  <c r="N21" i="1"/>
  <c r="Q51" i="1"/>
  <c r="Q57" i="1"/>
  <c r="P59" i="1"/>
  <c r="N68" i="1"/>
  <c r="N73" i="1"/>
  <c r="Q80" i="1"/>
  <c r="N221" i="1"/>
  <c r="Z222" i="1" a="1"/>
  <c r="Z222" i="1" s="1"/>
  <c r="P226" i="1"/>
  <c r="Q232" i="1"/>
  <c r="L234" i="1"/>
  <c r="P235" i="1"/>
  <c r="Q238" i="1"/>
  <c r="N248" i="1"/>
  <c r="P257" i="1"/>
  <c r="P262" i="1"/>
  <c r="N272" i="1"/>
  <c r="N282" i="1"/>
  <c r="Q300" i="1"/>
  <c r="P304" i="1"/>
  <c r="N312" i="1"/>
  <c r="N318" i="1"/>
  <c r="N320" i="1"/>
  <c r="N323" i="1"/>
  <c r="R334" i="1"/>
  <c r="R336" i="1"/>
  <c r="N336" i="1"/>
  <c r="R341" i="1"/>
  <c r="Q341" i="1"/>
  <c r="Z349" i="1" a="1"/>
  <c r="Z349" i="1" s="1"/>
  <c r="V349" i="1" s="1"/>
  <c r="N392" i="1"/>
  <c r="R393" i="1"/>
  <c r="N395" i="1"/>
  <c r="N400" i="1"/>
  <c r="Z405" i="1" a="1"/>
  <c r="Z405" i="1" s="1"/>
  <c r="R434" i="1"/>
  <c r="P436" i="1"/>
  <c r="L468" i="1"/>
  <c r="T469" i="1"/>
  <c r="R472" i="1"/>
  <c r="N474" i="1"/>
  <c r="T477" i="1"/>
  <c r="T490" i="1"/>
  <c r="Z490" i="1" a="1"/>
  <c r="Z490" i="1" s="1"/>
  <c r="N507" i="1"/>
  <c r="R509" i="1"/>
  <c r="N509" i="1"/>
  <c r="P23" i="1"/>
  <c r="Q29" i="1"/>
  <c r="N31" i="1"/>
  <c r="N37" i="1"/>
  <c r="Q42" i="1"/>
  <c r="N49" i="1"/>
  <c r="Q59" i="1"/>
  <c r="T64" i="1"/>
  <c r="N65" i="1"/>
  <c r="P68" i="1"/>
  <c r="R80" i="1"/>
  <c r="T82" i="1"/>
  <c r="Q85" i="1"/>
  <c r="P90" i="1"/>
  <c r="P102" i="1"/>
  <c r="Q105" i="1"/>
  <c r="Z116" i="1" a="1"/>
  <c r="Z116" i="1" s="1"/>
  <c r="V116" i="1" s="1"/>
  <c r="N120" i="1"/>
  <c r="T126" i="1"/>
  <c r="P140" i="1"/>
  <c r="N146" i="1"/>
  <c r="Q159" i="1"/>
  <c r="Q164" i="1"/>
  <c r="Z173" i="1" a="1"/>
  <c r="Z173" i="1" s="1"/>
  <c r="N191" i="1"/>
  <c r="N201" i="1"/>
  <c r="Q203" i="1"/>
  <c r="Q205" i="1"/>
  <c r="R210" i="1"/>
  <c r="Q212" i="1"/>
  <c r="T213" i="1"/>
  <c r="T218" i="1"/>
  <c r="P220" i="1"/>
  <c r="Q234" i="1"/>
  <c r="T234" i="1"/>
  <c r="R238" i="1"/>
  <c r="N243" i="1"/>
  <c r="Q262" i="1"/>
  <c r="N267" i="1"/>
  <c r="T269" i="1"/>
  <c r="P271" i="1"/>
  <c r="P275" i="1"/>
  <c r="R282" i="1"/>
  <c r="R300" i="1"/>
  <c r="L304" i="1"/>
  <c r="Q307" i="1"/>
  <c r="P312" i="1"/>
  <c r="P318" i="1"/>
  <c r="Q320" i="1"/>
  <c r="N345" i="1"/>
  <c r="N354" i="1"/>
  <c r="N361" i="1"/>
  <c r="N363" i="1"/>
  <c r="N378" i="1"/>
  <c r="Q385" i="1"/>
  <c r="R400" i="1"/>
  <c r="N411" i="1"/>
  <c r="N426" i="1"/>
  <c r="Q429" i="1"/>
  <c r="T434" i="1"/>
  <c r="N436" i="1"/>
  <c r="P462" i="1"/>
  <c r="N466" i="1"/>
  <c r="Q474" i="1"/>
  <c r="P490" i="1"/>
  <c r="N494" i="1"/>
  <c r="N497" i="1"/>
  <c r="N502" i="1"/>
  <c r="N514" i="1"/>
  <c r="Q517" i="1"/>
  <c r="P522" i="1"/>
  <c r="L549" i="1"/>
  <c r="T566" i="1"/>
  <c r="S566" i="1" s="1"/>
  <c r="Z566" i="1" a="1"/>
  <c r="Z566" i="1" s="1"/>
  <c r="Q592" i="1"/>
  <c r="T598" i="1"/>
  <c r="R636" i="1"/>
  <c r="Q641" i="1"/>
  <c r="P658" i="1"/>
  <c r="L682" i="1"/>
  <c r="P682" i="1"/>
  <c r="T309" i="1"/>
  <c r="Q309" i="1"/>
  <c r="P478" i="1"/>
  <c r="L478" i="1"/>
  <c r="N647" i="1"/>
  <c r="Q647" i="1"/>
  <c r="Z665" i="1" a="1"/>
  <c r="Z665" i="1" s="1"/>
  <c r="V665" i="1" s="1"/>
  <c r="R686" i="1"/>
  <c r="Q686" i="1"/>
  <c r="N686" i="1"/>
  <c r="R722" i="1"/>
  <c r="Q722" i="1"/>
  <c r="Q724" i="1"/>
  <c r="R724" i="1"/>
  <c r="N724" i="1"/>
  <c r="R728" i="1"/>
  <c r="Q728" i="1"/>
  <c r="P751" i="1"/>
  <c r="R850" i="1"/>
  <c r="Q850" i="1"/>
  <c r="T850" i="1"/>
  <c r="N850" i="1"/>
  <c r="P240" i="1"/>
  <c r="Q304" i="1"/>
  <c r="R304" i="1"/>
  <c r="Q516" i="1"/>
  <c r="R516" i="1"/>
  <c r="Q542" i="1"/>
  <c r="N542" i="1"/>
  <c r="N20" i="1"/>
  <c r="Q31" i="1"/>
  <c r="P36" i="1"/>
  <c r="R37" i="1"/>
  <c r="Z44" i="1" a="1"/>
  <c r="Z44" i="1" s="1"/>
  <c r="V44" i="1" s="1"/>
  <c r="P48" i="1"/>
  <c r="N56" i="1"/>
  <c r="P75" i="1"/>
  <c r="Z84" i="1" a="1"/>
  <c r="Z84" i="1" s="1"/>
  <c r="N134" i="1"/>
  <c r="P150" i="1"/>
  <c r="P161" i="1"/>
  <c r="T164" i="1"/>
  <c r="P169" i="1"/>
  <c r="P172" i="1"/>
  <c r="P174" i="1"/>
  <c r="P180" i="1"/>
  <c r="T182" i="1"/>
  <c r="L186" i="1"/>
  <c r="N197" i="1"/>
  <c r="R199" i="1"/>
  <c r="N209" i="1"/>
  <c r="T212" i="1"/>
  <c r="N237" i="1"/>
  <c r="R240" i="1"/>
  <c r="Q243" i="1"/>
  <c r="N256" i="1"/>
  <c r="T262" i="1"/>
  <c r="P264" i="1"/>
  <c r="N271" i="1"/>
  <c r="T272" i="1"/>
  <c r="Z277" i="1" a="1"/>
  <c r="Z277" i="1" s="1"/>
  <c r="N286" i="1"/>
  <c r="N304" i="1"/>
  <c r="T322" i="1"/>
  <c r="Q322" i="1"/>
  <c r="P324" i="1"/>
  <c r="R329" i="1"/>
  <c r="Q329" i="1"/>
  <c r="P344" i="1"/>
  <c r="P347" i="1"/>
  <c r="R354" i="1"/>
  <c r="R361" i="1"/>
  <c r="N365" i="1"/>
  <c r="T371" i="1"/>
  <c r="N373" i="1"/>
  <c r="Q373" i="1"/>
  <c r="N375" i="1"/>
  <c r="N418" i="1"/>
  <c r="N423" i="1"/>
  <c r="Q436" i="1"/>
  <c r="P444" i="1"/>
  <c r="Q444" i="1"/>
  <c r="N490" i="1"/>
  <c r="T509" i="1"/>
  <c r="N511" i="1"/>
  <c r="N516" i="1"/>
  <c r="N526" i="1"/>
  <c r="Q526" i="1"/>
  <c r="R542" i="1"/>
  <c r="T553" i="1"/>
  <c r="Z560" i="1" a="1"/>
  <c r="Z560" i="1" s="1"/>
  <c r="V560" i="1" s="1"/>
  <c r="T589" i="1"/>
  <c r="Z603" i="1" a="1"/>
  <c r="Z603" i="1" s="1"/>
  <c r="Z615" i="1" a="1"/>
  <c r="Z615" i="1" s="1"/>
  <c r="V615" i="1" s="1"/>
  <c r="R633" i="1"/>
  <c r="N633" i="1"/>
  <c r="Q643" i="1"/>
  <c r="R647" i="1"/>
  <c r="T724" i="1"/>
  <c r="N743" i="1"/>
  <c r="Q743" i="1"/>
  <c r="R743" i="1"/>
  <c r="R307" i="1"/>
  <c r="R312" i="1"/>
  <c r="Q318" i="1"/>
  <c r="T20" i="1"/>
  <c r="P62" i="1"/>
  <c r="Z77" i="1" a="1"/>
  <c r="Z77" i="1" s="1"/>
  <c r="Z81" i="1" a="1"/>
  <c r="Z81" i="1" s="1"/>
  <c r="Z89" i="1" a="1"/>
  <c r="Z89" i="1" s="1"/>
  <c r="Z252" i="1" a="1"/>
  <c r="Z252" i="1" s="1"/>
  <c r="T271" i="1"/>
  <c r="T304" i="1"/>
  <c r="R309" i="1"/>
  <c r="Q356" i="1"/>
  <c r="R375" i="1"/>
  <c r="N377" i="1"/>
  <c r="R377" i="1"/>
  <c r="N389" i="1"/>
  <c r="R389" i="1"/>
  <c r="Q391" i="1"/>
  <c r="R391" i="1"/>
  <c r="P418" i="1"/>
  <c r="Z423" i="1" a="1"/>
  <c r="Z423" i="1" s="1"/>
  <c r="V423" i="1" s="1"/>
  <c r="Q490" i="1"/>
  <c r="Z503" i="1" a="1"/>
  <c r="Z503" i="1" s="1"/>
  <c r="Q524" i="1"/>
  <c r="N524" i="1"/>
  <c r="Z526" i="1" a="1"/>
  <c r="Z526" i="1" s="1"/>
  <c r="Z537" i="1" a="1"/>
  <c r="Z537" i="1" s="1"/>
  <c r="S537" i="1" s="1"/>
  <c r="Z549" i="1" a="1"/>
  <c r="Z549" i="1" s="1"/>
  <c r="Z551" i="1" a="1"/>
  <c r="Z551" i="1" s="1"/>
  <c r="N573" i="1"/>
  <c r="Q573" i="1"/>
  <c r="Z587" i="1" a="1"/>
  <c r="Z587" i="1" s="1"/>
  <c r="Z597" i="1" a="1"/>
  <c r="Z597" i="1" s="1"/>
  <c r="V597" i="1" s="1"/>
  <c r="P604" i="1"/>
  <c r="Q635" i="1"/>
  <c r="R635" i="1"/>
  <c r="R665" i="1"/>
  <c r="Q665" i="1"/>
  <c r="N665" i="1"/>
  <c r="R678" i="1"/>
  <c r="N678" i="1"/>
  <c r="P678" i="1"/>
  <c r="P695" i="1"/>
  <c r="Q695" i="1"/>
  <c r="R695" i="1"/>
  <c r="N695" i="1"/>
  <c r="P722" i="1"/>
  <c r="R272" i="1"/>
  <c r="N52" i="1"/>
  <c r="Q56" i="1"/>
  <c r="N64" i="1"/>
  <c r="N72" i="1"/>
  <c r="P86" i="1"/>
  <c r="Z87" i="1" a="1"/>
  <c r="Z87" i="1" s="1"/>
  <c r="N104" i="1"/>
  <c r="Q116" i="1"/>
  <c r="N119" i="1"/>
  <c r="Q134" i="1"/>
  <c r="N139" i="1"/>
  <c r="R158" i="1"/>
  <c r="Z167" i="1" a="1"/>
  <c r="Z167" i="1" s="1"/>
  <c r="T224" i="1"/>
  <c r="R237" i="1"/>
  <c r="R256" i="1"/>
  <c r="N266" i="1"/>
  <c r="Q271" i="1"/>
  <c r="Q274" i="1"/>
  <c r="P286" i="1"/>
  <c r="T294" i="1"/>
  <c r="N294" i="1"/>
  <c r="Q317" i="1"/>
  <c r="P332" i="1"/>
  <c r="N340" i="1"/>
  <c r="N344" i="1"/>
  <c r="L351" i="1"/>
  <c r="Q365" i="1"/>
  <c r="N367" i="1"/>
  <c r="P373" i="1"/>
  <c r="N391" i="1"/>
  <c r="T401" i="1"/>
  <c r="P401" i="1"/>
  <c r="P410" i="1"/>
  <c r="N415" i="1"/>
  <c r="N417" i="1"/>
  <c r="Q418" i="1"/>
  <c r="Q473" i="1"/>
  <c r="T473" i="1"/>
  <c r="N478" i="1"/>
  <c r="L482" i="1"/>
  <c r="N499" i="1"/>
  <c r="N501" i="1"/>
  <c r="P516" i="1"/>
  <c r="N553" i="1"/>
  <c r="Q553" i="1"/>
  <c r="Z563" i="1" a="1"/>
  <c r="Z563" i="1" s="1"/>
  <c r="Z562" i="1" a="1"/>
  <c r="Z562" i="1" s="1"/>
  <c r="Z567" i="1" a="1"/>
  <c r="Z567" i="1" s="1"/>
  <c r="N589" i="1"/>
  <c r="R609" i="1"/>
  <c r="N609" i="1"/>
  <c r="N619" i="1"/>
  <c r="N635" i="1"/>
  <c r="R713" i="1"/>
  <c r="Q713" i="1"/>
  <c r="T789" i="1"/>
  <c r="Q789" i="1"/>
  <c r="Q125" i="1"/>
  <c r="T134" i="1"/>
  <c r="P145" i="1"/>
  <c r="T180" i="1"/>
  <c r="Q209" i="1"/>
  <c r="Z17" i="1" a="1"/>
  <c r="Z17" i="1" s="1"/>
  <c r="Q20" i="1"/>
  <c r="P438" i="1"/>
  <c r="Q438" i="1"/>
  <c r="N19" i="1"/>
  <c r="P25" i="1"/>
  <c r="T36" i="1"/>
  <c r="N43" i="1"/>
  <c r="T56" i="1"/>
  <c r="T60" i="1"/>
  <c r="N74" i="1"/>
  <c r="L86" i="1"/>
  <c r="T108" i="1"/>
  <c r="Q119" i="1"/>
  <c r="N124" i="1"/>
  <c r="L145" i="1"/>
  <c r="N155" i="1"/>
  <c r="N169" i="1"/>
  <c r="N174" i="1"/>
  <c r="T176" i="1"/>
  <c r="N204" i="1"/>
  <c r="N208" i="1"/>
  <c r="N214" i="1"/>
  <c r="N251" i="1"/>
  <c r="N270" i="1"/>
  <c r="R270" i="1"/>
  <c r="T278" i="1"/>
  <c r="Q286" i="1"/>
  <c r="Z294" i="1" a="1"/>
  <c r="Z294" i="1" s="1"/>
  <c r="S294" i="1" s="1"/>
  <c r="P308" i="1"/>
  <c r="Q324" i="1"/>
  <c r="P330" i="1"/>
  <c r="Z331" i="1" a="1"/>
  <c r="Z331" i="1" s="1"/>
  <c r="P335" i="1"/>
  <c r="T344" i="1"/>
  <c r="S344" i="1" s="1"/>
  <c r="P346" i="1"/>
  <c r="N360" i="1"/>
  <c r="P377" i="1"/>
  <c r="Q389" i="1"/>
  <c r="T391" i="1"/>
  <c r="N401" i="1"/>
  <c r="P406" i="1"/>
  <c r="Q410" i="1"/>
  <c r="L430" i="1"/>
  <c r="N438" i="1"/>
  <c r="N450" i="1"/>
  <c r="T463" i="1"/>
  <c r="N470" i="1"/>
  <c r="P484" i="1"/>
  <c r="P496" i="1"/>
  <c r="T510" i="1"/>
  <c r="T526" i="1"/>
  <c r="N532" i="1"/>
  <c r="P553" i="1"/>
  <c r="R558" i="1"/>
  <c r="R573" i="1"/>
  <c r="N577" i="1"/>
  <c r="Q580" i="1"/>
  <c r="Z582" i="1" a="1"/>
  <c r="Z582" i="1" s="1"/>
  <c r="T587" i="1"/>
  <c r="P589" i="1"/>
  <c r="Z599" i="1" a="1"/>
  <c r="Z599" i="1" s="1"/>
  <c r="T609" i="1"/>
  <c r="Q613" i="1"/>
  <c r="T613" i="1"/>
  <c r="Q642" i="1"/>
  <c r="T642" i="1"/>
  <c r="R642" i="1"/>
  <c r="Q678" i="1"/>
  <c r="T695" i="1"/>
  <c r="P700" i="1"/>
  <c r="R164" i="1"/>
  <c r="R212" i="1"/>
  <c r="Q237" i="1"/>
  <c r="P237" i="1"/>
  <c r="Z83" i="1" a="1"/>
  <c r="Z83" i="1" s="1"/>
  <c r="Z97" i="1" a="1"/>
  <c r="Z97" i="1" s="1"/>
  <c r="V97" i="1" s="1"/>
  <c r="Z102" i="1" a="1"/>
  <c r="Z102" i="1" s="1"/>
  <c r="S102" i="1" s="1"/>
  <c r="R266" i="1"/>
  <c r="Z285" i="1" a="1"/>
  <c r="Z285" i="1" s="1"/>
  <c r="Q290" i="1"/>
  <c r="N290" i="1"/>
  <c r="Z310" i="1" a="1"/>
  <c r="Z310" i="1" s="1"/>
  <c r="Z330" i="1" a="1"/>
  <c r="Z330" i="1" s="1"/>
  <c r="S330" i="1" s="1"/>
  <c r="Q340" i="1"/>
  <c r="Q344" i="1"/>
  <c r="Q353" i="1"/>
  <c r="Q360" i="1"/>
  <c r="Q377" i="1"/>
  <c r="R410" i="1"/>
  <c r="P417" i="1"/>
  <c r="R438" i="1"/>
  <c r="N458" i="1"/>
  <c r="T462" i="1"/>
  <c r="N463" i="1"/>
  <c r="N482" i="1"/>
  <c r="L484" i="1"/>
  <c r="P486" i="1"/>
  <c r="R501" i="1"/>
  <c r="N510" i="1"/>
  <c r="Q510" i="1"/>
  <c r="T549" i="1"/>
  <c r="S549" i="1" s="1"/>
  <c r="Z557" i="1" a="1"/>
  <c r="Z557" i="1" s="1"/>
  <c r="V557" i="1" s="1"/>
  <c r="Z556" i="1" a="1"/>
  <c r="Z556" i="1" s="1"/>
  <c r="T558" i="1"/>
  <c r="R580" i="1"/>
  <c r="R589" i="1"/>
  <c r="Q593" i="1"/>
  <c r="R593" i="1"/>
  <c r="P609" i="1"/>
  <c r="N650" i="1"/>
  <c r="P650" i="1"/>
  <c r="N687" i="1"/>
  <c r="R687" i="1"/>
  <c r="Q687" i="1"/>
  <c r="T702" i="1"/>
  <c r="Q702" i="1"/>
  <c r="R702" i="1"/>
  <c r="N750" i="1"/>
  <c r="Q750" i="1"/>
  <c r="Z761" i="1" a="1"/>
  <c r="Z761" i="1" s="1"/>
  <c r="Z760" i="1" a="1"/>
  <c r="Z760" i="1" s="1"/>
  <c r="Z127" i="1" a="1"/>
  <c r="Z127" i="1" s="1"/>
  <c r="N308" i="1"/>
  <c r="P320" i="1"/>
  <c r="N332" i="1"/>
  <c r="Q346" i="1"/>
  <c r="R346" i="1"/>
  <c r="Q362" i="1"/>
  <c r="N362" i="1"/>
  <c r="T377" i="1"/>
  <c r="Q417" i="1"/>
  <c r="R422" i="1"/>
  <c r="P422" i="1"/>
  <c r="P605" i="1"/>
  <c r="L605" i="1"/>
  <c r="Q609" i="1"/>
  <c r="L710" i="1"/>
  <c r="P710" i="1"/>
  <c r="Z776" i="1" a="1"/>
  <c r="Z776" i="1" s="1"/>
  <c r="Z773" i="1" a="1"/>
  <c r="Z773" i="1" s="1"/>
  <c r="Q221" i="1"/>
  <c r="Q248" i="1"/>
  <c r="R489" i="1"/>
  <c r="T489" i="1"/>
  <c r="Z493" i="1" a="1"/>
  <c r="Z493" i="1" s="1"/>
  <c r="Z555" i="1" a="1"/>
  <c r="Z555" i="1" s="1"/>
  <c r="Z565" i="1" a="1"/>
  <c r="Z565" i="1" s="1"/>
  <c r="N593" i="1"/>
  <c r="Q599" i="1"/>
  <c r="P599" i="1"/>
  <c r="R599" i="1"/>
  <c r="R12" i="1"/>
  <c r="Q22" i="1"/>
  <c r="R25" i="1"/>
  <c r="P32" i="1"/>
  <c r="Q38" i="1"/>
  <c r="N47" i="1"/>
  <c r="T55" i="1"/>
  <c r="Q63" i="1"/>
  <c r="Q66" i="1"/>
  <c r="Q69" i="1"/>
  <c r="R74" i="1"/>
  <c r="P80" i="1"/>
  <c r="T86" i="1"/>
  <c r="R91" i="1"/>
  <c r="Z92" i="1" a="1"/>
  <c r="Z92" i="1" s="1"/>
  <c r="N112" i="1"/>
  <c r="N121" i="1"/>
  <c r="T127" i="1"/>
  <c r="Q133" i="1"/>
  <c r="Z134" i="1" a="1"/>
  <c r="Z134" i="1" s="1"/>
  <c r="S134" i="1" s="1"/>
  <c r="P143" i="1"/>
  <c r="Z149" i="1" a="1"/>
  <c r="Z149" i="1" s="1"/>
  <c r="V149" i="1" s="1"/>
  <c r="P152" i="1"/>
  <c r="Q155" i="1"/>
  <c r="R160" i="1"/>
  <c r="T178" i="1"/>
  <c r="R179" i="1"/>
  <c r="Q194" i="1"/>
  <c r="R194" i="1"/>
  <c r="N196" i="1"/>
  <c r="R222" i="1"/>
  <c r="N224" i="1"/>
  <c r="T226" i="1"/>
  <c r="V226" i="1" s="1"/>
  <c r="L232" i="1"/>
  <c r="N241" i="1"/>
  <c r="P246" i="1"/>
  <c r="T253" i="1"/>
  <c r="T260" i="1"/>
  <c r="N265" i="1"/>
  <c r="R265" i="1"/>
  <c r="Q270" i="1"/>
  <c r="R292" i="1"/>
  <c r="T296" i="1"/>
  <c r="P307" i="1"/>
  <c r="T321" i="1"/>
  <c r="P336" i="1"/>
  <c r="R339" i="1"/>
  <c r="Q339" i="1"/>
  <c r="N346" i="1"/>
  <c r="P388" i="1"/>
  <c r="Q396" i="1"/>
  <c r="R401" i="1"/>
  <c r="P409" i="1"/>
  <c r="N422" i="1"/>
  <c r="T443" i="1"/>
  <c r="T455" i="1"/>
  <c r="R460" i="1"/>
  <c r="Q463" i="1"/>
  <c r="T474" i="1"/>
  <c r="Q475" i="1"/>
  <c r="N477" i="1"/>
  <c r="N484" i="1"/>
  <c r="N486" i="1"/>
  <c r="Z489" i="1" a="1"/>
  <c r="Z489" i="1" s="1"/>
  <c r="V489" i="1" s="1"/>
  <c r="N529" i="1"/>
  <c r="R540" i="1"/>
  <c r="Q543" i="1"/>
  <c r="R543" i="1"/>
  <c r="P567" i="1"/>
  <c r="Q579" i="1"/>
  <c r="R579" i="1"/>
  <c r="P593" i="1"/>
  <c r="Z626" i="1" a="1"/>
  <c r="Z626" i="1" s="1"/>
  <c r="V626" i="1" s="1"/>
  <c r="Q650" i="1"/>
  <c r="R690" i="1"/>
  <c r="N690" i="1"/>
  <c r="Q700" i="1"/>
  <c r="N708" i="1"/>
  <c r="L712" i="1"/>
  <c r="P712" i="1"/>
  <c r="L714" i="1"/>
  <c r="P714" i="1"/>
  <c r="Q727" i="1"/>
  <c r="N727" i="1"/>
  <c r="N668" i="1"/>
  <c r="R668" i="1"/>
  <c r="Z771" i="1" a="1"/>
  <c r="Z771" i="1" s="1"/>
  <c r="S771" i="1" s="1"/>
  <c r="Z801" i="1" a="1"/>
  <c r="Z801" i="1" s="1"/>
  <c r="V801" i="1" s="1"/>
  <c r="Z768" i="1" a="1"/>
  <c r="Z768" i="1" s="1"/>
  <c r="S768" i="1" s="1"/>
  <c r="Z772" i="1" a="1"/>
  <c r="Z772" i="1" s="1"/>
  <c r="N868" i="1"/>
  <c r="Q868" i="1"/>
  <c r="R868" i="1"/>
  <c r="N754" i="1"/>
  <c r="Q754" i="1"/>
  <c r="T754" i="1"/>
  <c r="R754" i="1"/>
  <c r="P754" i="1"/>
  <c r="R762" i="1"/>
  <c r="P878" i="1"/>
  <c r="L878" i="1"/>
  <c r="T880" i="1"/>
  <c r="Z868" i="1" a="1"/>
  <c r="Z868" i="1" s="1"/>
  <c r="L834" i="1"/>
  <c r="P834" i="1"/>
  <c r="Z659" i="1" a="1"/>
  <c r="Z659" i="1" s="1"/>
  <c r="V659" i="1" s="1"/>
  <c r="P665" i="1"/>
  <c r="Q705" i="1"/>
  <c r="N705" i="1"/>
  <c r="T705" i="1"/>
  <c r="Z720" i="1" a="1"/>
  <c r="Z720" i="1" s="1"/>
  <c r="Z778" i="1" a="1"/>
  <c r="Z778" i="1" s="1"/>
  <c r="V778" i="1" s="1"/>
  <c r="P213" i="1"/>
  <c r="T323" i="1"/>
  <c r="Z333" i="1" a="1"/>
  <c r="Z333" i="1" s="1"/>
  <c r="Z350" i="1" a="1"/>
  <c r="Z350" i="1" s="1"/>
  <c r="V350" i="1" s="1"/>
  <c r="Z357" i="1" a="1"/>
  <c r="Z357" i="1" s="1"/>
  <c r="P363" i="1"/>
  <c r="Z408" i="1" a="1"/>
  <c r="Z408" i="1" s="1"/>
  <c r="P456" i="1"/>
  <c r="Z456" i="1" a="1"/>
  <c r="Z456" i="1" s="1"/>
  <c r="S456" i="1" s="1"/>
  <c r="Z476" i="1" a="1"/>
  <c r="Z476" i="1" s="1"/>
  <c r="Z479" i="1" a="1"/>
  <c r="Z479" i="1" s="1"/>
  <c r="Z481" i="1" a="1"/>
  <c r="Z481" i="1" s="1"/>
  <c r="V481" i="1" s="1"/>
  <c r="Z486" i="1" a="1"/>
  <c r="Z486" i="1" s="1"/>
  <c r="S486" i="1" s="1"/>
  <c r="T519" i="1"/>
  <c r="Q519" i="1"/>
  <c r="Z528" i="1" a="1"/>
  <c r="Z528" i="1" s="1"/>
  <c r="T554" i="1"/>
  <c r="R554" i="1"/>
  <c r="T569" i="1"/>
  <c r="Z569" i="1" a="1"/>
  <c r="Z569" i="1" s="1"/>
  <c r="Z583" i="1" a="1"/>
  <c r="Z583" i="1" s="1"/>
  <c r="R605" i="1"/>
  <c r="Q605" i="1"/>
  <c r="Z611" i="1" a="1"/>
  <c r="Z611" i="1" s="1"/>
  <c r="S611" i="1" s="1"/>
  <c r="R616" i="1"/>
  <c r="N616" i="1"/>
  <c r="Q644" i="1"/>
  <c r="N644" i="1"/>
  <c r="R644" i="1"/>
  <c r="L655" i="1"/>
  <c r="P655" i="1"/>
  <c r="Z661" i="1" a="1"/>
  <c r="Z661" i="1" s="1"/>
  <c r="N786" i="1"/>
  <c r="Q786" i="1"/>
  <c r="N803" i="1"/>
  <c r="R803" i="1"/>
  <c r="Q803" i="1"/>
  <c r="Q874" i="1"/>
  <c r="N874" i="1"/>
  <c r="R874" i="1"/>
  <c r="R796" i="1"/>
  <c r="Q796" i="1"/>
  <c r="T803" i="1"/>
  <c r="R820" i="1"/>
  <c r="P820" i="1"/>
  <c r="N826" i="1"/>
  <c r="Q826" i="1"/>
  <c r="N828" i="1"/>
  <c r="R828" i="1"/>
  <c r="Z874" i="1" a="1"/>
  <c r="Z874" i="1" s="1"/>
  <c r="Z752" i="1" a="1"/>
  <c r="Z752" i="1" s="1"/>
  <c r="R759" i="1"/>
  <c r="Q759" i="1"/>
  <c r="Z777" i="1" a="1"/>
  <c r="Z777" i="1" s="1"/>
  <c r="V777" i="1" s="1"/>
  <c r="Z783" i="1" a="1"/>
  <c r="Z783" i="1" s="1"/>
  <c r="Z804" i="1" a="1"/>
  <c r="Z804" i="1" s="1"/>
  <c r="T815" i="1"/>
  <c r="T820" i="1"/>
  <c r="T826" i="1"/>
  <c r="Q828" i="1"/>
  <c r="T830" i="1"/>
  <c r="N833" i="1"/>
  <c r="Q833" i="1"/>
  <c r="R833" i="1"/>
  <c r="P833" i="1"/>
  <c r="Q840" i="1"/>
  <c r="N840" i="1"/>
  <c r="Z845" i="1" a="1"/>
  <c r="Z845" i="1" s="1"/>
  <c r="Z871" i="1" a="1"/>
  <c r="Z871" i="1" s="1"/>
  <c r="Q887" i="1"/>
  <c r="P897" i="1"/>
  <c r="P832" i="1"/>
  <c r="L832" i="1"/>
  <c r="Z849" i="1" a="1"/>
  <c r="Z849" i="1" s="1"/>
  <c r="P903" i="1"/>
  <c r="L903" i="1"/>
  <c r="Z769" i="1" a="1"/>
  <c r="Z769" i="1" s="1"/>
  <c r="V769" i="1" s="1"/>
  <c r="Z785" i="1" a="1"/>
  <c r="Z785" i="1" s="1"/>
  <c r="V785" i="1" s="1"/>
  <c r="Z799" i="1" a="1"/>
  <c r="Z799" i="1" s="1"/>
  <c r="N847" i="1"/>
  <c r="R855" i="1"/>
  <c r="Q855" i="1"/>
  <c r="N866" i="1"/>
  <c r="Q866" i="1"/>
  <c r="R870" i="1"/>
  <c r="Q870" i="1"/>
  <c r="N876" i="1"/>
  <c r="N878" i="1"/>
  <c r="Q878" i="1"/>
  <c r="R884" i="1"/>
  <c r="N884" i="1"/>
  <c r="R791" i="1"/>
  <c r="Q791" i="1"/>
  <c r="Q819" i="1"/>
  <c r="T819" i="1"/>
  <c r="P850" i="1"/>
  <c r="R859" i="1"/>
  <c r="N859" i="1"/>
  <c r="R909" i="1"/>
  <c r="Q909" i="1"/>
  <c r="N909" i="1"/>
  <c r="P909" i="1"/>
  <c r="Z857" i="1" a="1"/>
  <c r="Z857" i="1" s="1"/>
  <c r="S857" i="1" s="1"/>
  <c r="P886" i="1"/>
  <c r="N886" i="1"/>
  <c r="Z326" i="1" a="1"/>
  <c r="Z326" i="1" s="1"/>
  <c r="T340" i="1"/>
  <c r="Z348" i="1" a="1"/>
  <c r="Z348" i="1" s="1"/>
  <c r="V348" i="1" s="1"/>
  <c r="T357" i="1"/>
  <c r="Z393" i="1" a="1"/>
  <c r="Z393" i="1" s="1"/>
  <c r="Z394" i="1" a="1"/>
  <c r="Z394" i="1" s="1"/>
  <c r="Z432" i="1" a="1"/>
  <c r="Z432" i="1" s="1"/>
  <c r="T454" i="1"/>
  <c r="Z552" i="1" a="1"/>
  <c r="Z552" i="1" s="1"/>
  <c r="V552" i="1" s="1"/>
  <c r="Q630" i="1"/>
  <c r="R630" i="1"/>
  <c r="R632" i="1"/>
  <c r="P632" i="1"/>
  <c r="N632" i="1"/>
  <c r="T658" i="1"/>
  <c r="T681" i="1"/>
  <c r="Q681" i="1"/>
  <c r="N683" i="1"/>
  <c r="R683" i="1"/>
  <c r="R714" i="1"/>
  <c r="N714" i="1"/>
  <c r="T766" i="1"/>
  <c r="V766" i="1" s="1"/>
  <c r="R766" i="1"/>
  <c r="N766" i="1"/>
  <c r="T791" i="1"/>
  <c r="R795" i="1"/>
  <c r="Q810" i="1"/>
  <c r="R819" i="1"/>
  <c r="R827" i="1"/>
  <c r="Q827" i="1"/>
  <c r="L850" i="1"/>
  <c r="T854" i="1"/>
  <c r="N854" i="1"/>
  <c r="T859" i="1"/>
  <c r="P861" i="1"/>
  <c r="Q886" i="1"/>
  <c r="R886" i="1"/>
  <c r="N893" i="1"/>
  <c r="P893" i="1"/>
  <c r="R893" i="1"/>
  <c r="R709" i="1"/>
  <c r="N709" i="1"/>
  <c r="T709" i="1"/>
  <c r="Q709" i="1"/>
  <c r="Z758" i="1" a="1"/>
  <c r="Z758" i="1" s="1"/>
  <c r="S758" i="1" s="1"/>
  <c r="Z774" i="1" a="1"/>
  <c r="Z774" i="1" s="1"/>
  <c r="Z800" i="1" a="1"/>
  <c r="Z800" i="1" s="1"/>
  <c r="Q816" i="1"/>
  <c r="N816" i="1"/>
  <c r="T816" i="1"/>
  <c r="P842" i="1"/>
  <c r="L842" i="1"/>
  <c r="R844" i="1"/>
  <c r="N844" i="1"/>
  <c r="T848" i="1"/>
  <c r="Q848" i="1"/>
  <c r="Q893" i="1"/>
  <c r="R730" i="1"/>
  <c r="P730" i="1"/>
  <c r="N739" i="1"/>
  <c r="Q739" i="1"/>
  <c r="P788" i="1"/>
  <c r="Q800" i="1"/>
  <c r="N800" i="1"/>
  <c r="P836" i="1"/>
  <c r="N838" i="1"/>
  <c r="Q838" i="1"/>
  <c r="Q844" i="1"/>
  <c r="N848" i="1"/>
  <c r="P852" i="1"/>
  <c r="R854" i="1"/>
  <c r="N869" i="1"/>
  <c r="P869" i="1"/>
  <c r="Q869" i="1"/>
  <c r="T842" i="1"/>
  <c r="N842" i="1"/>
  <c r="R842" i="1"/>
  <c r="N877" i="1"/>
  <c r="T877" i="1"/>
  <c r="P877" i="1"/>
  <c r="N885" i="1"/>
  <c r="Q885" i="1"/>
  <c r="P885" i="1"/>
  <c r="P573" i="1"/>
  <c r="T583" i="1"/>
  <c r="Q638" i="1"/>
  <c r="P638" i="1"/>
  <c r="T646" i="1"/>
  <c r="T656" i="1"/>
  <c r="Q672" i="1"/>
  <c r="P686" i="1"/>
  <c r="P709" i="1"/>
  <c r="T710" i="1"/>
  <c r="Z735" i="1" a="1"/>
  <c r="Z735" i="1" s="1"/>
  <c r="Q746" i="1"/>
  <c r="R748" i="1"/>
  <c r="Q784" i="1"/>
  <c r="N784" i="1"/>
  <c r="P794" i="1"/>
  <c r="T838" i="1"/>
  <c r="T839" i="1"/>
  <c r="T846" i="1"/>
  <c r="Q907" i="1"/>
  <c r="N907" i="1"/>
  <c r="T912" i="1"/>
  <c r="Z483" i="1" a="1"/>
  <c r="Z483" i="1" s="1"/>
  <c r="T515" i="1"/>
  <c r="P538" i="1"/>
  <c r="T539" i="1"/>
  <c r="P542" i="1"/>
  <c r="P590" i="1"/>
  <c r="T595" i="1"/>
  <c r="T611" i="1"/>
  <c r="P642" i="1"/>
  <c r="T686" i="1"/>
  <c r="T706" i="1"/>
  <c r="T712" i="1"/>
  <c r="Z779" i="1" a="1"/>
  <c r="Z779" i="1" s="1"/>
  <c r="V779" i="1" s="1"/>
  <c r="P826" i="1"/>
  <c r="R890" i="1"/>
  <c r="N890" i="1"/>
  <c r="Q688" i="1"/>
  <c r="N688" i="1"/>
  <c r="R737" i="1"/>
  <c r="Q737" i="1"/>
  <c r="Z859" i="1" a="1"/>
  <c r="Z859" i="1" s="1"/>
  <c r="Z869" i="1" a="1"/>
  <c r="Z869" i="1" s="1"/>
  <c r="Q872" i="1"/>
  <c r="R872" i="1"/>
  <c r="N900" i="1"/>
  <c r="R904" i="1"/>
  <c r="N904" i="1"/>
  <c r="Z910" i="1" a="1"/>
  <c r="Z910" i="1" s="1"/>
  <c r="N915" i="1"/>
  <c r="Q915" i="1"/>
  <c r="P906" i="1"/>
  <c r="P915" i="1"/>
  <c r="P633" i="1"/>
  <c r="Q655" i="1"/>
  <c r="R655" i="1"/>
  <c r="Q726" i="1"/>
  <c r="Z734" i="1" a="1"/>
  <c r="Z734" i="1" s="1"/>
  <c r="V734" i="1" s="1"/>
  <c r="T736" i="1"/>
  <c r="Z751" i="1" a="1"/>
  <c r="Z751" i="1" s="1"/>
  <c r="Z819" i="1" a="1"/>
  <c r="Z819" i="1" s="1"/>
  <c r="T828" i="1"/>
  <c r="Z911" i="1" a="1"/>
  <c r="Z911" i="1" s="1"/>
  <c r="T594" i="1"/>
  <c r="R594" i="1"/>
  <c r="T605" i="1"/>
  <c r="T650" i="1"/>
  <c r="Z666" i="1" a="1"/>
  <c r="Z666" i="1" s="1"/>
  <c r="P702" i="1"/>
  <c r="Q710" i="1"/>
  <c r="R710" i="1"/>
  <c r="R723" i="1"/>
  <c r="P736" i="1"/>
  <c r="Z742" i="1" a="1"/>
  <c r="Z742" i="1" s="1"/>
  <c r="P764" i="1"/>
  <c r="Z823" i="1" a="1"/>
  <c r="Z823" i="1" s="1"/>
  <c r="Q864" i="1"/>
  <c r="T871" i="1"/>
  <c r="Q899" i="1"/>
  <c r="R901" i="1"/>
  <c r="P901" i="1"/>
  <c r="T648" i="1"/>
  <c r="Z657" i="1" a="1"/>
  <c r="Z657" i="1" s="1"/>
  <c r="T670" i="1"/>
  <c r="T672" i="1"/>
  <c r="P694" i="1"/>
  <c r="Z749" i="1" a="1"/>
  <c r="Z749" i="1" s="1"/>
  <c r="S749" i="1" s="1"/>
  <c r="Z757" i="1" a="1"/>
  <c r="Z757" i="1" s="1"/>
  <c r="Z766" i="1" a="1"/>
  <c r="Z766" i="1" s="1"/>
  <c r="T770" i="1"/>
  <c r="Z770" i="1" a="1"/>
  <c r="Z770" i="1" s="1"/>
  <c r="V770" i="1" s="1"/>
  <c r="P789" i="1"/>
  <c r="Z794" i="1" a="1"/>
  <c r="Z794" i="1" s="1"/>
  <c r="P796" i="1"/>
  <c r="Z887" i="1" a="1"/>
  <c r="Z887" i="1" s="1"/>
  <c r="P904" i="1"/>
  <c r="Q930" i="1"/>
  <c r="N930" i="1"/>
  <c r="N926" i="1"/>
  <c r="R926" i="1"/>
  <c r="Q950" i="1"/>
  <c r="N950" i="1"/>
  <c r="R924" i="1"/>
  <c r="Q924" i="1"/>
  <c r="Z934" i="1" a="1"/>
  <c r="Z934" i="1" s="1"/>
  <c r="T921" i="1"/>
  <c r="R921" i="1"/>
  <c r="Q947" i="1"/>
  <c r="R947" i="1"/>
  <c r="N947" i="1"/>
  <c r="Z929" i="1" a="1"/>
  <c r="Z929" i="1" s="1"/>
  <c r="R931" i="1"/>
  <c r="P931" i="1"/>
  <c r="T905" i="1"/>
  <c r="L927" i="1"/>
  <c r="P929" i="1"/>
  <c r="N903" i="1"/>
  <c r="N914" i="1"/>
  <c r="P923" i="1"/>
  <c r="T931" i="1"/>
  <c r="Z937" i="1" a="1"/>
  <c r="Z937" i="1" s="1"/>
  <c r="P953" i="1"/>
  <c r="T953" i="1"/>
  <c r="R953" i="1"/>
  <c r="Q953" i="1"/>
  <c r="N953" i="1"/>
  <c r="R937" i="1"/>
  <c r="Q937" i="1"/>
  <c r="N937" i="1"/>
  <c r="P956" i="1"/>
  <c r="Z969" i="1" a="1"/>
  <c r="Z969" i="1" s="1"/>
  <c r="P984" i="1"/>
  <c r="P992" i="1"/>
  <c r="N954" i="1"/>
  <c r="N959" i="1"/>
  <c r="P969" i="1"/>
  <c r="N978" i="1"/>
  <c r="T981" i="1"/>
  <c r="Z979" i="1" a="1"/>
  <c r="Z979" i="1" s="1"/>
  <c r="Z986" i="1" a="1"/>
  <c r="Z986" i="1" s="1"/>
  <c r="V986" i="1" s="1"/>
  <c r="N956" i="1"/>
  <c r="Z961" i="1" a="1"/>
  <c r="Z961" i="1" s="1"/>
  <c r="N966" i="1"/>
  <c r="Q969" i="1"/>
  <c r="N972" i="1"/>
  <c r="R978" i="1"/>
  <c r="P980" i="1"/>
  <c r="N981" i="1"/>
  <c r="N984" i="1"/>
  <c r="P988" i="1"/>
  <c r="Z987" i="1" a="1"/>
  <c r="Z987" i="1" s="1"/>
  <c r="Q988" i="1"/>
  <c r="Z992" i="1" a="1"/>
  <c r="Z992" i="1" s="1"/>
  <c r="T923" i="1"/>
  <c r="P945" i="1"/>
  <c r="L952" i="1"/>
  <c r="Q956" i="1"/>
  <c r="P960" i="1"/>
  <c r="R966" i="1"/>
  <c r="T969" i="1"/>
  <c r="P972" i="1"/>
  <c r="N977" i="1"/>
  <c r="Q984" i="1"/>
  <c r="N923" i="1"/>
  <c r="P937" i="1"/>
  <c r="Z958" i="1" a="1"/>
  <c r="Z958" i="1" s="1"/>
  <c r="P968" i="1"/>
  <c r="N990" i="1"/>
  <c r="Z993" i="1" a="1"/>
  <c r="Z993" i="1" s="1"/>
  <c r="V993" i="1" s="1"/>
  <c r="N996" i="1"/>
  <c r="Z989" i="1" a="1"/>
  <c r="Z989" i="1" s="1"/>
  <c r="V989" i="1" s="1"/>
  <c r="R990" i="1"/>
  <c r="N993" i="1"/>
  <c r="Z995" i="1" a="1"/>
  <c r="Z995" i="1" s="1"/>
  <c r="S995" i="1" s="1"/>
  <c r="P996" i="1"/>
  <c r="T957" i="1"/>
  <c r="P976" i="1"/>
  <c r="Q983" i="1"/>
  <c r="Q993" i="1"/>
  <c r="N939" i="1"/>
  <c r="R955" i="1"/>
  <c r="T960" i="1"/>
  <c r="Z973" i="1" a="1"/>
  <c r="Z973" i="1" s="1"/>
  <c r="S973" i="1" s="1"/>
  <c r="Z978" i="1" a="1"/>
  <c r="Z978" i="1" s="1"/>
  <c r="P995" i="1"/>
  <c r="Z970" i="1" a="1"/>
  <c r="Z970" i="1" s="1"/>
  <c r="Q995" i="1"/>
  <c r="V534" i="1"/>
  <c r="U2" i="1" a="1"/>
  <c r="U2" i="1" s="1"/>
  <c r="V548" i="1"/>
  <c r="V623" i="1"/>
  <c r="V354" i="1"/>
  <c r="V823" i="1"/>
  <c r="V92" i="1"/>
  <c r="S92" i="1"/>
  <c r="S55" i="1"/>
  <c r="V55" i="1"/>
  <c r="T22" i="1"/>
  <c r="Z22" i="1" a="1"/>
  <c r="Z22" i="1" s="1"/>
  <c r="Z57" i="1" a="1"/>
  <c r="Z57" i="1" s="1"/>
  <c r="Z56" i="1" a="1"/>
  <c r="Z56" i="1" s="1"/>
  <c r="Z59" i="1" a="1"/>
  <c r="Z59" i="1" s="1"/>
  <c r="T59" i="1"/>
  <c r="T19" i="1"/>
  <c r="Z24" i="1" a="1"/>
  <c r="Z24" i="1" s="1"/>
  <c r="T25" i="1"/>
  <c r="Z23" i="1" a="1"/>
  <c r="Z23" i="1" s="1"/>
  <c r="P31" i="1"/>
  <c r="P42" i="1"/>
  <c r="L42" i="1"/>
  <c r="Z65" i="1" a="1"/>
  <c r="Z65" i="1" s="1"/>
  <c r="T65" i="1"/>
  <c r="Z64" i="1" a="1"/>
  <c r="Z64" i="1" s="1"/>
  <c r="T30" i="1"/>
  <c r="Z30" i="1" a="1"/>
  <c r="Z30" i="1" s="1"/>
  <c r="Z40" i="1" a="1"/>
  <c r="Z40" i="1" s="1"/>
  <c r="T42" i="1"/>
  <c r="Z42" i="1" a="1"/>
  <c r="Z42" i="1" s="1"/>
  <c r="Z49" i="1" a="1"/>
  <c r="Z49" i="1" s="1"/>
  <c r="T49" i="1"/>
  <c r="Z71" i="1" a="1"/>
  <c r="Z71" i="1" s="1"/>
  <c r="T107" i="1"/>
  <c r="Z107" i="1" a="1"/>
  <c r="Z107" i="1" s="1"/>
  <c r="Z90" i="1" a="1"/>
  <c r="Z90" i="1" s="1"/>
  <c r="Z85" i="1" a="1"/>
  <c r="Z85" i="1" s="1"/>
  <c r="Z100" i="1" a="1"/>
  <c r="Z100" i="1" s="1"/>
  <c r="Z101" i="1" a="1"/>
  <c r="Z101" i="1" s="1"/>
  <c r="Z28" i="1" a="1"/>
  <c r="Z28" i="1" s="1"/>
  <c r="T29" i="1"/>
  <c r="Z27" i="1" a="1"/>
  <c r="Z27" i="1" s="1"/>
  <c r="T63" i="1"/>
  <c r="Z61" i="1" a="1"/>
  <c r="Z61" i="1" s="1"/>
  <c r="Z63" i="1" a="1"/>
  <c r="Z63" i="1" s="1"/>
  <c r="P24" i="1"/>
  <c r="L24" i="1"/>
  <c r="P34" i="1"/>
  <c r="L34" i="1"/>
  <c r="AA5" i="1"/>
  <c r="N14" i="1"/>
  <c r="Q14" i="1"/>
  <c r="T14" i="1"/>
  <c r="R14" i="1"/>
  <c r="T34" i="1"/>
  <c r="Z34" i="1" a="1"/>
  <c r="Z34" i="1" s="1"/>
  <c r="Z75" i="1" a="1"/>
  <c r="Z75" i="1" s="1"/>
  <c r="T75" i="1"/>
  <c r="Z74" i="1" a="1"/>
  <c r="Z74" i="1" s="1"/>
  <c r="S83" i="1"/>
  <c r="V83" i="1"/>
  <c r="S116" i="1"/>
  <c r="P22" i="1"/>
  <c r="L22" i="1"/>
  <c r="P28" i="1"/>
  <c r="L28" i="1"/>
  <c r="Z45" i="1" a="1"/>
  <c r="Z45" i="1" s="1"/>
  <c r="T45" i="1"/>
  <c r="Z43" i="1" a="1"/>
  <c r="Z43" i="1" s="1"/>
  <c r="Z36" i="1" a="1"/>
  <c r="Z36" i="1" s="1"/>
  <c r="Z37" i="1" a="1"/>
  <c r="Z37" i="1" s="1"/>
  <c r="T37" i="1"/>
  <c r="Z35" i="1" a="1"/>
  <c r="Z35" i="1" s="1"/>
  <c r="P20" i="1"/>
  <c r="L20" i="1"/>
  <c r="Z20" i="1" a="1"/>
  <c r="Z20" i="1" s="1"/>
  <c r="T21" i="1"/>
  <c r="S21" i="1" s="1"/>
  <c r="Z19" i="1" a="1"/>
  <c r="Z19" i="1" s="1"/>
  <c r="P27" i="1"/>
  <c r="Z29" i="1" a="1"/>
  <c r="Z29" i="1" s="1"/>
  <c r="P46" i="1"/>
  <c r="L46" i="1"/>
  <c r="L54" i="1"/>
  <c r="P54" i="1"/>
  <c r="Z67" i="1" a="1"/>
  <c r="Z67" i="1" s="1"/>
  <c r="Z66" i="1" a="1"/>
  <c r="Z66" i="1" s="1"/>
  <c r="L87" i="1"/>
  <c r="P87" i="1"/>
  <c r="L94" i="1"/>
  <c r="P94" i="1"/>
  <c r="S18" i="1"/>
  <c r="V18" i="1"/>
  <c r="P21" i="1"/>
  <c r="P30" i="1"/>
  <c r="L30" i="1"/>
  <c r="T46" i="1"/>
  <c r="Z46" i="1" a="1"/>
  <c r="Z46" i="1" s="1"/>
  <c r="Z54" i="1" a="1"/>
  <c r="Z54" i="1" s="1"/>
  <c r="T54" i="1"/>
  <c r="Z53" i="1" a="1"/>
  <c r="Z53" i="1" s="1"/>
  <c r="P72" i="1"/>
  <c r="L72" i="1"/>
  <c r="Z111" i="1" a="1"/>
  <c r="Z111" i="1" s="1"/>
  <c r="T111" i="1"/>
  <c r="Z51" i="1" a="1"/>
  <c r="Z51" i="1" s="1"/>
  <c r="Z52" i="1" a="1"/>
  <c r="Z52" i="1" s="1"/>
  <c r="Z62" i="1" a="1"/>
  <c r="Z62" i="1" s="1"/>
  <c r="P77" i="1"/>
  <c r="L77" i="1"/>
  <c r="V84" i="1"/>
  <c r="V81" i="1"/>
  <c r="Z25" i="1" a="1"/>
  <c r="Z25" i="1" s="1"/>
  <c r="Z41" i="1" a="1"/>
  <c r="Z41" i="1" s="1"/>
  <c r="T41" i="1"/>
  <c r="Z39" i="1" a="1"/>
  <c r="Z39" i="1" s="1"/>
  <c r="P50" i="1"/>
  <c r="L50" i="1"/>
  <c r="P69" i="1"/>
  <c r="L69" i="1"/>
  <c r="Z14" i="1" a="1"/>
  <c r="Z14" i="1" s="1"/>
  <c r="Z15" i="1" a="1"/>
  <c r="Z15" i="1" s="1"/>
  <c r="M15" i="1"/>
  <c r="P19" i="1"/>
  <c r="P26" i="1"/>
  <c r="L26" i="1"/>
  <c r="Z32" i="1" a="1"/>
  <c r="Z32" i="1" s="1"/>
  <c r="Z33" i="1" a="1"/>
  <c r="Z33" i="1" s="1"/>
  <c r="T33" i="1"/>
  <c r="Z31" i="1" a="1"/>
  <c r="Z31" i="1" s="1"/>
  <c r="P38" i="1"/>
  <c r="L38" i="1"/>
  <c r="P41" i="1"/>
  <c r="T50" i="1"/>
  <c r="Z50" i="1" a="1"/>
  <c r="Z50" i="1" s="1"/>
  <c r="V87" i="1"/>
  <c r="Z13" i="1" a="1"/>
  <c r="Z13" i="1" s="1"/>
  <c r="M13" i="1"/>
  <c r="Z12" i="1" a="1"/>
  <c r="Z12" i="1" s="1"/>
  <c r="T26" i="1"/>
  <c r="Z26" i="1" a="1"/>
  <c r="Z26" i="1" s="1"/>
  <c r="T27" i="1"/>
  <c r="P33" i="1"/>
  <c r="T38" i="1"/>
  <c r="Z38" i="1" a="1"/>
  <c r="Z38" i="1" s="1"/>
  <c r="Z48" i="1" a="1"/>
  <c r="Z48" i="1" s="1"/>
  <c r="S97" i="1"/>
  <c r="Z47" i="1" a="1"/>
  <c r="Z47" i="1" s="1"/>
  <c r="P51" i="1"/>
  <c r="T57" i="1"/>
  <c r="P67" i="1"/>
  <c r="L76" i="1"/>
  <c r="P79" i="1"/>
  <c r="Z86" i="1" a="1"/>
  <c r="Z86" i="1" s="1"/>
  <c r="T89" i="1"/>
  <c r="S89" i="1" s="1"/>
  <c r="R97" i="1"/>
  <c r="N97" i="1"/>
  <c r="T97" i="1"/>
  <c r="Z112" i="1" a="1"/>
  <c r="Z112" i="1" s="1"/>
  <c r="T120" i="1"/>
  <c r="Z120" i="1" a="1"/>
  <c r="Z120" i="1" s="1"/>
  <c r="Z124" i="1" a="1"/>
  <c r="Z124" i="1" s="1"/>
  <c r="G125" i="1"/>
  <c r="T125" i="1"/>
  <c r="L139" i="1"/>
  <c r="P139" i="1"/>
  <c r="Z144" i="1" a="1"/>
  <c r="Z144" i="1" s="1"/>
  <c r="P146" i="1"/>
  <c r="L146" i="1"/>
  <c r="Z163" i="1" a="1"/>
  <c r="Z163" i="1" s="1"/>
  <c r="Z162" i="1" a="1"/>
  <c r="Z162" i="1" s="1"/>
  <c r="T163" i="1"/>
  <c r="Z161" i="1" a="1"/>
  <c r="Z161" i="1" s="1"/>
  <c r="Z72" i="1" a="1"/>
  <c r="Z72" i="1" s="1"/>
  <c r="Q79" i="1"/>
  <c r="R95" i="1"/>
  <c r="Q95" i="1"/>
  <c r="Z110" i="1" a="1"/>
  <c r="Z110" i="1" s="1"/>
  <c r="V127" i="1"/>
  <c r="S127" i="1"/>
  <c r="N130" i="1"/>
  <c r="T130" i="1"/>
  <c r="R130" i="1"/>
  <c r="P130" i="1"/>
  <c r="N144" i="1"/>
  <c r="T144" i="1"/>
  <c r="R144" i="1"/>
  <c r="Q144" i="1"/>
  <c r="P144" i="1"/>
  <c r="V173" i="1"/>
  <c r="V207" i="1"/>
  <c r="L224" i="1"/>
  <c r="P224" i="1"/>
  <c r="N16" i="1"/>
  <c r="Z69" i="1" a="1"/>
  <c r="Z69" i="1" s="1"/>
  <c r="Z73" i="1" a="1"/>
  <c r="Z73" i="1" s="1"/>
  <c r="N12" i="1"/>
  <c r="K13" i="1"/>
  <c r="P39" i="1"/>
  <c r="P43" i="1"/>
  <c r="P47" i="1"/>
  <c r="R51" i="1"/>
  <c r="N53" i="1"/>
  <c r="Z58" i="1" a="1"/>
  <c r="Z58" i="1" s="1"/>
  <c r="N60" i="1"/>
  <c r="Q62" i="1"/>
  <c r="Q71" i="1"/>
  <c r="P73" i="1"/>
  <c r="R79" i="1"/>
  <c r="R81" i="1"/>
  <c r="T81" i="1"/>
  <c r="S81" i="1" s="1"/>
  <c r="P81" i="1"/>
  <c r="Z88" i="1" a="1"/>
  <c r="Z88" i="1" s="1"/>
  <c r="N95" i="1"/>
  <c r="T96" i="1"/>
  <c r="Q97" i="1"/>
  <c r="P105" i="1"/>
  <c r="L105" i="1"/>
  <c r="R114" i="1"/>
  <c r="N114" i="1"/>
  <c r="R115" i="1"/>
  <c r="P115" i="1"/>
  <c r="N115" i="1"/>
  <c r="N116" i="1"/>
  <c r="P116" i="1"/>
  <c r="T118" i="1"/>
  <c r="Q118" i="1"/>
  <c r="L120" i="1"/>
  <c r="P122" i="1"/>
  <c r="L122" i="1"/>
  <c r="T132" i="1"/>
  <c r="V132" i="1" s="1"/>
  <c r="Q132" i="1"/>
  <c r="P132" i="1"/>
  <c r="N132" i="1"/>
  <c r="R149" i="1"/>
  <c r="N149" i="1"/>
  <c r="T149" i="1"/>
  <c r="Q149" i="1"/>
  <c r="P149" i="1"/>
  <c r="Z152" i="1" a="1"/>
  <c r="Z152" i="1" s="1"/>
  <c r="T40" i="1"/>
  <c r="N42" i="1"/>
  <c r="T44" i="1"/>
  <c r="N46" i="1"/>
  <c r="T48" i="1"/>
  <c r="N50" i="1"/>
  <c r="P56" i="1"/>
  <c r="P58" i="1"/>
  <c r="P60" i="1"/>
  <c r="R62" i="1"/>
  <c r="P65" i="1"/>
  <c r="Q67" i="1"/>
  <c r="R71" i="1"/>
  <c r="Q73" i="1"/>
  <c r="T79" i="1"/>
  <c r="S79" i="1" s="1"/>
  <c r="Z82" i="1" a="1"/>
  <c r="Z82" i="1" s="1"/>
  <c r="G91" i="1"/>
  <c r="P95" i="1"/>
  <c r="Z99" i="1" a="1"/>
  <c r="Z99" i="1" s="1"/>
  <c r="L103" i="1"/>
  <c r="P103" i="1"/>
  <c r="T109" i="1"/>
  <c r="P111" i="1"/>
  <c r="R113" i="1"/>
  <c r="N113" i="1"/>
  <c r="Z114" i="1" a="1"/>
  <c r="Z114" i="1" s="1"/>
  <c r="Q130" i="1"/>
  <c r="T138" i="1"/>
  <c r="Z138" i="1" a="1"/>
  <c r="Z138" i="1" s="1"/>
  <c r="Z139" i="1" a="1"/>
  <c r="Z139" i="1" s="1"/>
  <c r="T139" i="1"/>
  <c r="V167" i="1"/>
  <c r="S167" i="1"/>
  <c r="P16" i="1"/>
  <c r="P12" i="1"/>
  <c r="U12" i="1" s="1"/>
  <c r="Q16" i="1"/>
  <c r="N18" i="1"/>
  <c r="T51" i="1"/>
  <c r="P53" i="1"/>
  <c r="Q58" i="1"/>
  <c r="Q60" i="1"/>
  <c r="T62" i="1"/>
  <c r="Z68" i="1" a="1"/>
  <c r="Z68" i="1" s="1"/>
  <c r="T69" i="1"/>
  <c r="Z70" i="1" a="1"/>
  <c r="Z70" i="1" s="1"/>
  <c r="T73" i="1"/>
  <c r="R77" i="1"/>
  <c r="N77" i="1"/>
  <c r="Z78" i="1" a="1"/>
  <c r="Z78" i="1" s="1"/>
  <c r="T87" i="1"/>
  <c r="S87" i="1" s="1"/>
  <c r="Q87" i="1"/>
  <c r="Z103" i="1" a="1"/>
  <c r="Z103" i="1" s="1"/>
  <c r="T103" i="1"/>
  <c r="T110" i="1"/>
  <c r="P114" i="1"/>
  <c r="T123" i="1"/>
  <c r="R123" i="1"/>
  <c r="Q123" i="1"/>
  <c r="P123" i="1"/>
  <c r="N123" i="1"/>
  <c r="Z125" i="1" a="1"/>
  <c r="Z125" i="1" s="1"/>
  <c r="R129" i="1"/>
  <c r="T129" i="1"/>
  <c r="P129" i="1"/>
  <c r="N129" i="1"/>
  <c r="P136" i="1"/>
  <c r="Z136" i="1" a="1"/>
  <c r="Z136" i="1" s="1"/>
  <c r="Z137" i="1" a="1"/>
  <c r="Z137" i="1" s="1"/>
  <c r="Z146" i="1" a="1"/>
  <c r="Z146" i="1" s="1"/>
  <c r="L193" i="1"/>
  <c r="P193" i="1"/>
  <c r="Z16" i="1" a="1"/>
  <c r="Z16" i="1" s="1"/>
  <c r="G14" i="1"/>
  <c r="L14" i="1" s="1"/>
  <c r="L15" i="1" s="1"/>
  <c r="L16" i="1" s="1"/>
  <c r="L17" i="1" s="1"/>
  <c r="R16" i="1"/>
  <c r="Q53" i="1"/>
  <c r="R58" i="1"/>
  <c r="R60" i="1"/>
  <c r="P63" i="1"/>
  <c r="T67" i="1"/>
  <c r="T70" i="1"/>
  <c r="Q70" i="1"/>
  <c r="T71" i="1"/>
  <c r="T80" i="1"/>
  <c r="T95" i="1"/>
  <c r="R101" i="1"/>
  <c r="T101" i="1"/>
  <c r="Q101" i="1"/>
  <c r="T104" i="1"/>
  <c r="S104" i="1" s="1"/>
  <c r="R104" i="1"/>
  <c r="P104" i="1"/>
  <c r="P118" i="1"/>
  <c r="Z123" i="1" a="1"/>
  <c r="Z123" i="1" s="1"/>
  <c r="V153" i="1"/>
  <c r="S153" i="1"/>
  <c r="T35" i="1"/>
  <c r="R53" i="1"/>
  <c r="Z91" i="1" a="1"/>
  <c r="Z91" i="1" s="1"/>
  <c r="G128" i="1"/>
  <c r="T128" i="1"/>
  <c r="S132" i="1"/>
  <c r="Z133" i="1" a="1"/>
  <c r="Z133" i="1" s="1"/>
  <c r="Z135" i="1" a="1"/>
  <c r="Z135" i="1" s="1"/>
  <c r="V222" i="1"/>
  <c r="V252" i="1"/>
  <c r="M17" i="1"/>
  <c r="Q18" i="1"/>
  <c r="L32" i="1"/>
  <c r="L36" i="1"/>
  <c r="L40" i="1"/>
  <c r="L44" i="1"/>
  <c r="L48" i="1"/>
  <c r="P55" i="1"/>
  <c r="N57" i="1"/>
  <c r="T58" i="1"/>
  <c r="N61" i="1"/>
  <c r="N66" i="1"/>
  <c r="Q77" i="1"/>
  <c r="P100" i="1"/>
  <c r="N100" i="1"/>
  <c r="T100" i="1"/>
  <c r="Z105" i="1" a="1"/>
  <c r="Z105" i="1" s="1"/>
  <c r="L107" i="1"/>
  <c r="P107" i="1"/>
  <c r="T119" i="1"/>
  <c r="S119" i="1" s="1"/>
  <c r="Z122" i="1" a="1"/>
  <c r="Z122" i="1" s="1"/>
  <c r="T122" i="1"/>
  <c r="Z128" i="1" a="1"/>
  <c r="Z128" i="1" s="1"/>
  <c r="Z130" i="1" a="1"/>
  <c r="Z130" i="1" s="1"/>
  <c r="T135" i="1"/>
  <c r="Z141" i="1" a="1"/>
  <c r="Z141" i="1" s="1"/>
  <c r="Z140" i="1" a="1"/>
  <c r="Z140" i="1" s="1"/>
  <c r="V187" i="1"/>
  <c r="T39" i="1"/>
  <c r="R78" i="1"/>
  <c r="Q78" i="1"/>
  <c r="N88" i="1"/>
  <c r="Z108" i="1" a="1"/>
  <c r="Z108" i="1" s="1"/>
  <c r="P45" i="1"/>
  <c r="P49" i="1"/>
  <c r="P52" i="1"/>
  <c r="Q55" i="1"/>
  <c r="N59" i="1"/>
  <c r="P61" i="1"/>
  <c r="P64" i="1"/>
  <c r="Q68" i="1"/>
  <c r="P70" i="1"/>
  <c r="Q75" i="1"/>
  <c r="N75" i="1"/>
  <c r="T77" i="1"/>
  <c r="S77" i="1" s="1"/>
  <c r="P82" i="1"/>
  <c r="L84" i="1"/>
  <c r="R87" i="1"/>
  <c r="P88" i="1"/>
  <c r="R92" i="1"/>
  <c r="Q92" i="1"/>
  <c r="N92" i="1"/>
  <c r="Q100" i="1"/>
  <c r="Q102" i="1"/>
  <c r="T106" i="1"/>
  <c r="Q106" i="1"/>
  <c r="P106" i="1"/>
  <c r="N106" i="1"/>
  <c r="Z115" i="1" a="1"/>
  <c r="Z115" i="1" s="1"/>
  <c r="Z129" i="1" a="1"/>
  <c r="Z129" i="1" s="1"/>
  <c r="R131" i="1"/>
  <c r="P131" i="1"/>
  <c r="N131" i="1"/>
  <c r="T131" i="1"/>
  <c r="S131" i="1" s="1"/>
  <c r="P134" i="1"/>
  <c r="L134" i="1"/>
  <c r="Z142" i="1" a="1"/>
  <c r="Z142" i="1" s="1"/>
  <c r="P151" i="1"/>
  <c r="N154" i="1"/>
  <c r="Q154" i="1"/>
  <c r="P154" i="1"/>
  <c r="T154" i="1"/>
  <c r="Z179" i="1" a="1"/>
  <c r="Z179" i="1" s="1"/>
  <c r="Z178" i="1" a="1"/>
  <c r="Z178" i="1" s="1"/>
  <c r="Z174" i="1" a="1"/>
  <c r="Z174" i="1" s="1"/>
  <c r="Z175" i="1" a="1"/>
  <c r="Z175" i="1" s="1"/>
  <c r="T179" i="1"/>
  <c r="Z210" i="1" a="1"/>
  <c r="Z210" i="1" s="1"/>
  <c r="Z211" i="1" a="1"/>
  <c r="Z211" i="1" s="1"/>
  <c r="T211" i="1"/>
  <c r="Q52" i="1"/>
  <c r="R55" i="1"/>
  <c r="P57" i="1"/>
  <c r="Q61" i="1"/>
  <c r="P66" i="1"/>
  <c r="R70" i="1"/>
  <c r="Z76" i="1" a="1"/>
  <c r="Z76" i="1" s="1"/>
  <c r="P78" i="1"/>
  <c r="Q82" i="1"/>
  <c r="P83" i="1"/>
  <c r="T84" i="1"/>
  <c r="S84" i="1" s="1"/>
  <c r="Q84" i="1"/>
  <c r="R88" i="1"/>
  <c r="R89" i="1"/>
  <c r="Q89" i="1"/>
  <c r="P89" i="1"/>
  <c r="N89" i="1"/>
  <c r="P92" i="1"/>
  <c r="R93" i="1"/>
  <c r="T93" i="1"/>
  <c r="N93" i="1"/>
  <c r="N99" i="1"/>
  <c r="T99" i="1"/>
  <c r="R99" i="1"/>
  <c r="R100" i="1"/>
  <c r="R102" i="1"/>
  <c r="Z106" i="1" a="1"/>
  <c r="Z106" i="1" s="1"/>
  <c r="Z109" i="1" a="1"/>
  <c r="Z109" i="1" s="1"/>
  <c r="T121" i="1"/>
  <c r="S121" i="1" s="1"/>
  <c r="Q131" i="1"/>
  <c r="T142" i="1"/>
  <c r="T148" i="1"/>
  <c r="Q148" i="1"/>
  <c r="P148" i="1"/>
  <c r="N148" i="1"/>
  <c r="R85" i="1"/>
  <c r="P85" i="1"/>
  <c r="Z93" i="1" a="1"/>
  <c r="Z93" i="1" s="1"/>
  <c r="Z95" i="1" a="1"/>
  <c r="Z95" i="1" s="1"/>
  <c r="Z96" i="1" a="1"/>
  <c r="Z96" i="1" s="1"/>
  <c r="R98" i="1"/>
  <c r="P98" i="1"/>
  <c r="N98" i="1"/>
  <c r="P99" i="1"/>
  <c r="T105" i="1"/>
  <c r="Z113" i="1" a="1"/>
  <c r="Z113" i="1" s="1"/>
  <c r="Z118" i="1" a="1"/>
  <c r="Z118" i="1" s="1"/>
  <c r="R141" i="1"/>
  <c r="N141" i="1"/>
  <c r="T141" i="1"/>
  <c r="Q141" i="1"/>
  <c r="P141" i="1"/>
  <c r="Z143" i="1" a="1"/>
  <c r="Z143" i="1" s="1"/>
  <c r="T263" i="1"/>
  <c r="Z261" i="1" a="1"/>
  <c r="Z261" i="1" s="1"/>
  <c r="Z263" i="1" a="1"/>
  <c r="Z263" i="1" s="1"/>
  <c r="Z230" i="1" a="1"/>
  <c r="Z230" i="1" s="1"/>
  <c r="Z60" i="1" a="1"/>
  <c r="Z60" i="1" s="1"/>
  <c r="T61" i="1"/>
  <c r="Z80" i="1" a="1"/>
  <c r="Z80" i="1" s="1"/>
  <c r="T52" i="1"/>
  <c r="T72" i="1"/>
  <c r="T78" i="1"/>
  <c r="N85" i="1"/>
  <c r="T88" i="1"/>
  <c r="Z94" i="1" a="1"/>
  <c r="Z94" i="1" s="1"/>
  <c r="Z98" i="1" a="1"/>
  <c r="Z98" i="1" s="1"/>
  <c r="P108" i="1"/>
  <c r="T117" i="1"/>
  <c r="Z117" i="1" a="1"/>
  <c r="Z117" i="1" s="1"/>
  <c r="Z145" i="1" a="1"/>
  <c r="Z145" i="1" s="1"/>
  <c r="L147" i="1"/>
  <c r="P147" i="1"/>
  <c r="Z160" i="1" a="1"/>
  <c r="Z160" i="1" s="1"/>
  <c r="Z159" i="1" a="1"/>
  <c r="Z159" i="1" s="1"/>
  <c r="T160" i="1"/>
  <c r="Z150" i="1" a="1"/>
  <c r="Z150" i="1" s="1"/>
  <c r="S171" i="1"/>
  <c r="V171" i="1"/>
  <c r="Z190" i="1" a="1"/>
  <c r="Z190" i="1" s="1"/>
  <c r="Z188" i="1" a="1"/>
  <c r="Z188" i="1" s="1"/>
  <c r="Z184" i="1" a="1"/>
  <c r="Z184" i="1" s="1"/>
  <c r="Z189" i="1" a="1"/>
  <c r="Z189" i="1" s="1"/>
  <c r="Z185" i="1" a="1"/>
  <c r="Z185" i="1" s="1"/>
  <c r="Z218" i="1" a="1"/>
  <c r="Z218" i="1" s="1"/>
  <c r="Z219" i="1" a="1"/>
  <c r="Z219" i="1" s="1"/>
  <c r="Z215" i="1" a="1"/>
  <c r="Z215" i="1" s="1"/>
  <c r="R94" i="1"/>
  <c r="N96" i="1"/>
  <c r="N110" i="1"/>
  <c r="R111" i="1"/>
  <c r="N127" i="1"/>
  <c r="P133" i="1"/>
  <c r="Q136" i="1"/>
  <c r="N143" i="1"/>
  <c r="N145" i="1"/>
  <c r="T146" i="1"/>
  <c r="N152" i="1"/>
  <c r="T162" i="1"/>
  <c r="T170" i="1"/>
  <c r="S170" i="1" s="1"/>
  <c r="Q170" i="1"/>
  <c r="T172" i="1"/>
  <c r="Z172" i="1" a="1"/>
  <c r="Z172" i="1" s="1"/>
  <c r="Z199" i="1" a="1"/>
  <c r="Z199" i="1" s="1"/>
  <c r="P219" i="1"/>
  <c r="N219" i="1"/>
  <c r="Q219" i="1"/>
  <c r="Z233" i="1" a="1"/>
  <c r="Z233" i="1" s="1"/>
  <c r="Z232" i="1" a="1"/>
  <c r="Z232" i="1" s="1"/>
  <c r="Z234" i="1" a="1"/>
  <c r="Z234" i="1" s="1"/>
  <c r="S265" i="1"/>
  <c r="V265" i="1"/>
  <c r="Z281" i="1" a="1"/>
  <c r="Z281" i="1" s="1"/>
  <c r="Z279" i="1" a="1"/>
  <c r="Z279" i="1" s="1"/>
  <c r="R153" i="1"/>
  <c r="Q153" i="1"/>
  <c r="Z155" i="1" a="1"/>
  <c r="Z155" i="1" s="1"/>
  <c r="Z166" i="1" a="1"/>
  <c r="Z166" i="1" s="1"/>
  <c r="T169" i="1"/>
  <c r="Z169" i="1" a="1"/>
  <c r="Z169" i="1" s="1"/>
  <c r="Z194" i="1" a="1"/>
  <c r="Z194" i="1" s="1"/>
  <c r="P202" i="1"/>
  <c r="N202" i="1"/>
  <c r="Q202" i="1"/>
  <c r="Z205" i="1" a="1"/>
  <c r="Z205" i="1" s="1"/>
  <c r="T206" i="1"/>
  <c r="Q206" i="1"/>
  <c r="P206" i="1"/>
  <c r="N206" i="1"/>
  <c r="Z238" i="1" a="1"/>
  <c r="Z238" i="1" s="1"/>
  <c r="Z251" i="1" a="1"/>
  <c r="Z251" i="1" s="1"/>
  <c r="Z148" i="1" a="1"/>
  <c r="Z148" i="1" s="1"/>
  <c r="N153" i="1"/>
  <c r="Z157" i="1" a="1"/>
  <c r="Z157" i="1" s="1"/>
  <c r="T168" i="1"/>
  <c r="T184" i="1"/>
  <c r="R184" i="1"/>
  <c r="Q184" i="1"/>
  <c r="N184" i="1"/>
  <c r="Q188" i="1"/>
  <c r="P188" i="1"/>
  <c r="N188" i="1"/>
  <c r="T188" i="1"/>
  <c r="Z191" i="1" a="1"/>
  <c r="Z191" i="1" s="1"/>
  <c r="R198" i="1"/>
  <c r="Q198" i="1"/>
  <c r="P198" i="1"/>
  <c r="N198" i="1"/>
  <c r="Z202" i="1" a="1"/>
  <c r="Z202" i="1" s="1"/>
  <c r="Z206" i="1" a="1"/>
  <c r="Z206" i="1" s="1"/>
  <c r="Z209" i="1" a="1"/>
  <c r="Z209" i="1" s="1"/>
  <c r="Z213" i="1" a="1"/>
  <c r="Z213" i="1" s="1"/>
  <c r="T219" i="1"/>
  <c r="P222" i="1"/>
  <c r="L222" i="1"/>
  <c r="Q230" i="1"/>
  <c r="P230" i="1"/>
  <c r="N230" i="1"/>
  <c r="T230" i="1"/>
  <c r="R230" i="1"/>
  <c r="T259" i="1"/>
  <c r="Z259" i="1" a="1"/>
  <c r="Z259" i="1" s="1"/>
  <c r="R96" i="1"/>
  <c r="P121" i="1"/>
  <c r="Q127" i="1"/>
  <c r="T133" i="1"/>
  <c r="T136" i="1"/>
  <c r="Q143" i="1"/>
  <c r="N156" i="1"/>
  <c r="P170" i="1"/>
  <c r="P171" i="1"/>
  <c r="P184" i="1"/>
  <c r="R188" i="1"/>
  <c r="G191" i="1"/>
  <c r="L191" i="1" s="1"/>
  <c r="T191" i="1"/>
  <c r="Z193" i="1" a="1"/>
  <c r="Z193" i="1" s="1"/>
  <c r="T194" i="1"/>
  <c r="Z198" i="1" a="1"/>
  <c r="Z198" i="1" s="1"/>
  <c r="R202" i="1"/>
  <c r="R206" i="1"/>
  <c r="Z216" i="1" a="1"/>
  <c r="Z216" i="1" s="1"/>
  <c r="T217" i="1"/>
  <c r="Z217" i="1" a="1"/>
  <c r="Z217" i="1" s="1"/>
  <c r="T223" i="1"/>
  <c r="Q223" i="1"/>
  <c r="P223" i="1"/>
  <c r="N223" i="1"/>
  <c r="P228" i="1"/>
  <c r="T240" i="1"/>
  <c r="Z240" i="1" a="1"/>
  <c r="Z240" i="1" s="1"/>
  <c r="N254" i="1"/>
  <c r="T254" i="1"/>
  <c r="R254" i="1"/>
  <c r="Q254" i="1"/>
  <c r="P254" i="1"/>
  <c r="Z126" i="1" a="1"/>
  <c r="Z126" i="1" s="1"/>
  <c r="P135" i="1"/>
  <c r="P153" i="1"/>
  <c r="T155" i="1"/>
  <c r="P156" i="1"/>
  <c r="Z165" i="1" a="1"/>
  <c r="Z165" i="1" s="1"/>
  <c r="Z164" i="1" a="1"/>
  <c r="Z164" i="1" s="1"/>
  <c r="R166" i="1"/>
  <c r="Q166" i="1"/>
  <c r="Q171" i="1"/>
  <c r="R173" i="1"/>
  <c r="P173" i="1"/>
  <c r="Z183" i="1" a="1"/>
  <c r="Z183" i="1" s="1"/>
  <c r="T197" i="1"/>
  <c r="Z197" i="1" a="1"/>
  <c r="Z197" i="1" s="1"/>
  <c r="T198" i="1"/>
  <c r="Z201" i="1" a="1"/>
  <c r="Z201" i="1" s="1"/>
  <c r="T202" i="1"/>
  <c r="Z208" i="1" a="1"/>
  <c r="Z208" i="1" s="1"/>
  <c r="Z244" i="1" a="1"/>
  <c r="Z244" i="1" s="1"/>
  <c r="P112" i="1"/>
  <c r="Q135" i="1"/>
  <c r="N137" i="1"/>
  <c r="N140" i="1"/>
  <c r="N142" i="1"/>
  <c r="Q156" i="1"/>
  <c r="R157" i="1"/>
  <c r="P157" i="1"/>
  <c r="N161" i="1"/>
  <c r="N166" i="1"/>
  <c r="R171" i="1"/>
  <c r="N173" i="1"/>
  <c r="L174" i="1"/>
  <c r="T187" i="1"/>
  <c r="S187" i="1" s="1"/>
  <c r="R187" i="1"/>
  <c r="Q187" i="1"/>
  <c r="T192" i="1"/>
  <c r="R192" i="1"/>
  <c r="Q192" i="1"/>
  <c r="P192" i="1"/>
  <c r="N192" i="1"/>
  <c r="L196" i="1"/>
  <c r="P196" i="1"/>
  <c r="T204" i="1"/>
  <c r="Z204" i="1" a="1"/>
  <c r="Z204" i="1" s="1"/>
  <c r="T205" i="1"/>
  <c r="P208" i="1"/>
  <c r="L217" i="1"/>
  <c r="P218" i="1"/>
  <c r="Z168" i="1" a="1"/>
  <c r="Z168" i="1" s="1"/>
  <c r="R181" i="1"/>
  <c r="T181" i="1"/>
  <c r="P181" i="1"/>
  <c r="N181" i="1"/>
  <c r="R183" i="1"/>
  <c r="Q183" i="1"/>
  <c r="N183" i="1"/>
  <c r="Z196" i="1" a="1"/>
  <c r="Z196" i="1" s="1"/>
  <c r="Z227" i="1" a="1"/>
  <c r="Z227" i="1" s="1"/>
  <c r="Z235" i="1" a="1"/>
  <c r="Z235" i="1" s="1"/>
  <c r="Z236" i="1" a="1"/>
  <c r="Z236" i="1" s="1"/>
  <c r="L239" i="1"/>
  <c r="P239" i="1"/>
  <c r="Z241" i="1" a="1"/>
  <c r="Z241" i="1" s="1"/>
  <c r="Z242" i="1" a="1"/>
  <c r="Z242" i="1" s="1"/>
  <c r="T249" i="1"/>
  <c r="R249" i="1"/>
  <c r="Q249" i="1"/>
  <c r="P249" i="1"/>
  <c r="N249" i="1"/>
  <c r="P255" i="1"/>
  <c r="L255" i="1"/>
  <c r="Z256" i="1" a="1"/>
  <c r="Z256" i="1" s="1"/>
  <c r="Z258" i="1" a="1"/>
  <c r="Z258" i="1" s="1"/>
  <c r="Q109" i="1"/>
  <c r="Q126" i="1"/>
  <c r="P137" i="1"/>
  <c r="Q140" i="1"/>
  <c r="P142" i="1"/>
  <c r="R150" i="1"/>
  <c r="Z154" i="1" a="1"/>
  <c r="Z154" i="1" s="1"/>
  <c r="T156" i="1"/>
  <c r="Q161" i="1"/>
  <c r="T165" i="1"/>
  <c r="P166" i="1"/>
  <c r="P167" i="1"/>
  <c r="N167" i="1"/>
  <c r="Q173" i="1"/>
  <c r="T175" i="1"/>
  <c r="Q175" i="1"/>
  <c r="N175" i="1"/>
  <c r="R177" i="1"/>
  <c r="Q177" i="1"/>
  <c r="P177" i="1"/>
  <c r="N177" i="1"/>
  <c r="Z180" i="1" a="1"/>
  <c r="Z180" i="1" s="1"/>
  <c r="Z182" i="1" a="1"/>
  <c r="Z182" i="1" s="1"/>
  <c r="P183" i="1"/>
  <c r="T200" i="1"/>
  <c r="Z200" i="1" a="1"/>
  <c r="Z200" i="1" s="1"/>
  <c r="L203" i="1"/>
  <c r="P203" i="1"/>
  <c r="Z223" i="1" a="1"/>
  <c r="Z223" i="1" s="1"/>
  <c r="P227" i="1"/>
  <c r="T239" i="1"/>
  <c r="Z239" i="1" a="1"/>
  <c r="Z239" i="1" s="1"/>
  <c r="P245" i="1"/>
  <c r="L245" i="1"/>
  <c r="Z253" i="1" a="1"/>
  <c r="Z253" i="1" s="1"/>
  <c r="Z255" i="1" a="1"/>
  <c r="Z255" i="1" s="1"/>
  <c r="T255" i="1"/>
  <c r="N125" i="1"/>
  <c r="Q137" i="1"/>
  <c r="Q142" i="1"/>
  <c r="N151" i="1"/>
  <c r="T151" i="1"/>
  <c r="T158" i="1"/>
  <c r="Q158" i="1"/>
  <c r="N158" i="1"/>
  <c r="T161" i="1"/>
  <c r="T173" i="1"/>
  <c r="N176" i="1"/>
  <c r="Z176" i="1" a="1"/>
  <c r="Z176" i="1" s="1"/>
  <c r="Z177" i="1" a="1"/>
  <c r="Z177" i="1" s="1"/>
  <c r="Q181" i="1"/>
  <c r="T183" i="1"/>
  <c r="P187" i="1"/>
  <c r="Z186" i="1" a="1"/>
  <c r="Z186" i="1" s="1"/>
  <c r="T190" i="1"/>
  <c r="Z195" i="1" a="1"/>
  <c r="Z195" i="1" s="1"/>
  <c r="P197" i="1"/>
  <c r="L199" i="1"/>
  <c r="P199" i="1"/>
  <c r="T203" i="1"/>
  <c r="Z203" i="1" a="1"/>
  <c r="Z203" i="1" s="1"/>
  <c r="T209" i="1"/>
  <c r="R215" i="1"/>
  <c r="Q215" i="1"/>
  <c r="P215" i="1"/>
  <c r="N215" i="1"/>
  <c r="R229" i="1"/>
  <c r="T229" i="1"/>
  <c r="Q229" i="1"/>
  <c r="P229" i="1"/>
  <c r="N229" i="1"/>
  <c r="Z231" i="1" a="1"/>
  <c r="Z231" i="1" s="1"/>
  <c r="Z151" i="1" a="1"/>
  <c r="Z151" i="1" s="1"/>
  <c r="T157" i="1"/>
  <c r="Z158" i="1" a="1"/>
  <c r="Z158" i="1" s="1"/>
  <c r="P162" i="1"/>
  <c r="Q163" i="1"/>
  <c r="P163" i="1"/>
  <c r="N163" i="1"/>
  <c r="T166" i="1"/>
  <c r="P175" i="1"/>
  <c r="P176" i="1"/>
  <c r="T177" i="1"/>
  <c r="R185" i="1"/>
  <c r="P185" i="1"/>
  <c r="N185" i="1"/>
  <c r="T185" i="1"/>
  <c r="Z192" i="1" a="1"/>
  <c r="Z192" i="1" s="1"/>
  <c r="T207" i="1"/>
  <c r="Z214" i="1" a="1"/>
  <c r="Z214" i="1" s="1"/>
  <c r="Z221" i="1" a="1"/>
  <c r="Z221" i="1" s="1"/>
  <c r="Z224" i="1" a="1"/>
  <c r="Z224" i="1" s="1"/>
  <c r="Z225" i="1" a="1"/>
  <c r="Z225" i="1" s="1"/>
  <c r="T225" i="1"/>
  <c r="T247" i="1"/>
  <c r="Z246" i="1" a="1"/>
  <c r="Z246" i="1" s="1"/>
  <c r="Z243" i="1" a="1"/>
  <c r="Z243" i="1" s="1"/>
  <c r="Z247" i="1" a="1"/>
  <c r="Z247" i="1" s="1"/>
  <c r="Z245" i="1" a="1"/>
  <c r="Z245" i="1" s="1"/>
  <c r="Z249" i="1" a="1"/>
  <c r="Z249" i="1" s="1"/>
  <c r="Z250" i="1" a="1"/>
  <c r="Z250" i="1" s="1"/>
  <c r="L263" i="1"/>
  <c r="P263" i="1"/>
  <c r="Z274" i="1" a="1"/>
  <c r="Z274" i="1" s="1"/>
  <c r="Z272" i="1" a="1"/>
  <c r="Z272" i="1" s="1"/>
  <c r="Z268" i="1" a="1"/>
  <c r="Z268" i="1" s="1"/>
  <c r="R145" i="1"/>
  <c r="T145" i="1"/>
  <c r="Z147" i="1" a="1"/>
  <c r="Z147" i="1" s="1"/>
  <c r="Z156" i="1" a="1"/>
  <c r="Z156" i="1" s="1"/>
  <c r="Z181" i="1" a="1"/>
  <c r="Z181" i="1" s="1"/>
  <c r="Q185" i="1"/>
  <c r="R189" i="1"/>
  <c r="T189" i="1"/>
  <c r="Q189" i="1"/>
  <c r="P189" i="1"/>
  <c r="N189" i="1"/>
  <c r="Z248" i="1" a="1"/>
  <c r="Z248" i="1" s="1"/>
  <c r="Z260" i="1" a="1"/>
  <c r="Z260" i="1" s="1"/>
  <c r="P265" i="1"/>
  <c r="L265" i="1"/>
  <c r="N207" i="1"/>
  <c r="T214" i="1"/>
  <c r="Z237" i="1" a="1"/>
  <c r="Z237" i="1" s="1"/>
  <c r="P241" i="1"/>
  <c r="P244" i="1"/>
  <c r="Q244" i="1"/>
  <c r="R253" i="1"/>
  <c r="Z270" i="1" a="1"/>
  <c r="Z270" i="1" s="1"/>
  <c r="L271" i="1"/>
  <c r="Z271" i="1" a="1"/>
  <c r="Z271" i="1" s="1"/>
  <c r="T277" i="1"/>
  <c r="S277" i="1" s="1"/>
  <c r="R277" i="1"/>
  <c r="Q277" i="1"/>
  <c r="N277" i="1"/>
  <c r="Z291" i="1" a="1"/>
  <c r="Z291" i="1" s="1"/>
  <c r="Z298" i="1" a="1"/>
  <c r="Z298" i="1" s="1"/>
  <c r="Z301" i="1" a="1"/>
  <c r="Z301" i="1" s="1"/>
  <c r="Z305" i="1" a="1"/>
  <c r="Z305" i="1" s="1"/>
  <c r="V357" i="1"/>
  <c r="S357" i="1"/>
  <c r="Z266" i="1" a="1"/>
  <c r="Z266" i="1" s="1"/>
  <c r="Z275" i="1" a="1"/>
  <c r="Z275" i="1" s="1"/>
  <c r="T275" i="1"/>
  <c r="P276" i="1"/>
  <c r="R276" i="1"/>
  <c r="Q276" i="1"/>
  <c r="N276" i="1"/>
  <c r="Z306" i="1" a="1"/>
  <c r="Z306" i="1" s="1"/>
  <c r="V331" i="1"/>
  <c r="T174" i="1"/>
  <c r="Q179" i="1"/>
  <c r="P190" i="1"/>
  <c r="P204" i="1"/>
  <c r="P207" i="1"/>
  <c r="Z212" i="1" a="1"/>
  <c r="Z212" i="1" s="1"/>
  <c r="P221" i="1"/>
  <c r="T222" i="1"/>
  <c r="S222" i="1" s="1"/>
  <c r="Q227" i="1"/>
  <c r="T236" i="1"/>
  <c r="T242" i="1"/>
  <c r="P242" i="1"/>
  <c r="R246" i="1"/>
  <c r="L247" i="1"/>
  <c r="T248" i="1"/>
  <c r="Z254" i="1" a="1"/>
  <c r="Z254" i="1" s="1"/>
  <c r="Q256" i="1"/>
  <c r="Z286" i="1" a="1"/>
  <c r="Z286" i="1" s="1"/>
  <c r="T286" i="1"/>
  <c r="Z296" i="1" a="1"/>
  <c r="Z296" i="1" s="1"/>
  <c r="Z297" i="1" a="1"/>
  <c r="Z297" i="1" s="1"/>
  <c r="Z303" i="1" a="1"/>
  <c r="Z303" i="1" s="1"/>
  <c r="Z317" i="1" a="1"/>
  <c r="Z317" i="1" s="1"/>
  <c r="T317" i="1"/>
  <c r="Z347" i="1" a="1"/>
  <c r="Z347" i="1" s="1"/>
  <c r="Z342" i="1" a="1"/>
  <c r="Z342" i="1" s="1"/>
  <c r="T347" i="1"/>
  <c r="Z346" i="1" a="1"/>
  <c r="Z346" i="1" s="1"/>
  <c r="Z229" i="1" a="1"/>
  <c r="Z229" i="1" s="1"/>
  <c r="T231" i="1"/>
  <c r="R233" i="1"/>
  <c r="N233" i="1"/>
  <c r="P252" i="1"/>
  <c r="Q252" i="1"/>
  <c r="Z264" i="1" a="1"/>
  <c r="Z264" i="1" s="1"/>
  <c r="T276" i="1"/>
  <c r="T293" i="1"/>
  <c r="Z293" i="1" a="1"/>
  <c r="Z293" i="1" s="1"/>
  <c r="S310" i="1"/>
  <c r="V310" i="1"/>
  <c r="Z313" i="1" a="1"/>
  <c r="Z313" i="1" s="1"/>
  <c r="V344" i="1"/>
  <c r="R190" i="1"/>
  <c r="T193" i="1"/>
  <c r="T199" i="1"/>
  <c r="Q201" i="1"/>
  <c r="R207" i="1"/>
  <c r="Q218" i="1"/>
  <c r="Z220" i="1" a="1"/>
  <c r="Z220" i="1" s="1"/>
  <c r="N231" i="1"/>
  <c r="T235" i="1"/>
  <c r="T246" i="1"/>
  <c r="N252" i="1"/>
  <c r="T256" i="1"/>
  <c r="Q257" i="1"/>
  <c r="T258" i="1"/>
  <c r="P258" i="1"/>
  <c r="N261" i="1"/>
  <c r="P267" i="1"/>
  <c r="T270" i="1"/>
  <c r="T280" i="1"/>
  <c r="Z280" i="1" a="1"/>
  <c r="Z280" i="1" s="1"/>
  <c r="T283" i="1"/>
  <c r="P285" i="1"/>
  <c r="T285" i="1"/>
  <c r="S285" i="1" s="1"/>
  <c r="R285" i="1"/>
  <c r="Q285" i="1"/>
  <c r="N285" i="1"/>
  <c r="T301" i="1"/>
  <c r="P310" i="1"/>
  <c r="L310" i="1"/>
  <c r="Z325" i="1" a="1"/>
  <c r="Z325" i="1" s="1"/>
  <c r="P195" i="1"/>
  <c r="P209" i="1"/>
  <c r="R218" i="1"/>
  <c r="T221" i="1"/>
  <c r="T227" i="1"/>
  <c r="P233" i="1"/>
  <c r="T244" i="1"/>
  <c r="T250" i="1"/>
  <c r="P250" i="1"/>
  <c r="P268" i="1"/>
  <c r="Q268" i="1"/>
  <c r="Z269" i="1" a="1"/>
  <c r="Z269" i="1" s="1"/>
  <c r="Z284" i="1" a="1"/>
  <c r="Z284" i="1" s="1"/>
  <c r="Z290" i="1" a="1"/>
  <c r="Z290" i="1" s="1"/>
  <c r="L292" i="1"/>
  <c r="P292" i="1"/>
  <c r="T297" i="1"/>
  <c r="Z307" i="1" a="1"/>
  <c r="Z307" i="1" s="1"/>
  <c r="T310" i="1"/>
  <c r="Q195" i="1"/>
  <c r="T201" i="1"/>
  <c r="Z228" i="1" a="1"/>
  <c r="Z228" i="1" s="1"/>
  <c r="P231" i="1"/>
  <c r="Q233" i="1"/>
  <c r="N245" i="1"/>
  <c r="N250" i="1"/>
  <c r="R252" i="1"/>
  <c r="T257" i="1"/>
  <c r="S257" i="1" s="1"/>
  <c r="P261" i="1"/>
  <c r="N268" i="1"/>
  <c r="Z273" i="1" a="1"/>
  <c r="Z273" i="1" s="1"/>
  <c r="P282" i="1"/>
  <c r="P284" i="1"/>
  <c r="P290" i="1"/>
  <c r="T295" i="1"/>
  <c r="Z295" i="1" a="1"/>
  <c r="Z295" i="1" s="1"/>
  <c r="Z299" i="1" a="1"/>
  <c r="Z299" i="1" s="1"/>
  <c r="T312" i="1"/>
  <c r="Z312" i="1" a="1"/>
  <c r="Z312" i="1" s="1"/>
  <c r="Z311" i="1" a="1"/>
  <c r="Z311" i="1" s="1"/>
  <c r="R178" i="1"/>
  <c r="N180" i="1"/>
  <c r="N194" i="1"/>
  <c r="R195" i="1"/>
  <c r="P200" i="1"/>
  <c r="N211" i="1"/>
  <c r="N225" i="1"/>
  <c r="R226" i="1"/>
  <c r="N228" i="1"/>
  <c r="Q231" i="1"/>
  <c r="N240" i="1"/>
  <c r="R261" i="1"/>
  <c r="N264" i="1"/>
  <c r="R268" i="1"/>
  <c r="Z289" i="1" a="1"/>
  <c r="Z289" i="1" s="1"/>
  <c r="Z302" i="1" a="1"/>
  <c r="Z302" i="1" s="1"/>
  <c r="P314" i="1"/>
  <c r="L314" i="1"/>
  <c r="T316" i="1"/>
  <c r="Z315" i="1" a="1"/>
  <c r="Z315" i="1" s="1"/>
  <c r="Z316" i="1" a="1"/>
  <c r="Z316" i="1" s="1"/>
  <c r="Z319" i="1" a="1"/>
  <c r="Z319" i="1" s="1"/>
  <c r="T233" i="1"/>
  <c r="T252" i="1"/>
  <c r="T261" i="1"/>
  <c r="Q269" i="1"/>
  <c r="N269" i="1"/>
  <c r="Z278" i="1" a="1"/>
  <c r="Z278" i="1" s="1"/>
  <c r="P279" i="1"/>
  <c r="T279" i="1"/>
  <c r="R279" i="1"/>
  <c r="N279" i="1"/>
  <c r="T282" i="1"/>
  <c r="S282" i="1" s="1"/>
  <c r="Z287" i="1" a="1"/>
  <c r="Z287" i="1" s="1"/>
  <c r="P289" i="1"/>
  <c r="T289" i="1"/>
  <c r="R289" i="1"/>
  <c r="Q289" i="1"/>
  <c r="N289" i="1"/>
  <c r="Z304" i="1" a="1"/>
  <c r="Z304" i="1" s="1"/>
  <c r="P160" i="1"/>
  <c r="Q180" i="1"/>
  <c r="P194" i="1"/>
  <c r="Q197" i="1"/>
  <c r="P211" i="1"/>
  <c r="Q214" i="1"/>
  <c r="P225" i="1"/>
  <c r="Q228" i="1"/>
  <c r="R235" i="1"/>
  <c r="P236" i="1"/>
  <c r="Q236" i="1"/>
  <c r="P238" i="1"/>
  <c r="Q240" i="1"/>
  <c r="R245" i="1"/>
  <c r="P248" i="1"/>
  <c r="R250" i="1"/>
  <c r="N253" i="1"/>
  <c r="Z262" i="1" a="1"/>
  <c r="Z262" i="1" s="1"/>
  <c r="Q264" i="1"/>
  <c r="T268" i="1"/>
  <c r="Q272" i="1"/>
  <c r="P278" i="1"/>
  <c r="Z292" i="1" a="1"/>
  <c r="Z292" i="1" s="1"/>
  <c r="T292" i="1"/>
  <c r="Q298" i="1"/>
  <c r="T298" i="1"/>
  <c r="R298" i="1"/>
  <c r="P298" i="1"/>
  <c r="Z318" i="1" a="1"/>
  <c r="Z318" i="1" s="1"/>
  <c r="Z341" i="1" a="1"/>
  <c r="Z341" i="1" s="1"/>
  <c r="T341" i="1"/>
  <c r="Z340" i="1" a="1"/>
  <c r="Z340" i="1" s="1"/>
  <c r="Z339" i="1" a="1"/>
  <c r="Z339" i="1" s="1"/>
  <c r="P205" i="1"/>
  <c r="Q211" i="1"/>
  <c r="Q225" i="1"/>
  <c r="P243" i="1"/>
  <c r="T245" i="1"/>
  <c r="Z267" i="1" a="1"/>
  <c r="Z267" i="1" s="1"/>
  <c r="P269" i="1"/>
  <c r="T274" i="1"/>
  <c r="Z276" i="1" a="1"/>
  <c r="Z276" i="1" s="1"/>
  <c r="Q279" i="1"/>
  <c r="T284" i="1"/>
  <c r="Z300" i="1" a="1"/>
  <c r="Z300" i="1" s="1"/>
  <c r="T302" i="1"/>
  <c r="R302" i="1"/>
  <c r="Q302" i="1"/>
  <c r="P302" i="1"/>
  <c r="N302" i="1"/>
  <c r="T308" i="1"/>
  <c r="Z308" i="1" a="1"/>
  <c r="Z308" i="1" s="1"/>
  <c r="Z309" i="1" a="1"/>
  <c r="Z309" i="1" s="1"/>
  <c r="P253" i="1"/>
  <c r="P260" i="1"/>
  <c r="Q260" i="1"/>
  <c r="T264" i="1"/>
  <c r="T266" i="1"/>
  <c r="P266" i="1"/>
  <c r="R269" i="1"/>
  <c r="Z283" i="1" a="1"/>
  <c r="Z283" i="1" s="1"/>
  <c r="T288" i="1"/>
  <c r="Z288" i="1" a="1"/>
  <c r="Z288" i="1" s="1"/>
  <c r="R291" i="1"/>
  <c r="Q291" i="1"/>
  <c r="P291" i="1"/>
  <c r="N291" i="1"/>
  <c r="T320" i="1"/>
  <c r="Z320" i="1" a="1"/>
  <c r="Z320" i="1" s="1"/>
  <c r="V326" i="1"/>
  <c r="P281" i="1"/>
  <c r="R290" i="1"/>
  <c r="P294" i="1"/>
  <c r="T305" i="1"/>
  <c r="L308" i="1"/>
  <c r="N315" i="1"/>
  <c r="Z324" i="1" a="1"/>
  <c r="Z324" i="1" s="1"/>
  <c r="Z327" i="1" a="1"/>
  <c r="Z327" i="1" s="1"/>
  <c r="L332" i="1"/>
  <c r="P333" i="1"/>
  <c r="T333" i="1"/>
  <c r="S333" i="1" s="1"/>
  <c r="R333" i="1"/>
  <c r="N333" i="1"/>
  <c r="T336" i="1"/>
  <c r="Z336" i="1" a="1"/>
  <c r="Z336" i="1" s="1"/>
  <c r="Z366" i="1" a="1"/>
  <c r="Z366" i="1" s="1"/>
  <c r="Z364" i="1" a="1"/>
  <c r="Z364" i="1" s="1"/>
  <c r="Z368" i="1" a="1"/>
  <c r="Z368" i="1" s="1"/>
  <c r="P287" i="1"/>
  <c r="T290" i="1"/>
  <c r="Q294" i="1"/>
  <c r="N306" i="1"/>
  <c r="T307" i="1"/>
  <c r="Z322" i="1" a="1"/>
  <c r="Z322" i="1" s="1"/>
  <c r="L324" i="1"/>
  <c r="T326" i="1"/>
  <c r="S326" i="1" s="1"/>
  <c r="L328" i="1"/>
  <c r="L330" i="1"/>
  <c r="Q333" i="1"/>
  <c r="T346" i="1"/>
  <c r="P315" i="1"/>
  <c r="L316" i="1"/>
  <c r="R319" i="1"/>
  <c r="P319" i="1"/>
  <c r="T330" i="1"/>
  <c r="Z343" i="1" a="1"/>
  <c r="Z343" i="1" s="1"/>
  <c r="L352" i="1"/>
  <c r="P352" i="1"/>
  <c r="Z372" i="1" a="1"/>
  <c r="Z372" i="1" s="1"/>
  <c r="L374" i="1"/>
  <c r="P374" i="1"/>
  <c r="P274" i="1"/>
  <c r="Q281" i="1"/>
  <c r="P283" i="1"/>
  <c r="P295" i="1"/>
  <c r="P306" i="1"/>
  <c r="Q315" i="1"/>
  <c r="N319" i="1"/>
  <c r="P325" i="1"/>
  <c r="T325" i="1"/>
  <c r="R325" i="1"/>
  <c r="N325" i="1"/>
  <c r="N331" i="1"/>
  <c r="L344" i="1"/>
  <c r="L346" i="1"/>
  <c r="Q348" i="1"/>
  <c r="N348" i="1"/>
  <c r="T348" i="1"/>
  <c r="R348" i="1"/>
  <c r="P348" i="1"/>
  <c r="Z352" i="1" a="1"/>
  <c r="Z352" i="1" s="1"/>
  <c r="Z374" i="1" a="1"/>
  <c r="Z374" i="1" s="1"/>
  <c r="T374" i="1"/>
  <c r="Q287" i="1"/>
  <c r="P293" i="1"/>
  <c r="P297" i="1"/>
  <c r="P313" i="1"/>
  <c r="N313" i="1"/>
  <c r="P323" i="1"/>
  <c r="P326" i="1"/>
  <c r="T328" i="1"/>
  <c r="Z328" i="1" a="1"/>
  <c r="Z328" i="1" s="1"/>
  <c r="Z329" i="1" a="1"/>
  <c r="Z329" i="1" s="1"/>
  <c r="P331" i="1"/>
  <c r="Z356" i="1" a="1"/>
  <c r="Z356" i="1" s="1"/>
  <c r="Z362" i="1" a="1"/>
  <c r="Z362" i="1" s="1"/>
  <c r="Z361" i="1" a="1"/>
  <c r="Z361" i="1" s="1"/>
  <c r="R274" i="1"/>
  <c r="R283" i="1"/>
  <c r="R287" i="1"/>
  <c r="N293" i="1"/>
  <c r="N297" i="1"/>
  <c r="N299" i="1"/>
  <c r="P303" i="1"/>
  <c r="T306" i="1"/>
  <c r="L307" i="1"/>
  <c r="Q310" i="1"/>
  <c r="T315" i="1"/>
  <c r="Q319" i="1"/>
  <c r="Q323" i="1"/>
  <c r="T327" i="1"/>
  <c r="Q331" i="1"/>
  <c r="T332" i="1"/>
  <c r="P340" i="1"/>
  <c r="L340" i="1"/>
  <c r="P356" i="1"/>
  <c r="Z367" i="1" a="1"/>
  <c r="Z367" i="1" s="1"/>
  <c r="N278" i="1"/>
  <c r="T281" i="1"/>
  <c r="Q295" i="1"/>
  <c r="P301" i="1"/>
  <c r="P305" i="1"/>
  <c r="R311" i="1"/>
  <c r="P311" i="1"/>
  <c r="Q313" i="1"/>
  <c r="T331" i="1"/>
  <c r="S331" i="1" s="1"/>
  <c r="T342" i="1"/>
  <c r="R342" i="1"/>
  <c r="P342" i="1"/>
  <c r="N342" i="1"/>
  <c r="Z345" i="1" a="1"/>
  <c r="Z345" i="1" s="1"/>
  <c r="T345" i="1"/>
  <c r="Z351" i="1" a="1"/>
  <c r="Z351" i="1" s="1"/>
  <c r="T352" i="1"/>
  <c r="P371" i="1"/>
  <c r="L371" i="1"/>
  <c r="T287" i="1"/>
  <c r="Q293" i="1"/>
  <c r="R295" i="1"/>
  <c r="Q297" i="1"/>
  <c r="P299" i="1"/>
  <c r="N301" i="1"/>
  <c r="N305" i="1"/>
  <c r="N311" i="1"/>
  <c r="R313" i="1"/>
  <c r="T319" i="1"/>
  <c r="T324" i="1"/>
  <c r="T329" i="1"/>
  <c r="L334" i="1"/>
  <c r="P334" i="1"/>
  <c r="Z335" i="1" a="1"/>
  <c r="Z335" i="1" s="1"/>
  <c r="Q342" i="1"/>
  <c r="L364" i="1"/>
  <c r="P364" i="1"/>
  <c r="R293" i="1"/>
  <c r="R297" i="1"/>
  <c r="Q299" i="1"/>
  <c r="P309" i="1"/>
  <c r="T314" i="1"/>
  <c r="Q314" i="1"/>
  <c r="P317" i="1"/>
  <c r="N317" i="1"/>
  <c r="Z323" i="1" a="1"/>
  <c r="Z323" i="1" s="1"/>
  <c r="P355" i="1"/>
  <c r="N355" i="1"/>
  <c r="T355" i="1"/>
  <c r="R355" i="1"/>
  <c r="Q355" i="1"/>
  <c r="N309" i="1"/>
  <c r="T313" i="1"/>
  <c r="N314" i="1"/>
  <c r="P321" i="1"/>
  <c r="N321" i="1"/>
  <c r="T334" i="1"/>
  <c r="Z337" i="1" a="1"/>
  <c r="Z337" i="1" s="1"/>
  <c r="T338" i="1"/>
  <c r="Q338" i="1"/>
  <c r="P338" i="1"/>
  <c r="Z338" i="1" a="1"/>
  <c r="Z338" i="1" s="1"/>
  <c r="T343" i="1"/>
  <c r="Z359" i="1" a="1"/>
  <c r="Z359" i="1" s="1"/>
  <c r="Z314" i="1" a="1"/>
  <c r="Z314" i="1" s="1"/>
  <c r="Z321" i="1" a="1"/>
  <c r="Z321" i="1" s="1"/>
  <c r="Z355" i="1" a="1"/>
  <c r="Z355" i="1" s="1"/>
  <c r="Z358" i="1" a="1"/>
  <c r="Z358" i="1" s="1"/>
  <c r="Z382" i="1" a="1"/>
  <c r="Z382" i="1" s="1"/>
  <c r="Z381" i="1" a="1"/>
  <c r="Z381" i="1" s="1"/>
  <c r="T382" i="1"/>
  <c r="Z380" i="1" a="1"/>
  <c r="Z380" i="1" s="1"/>
  <c r="V405" i="1"/>
  <c r="T318" i="1"/>
  <c r="Z332" i="1" a="1"/>
  <c r="Z332" i="1" s="1"/>
  <c r="Z334" i="1" a="1"/>
  <c r="Z334" i="1" s="1"/>
  <c r="S394" i="1"/>
  <c r="V394" i="1"/>
  <c r="T339" i="1"/>
  <c r="Q347" i="1"/>
  <c r="R350" i="1"/>
  <c r="P353" i="1"/>
  <c r="N357" i="1"/>
  <c r="P360" i="1"/>
  <c r="T372" i="1"/>
  <c r="T379" i="1"/>
  <c r="Z388" i="1" a="1"/>
  <c r="Z388" i="1" s="1"/>
  <c r="Z383" i="1" a="1"/>
  <c r="Z383" i="1" s="1"/>
  <c r="Z385" i="1" a="1"/>
  <c r="Z385" i="1" s="1"/>
  <c r="Z387" i="1" a="1"/>
  <c r="Z387" i="1" s="1"/>
  <c r="Z384" i="1" a="1"/>
  <c r="Z384" i="1" s="1"/>
  <c r="Z378" i="1" a="1"/>
  <c r="Z378" i="1" s="1"/>
  <c r="Z375" i="1" a="1"/>
  <c r="Z375" i="1" s="1"/>
  <c r="P396" i="1"/>
  <c r="L396" i="1"/>
  <c r="Z412" i="1" a="1"/>
  <c r="Z412" i="1" s="1"/>
  <c r="V421" i="1"/>
  <c r="Z365" i="1" a="1"/>
  <c r="Z365" i="1" s="1"/>
  <c r="T366" i="1"/>
  <c r="N366" i="1"/>
  <c r="Q366" i="1"/>
  <c r="R368" i="1"/>
  <c r="Q368" i="1"/>
  <c r="Z371" i="1" a="1"/>
  <c r="Z371" i="1" s="1"/>
  <c r="Z411" i="1" a="1"/>
  <c r="Z411" i="1" s="1"/>
  <c r="Z407" i="1" a="1"/>
  <c r="Z407" i="1" s="1"/>
  <c r="T411" i="1"/>
  <c r="P354" i="1"/>
  <c r="P367" i="1"/>
  <c r="Q367" i="1"/>
  <c r="N368" i="1"/>
  <c r="T378" i="1"/>
  <c r="Z392" i="1" a="1"/>
  <c r="Z392" i="1" s="1"/>
  <c r="T402" i="1"/>
  <c r="G402" i="1"/>
  <c r="Z403" i="1" a="1"/>
  <c r="Z403" i="1" s="1"/>
  <c r="Z404" i="1" a="1"/>
  <c r="Z404" i="1" s="1"/>
  <c r="T405" i="1"/>
  <c r="S405" i="1" s="1"/>
  <c r="T406" i="1"/>
  <c r="Z406" i="1" a="1"/>
  <c r="Z406" i="1" s="1"/>
  <c r="Z414" i="1" a="1"/>
  <c r="Z414" i="1" s="1"/>
  <c r="T414" i="1"/>
  <c r="Z413" i="1" a="1"/>
  <c r="Z413" i="1" s="1"/>
  <c r="P358" i="1"/>
  <c r="N358" i="1"/>
  <c r="P361" i="1"/>
  <c r="T363" i="1"/>
  <c r="Z363" i="1" a="1"/>
  <c r="Z363" i="1" s="1"/>
  <c r="P366" i="1"/>
  <c r="T393" i="1"/>
  <c r="S393" i="1" s="1"/>
  <c r="T395" i="1"/>
  <c r="Z395" i="1" a="1"/>
  <c r="Z395" i="1" s="1"/>
  <c r="T398" i="1"/>
  <c r="Z398" i="1" a="1"/>
  <c r="Z398" i="1" s="1"/>
  <c r="Z397" i="1" a="1"/>
  <c r="Z397" i="1" s="1"/>
  <c r="Z399" i="1" a="1"/>
  <c r="Z399" i="1" s="1"/>
  <c r="T399" i="1"/>
  <c r="Z416" i="1" a="1"/>
  <c r="Z416" i="1" s="1"/>
  <c r="Q369" i="1"/>
  <c r="N369" i="1"/>
  <c r="R369" i="1"/>
  <c r="Z376" i="1" a="1"/>
  <c r="Z376" i="1" s="1"/>
  <c r="Z377" i="1" a="1"/>
  <c r="Z377" i="1" s="1"/>
  <c r="Z390" i="1" a="1"/>
  <c r="Z390" i="1" s="1"/>
  <c r="P391" i="1"/>
  <c r="T349" i="1"/>
  <c r="N349" i="1"/>
  <c r="R349" i="1"/>
  <c r="T354" i="1"/>
  <c r="S354" i="1" s="1"/>
  <c r="Q358" i="1"/>
  <c r="T361" i="1"/>
  <c r="P362" i="1"/>
  <c r="L363" i="1"/>
  <c r="T365" i="1"/>
  <c r="T367" i="1"/>
  <c r="G375" i="1"/>
  <c r="T375" i="1"/>
  <c r="N382" i="1"/>
  <c r="P382" i="1"/>
  <c r="Q382" i="1"/>
  <c r="R382" i="1"/>
  <c r="L386" i="1"/>
  <c r="P386" i="1"/>
  <c r="G404" i="1"/>
  <c r="L404" i="1" s="1"/>
  <c r="T404" i="1"/>
  <c r="P327" i="1"/>
  <c r="P337" i="1"/>
  <c r="Z360" i="1" a="1"/>
  <c r="Z360" i="1" s="1"/>
  <c r="R362" i="1"/>
  <c r="T368" i="1"/>
  <c r="P369" i="1"/>
  <c r="P389" i="1"/>
  <c r="L389" i="1"/>
  <c r="Q327" i="1"/>
  <c r="P329" i="1"/>
  <c r="Q335" i="1"/>
  <c r="N337" i="1"/>
  <c r="P341" i="1"/>
  <c r="R352" i="1"/>
  <c r="N359" i="1"/>
  <c r="R359" i="1"/>
  <c r="Z370" i="1" a="1"/>
  <c r="Z370" i="1" s="1"/>
  <c r="Z369" i="1" a="1"/>
  <c r="Z369" i="1" s="1"/>
  <c r="R371" i="1"/>
  <c r="Q371" i="1"/>
  <c r="L376" i="1"/>
  <c r="P376" i="1"/>
  <c r="T380" i="1"/>
  <c r="R380" i="1"/>
  <c r="P380" i="1"/>
  <c r="Q380" i="1"/>
  <c r="P404" i="1"/>
  <c r="T418" i="1"/>
  <c r="Z417" i="1" a="1"/>
  <c r="Z417" i="1" s="1"/>
  <c r="Z418" i="1" a="1"/>
  <c r="Z418" i="1" s="1"/>
  <c r="N329" i="1"/>
  <c r="P339" i="1"/>
  <c r="N341" i="1"/>
  <c r="P345" i="1"/>
  <c r="N347" i="1"/>
  <c r="N350" i="1"/>
  <c r="T358" i="1"/>
  <c r="P359" i="1"/>
  <c r="T362" i="1"/>
  <c r="R364" i="1"/>
  <c r="N364" i="1"/>
  <c r="T364" i="1"/>
  <c r="T369" i="1"/>
  <c r="P370" i="1"/>
  <c r="N371" i="1"/>
  <c r="N380" i="1"/>
  <c r="P400" i="1"/>
  <c r="L400" i="1"/>
  <c r="R374" i="1"/>
  <c r="Q374" i="1"/>
  <c r="Z379" i="1" a="1"/>
  <c r="Z379" i="1" s="1"/>
  <c r="Z389" i="1" a="1"/>
  <c r="Z389" i="1" s="1"/>
  <c r="T400" i="1"/>
  <c r="Z400" i="1" a="1"/>
  <c r="Z400" i="1" s="1"/>
  <c r="Z353" i="1" a="1"/>
  <c r="Z353" i="1" s="1"/>
  <c r="R357" i="1"/>
  <c r="P357" i="1"/>
  <c r="Z373" i="1" a="1"/>
  <c r="Z373" i="1" s="1"/>
  <c r="N374" i="1"/>
  <c r="P397" i="1"/>
  <c r="N397" i="1"/>
  <c r="T397" i="1"/>
  <c r="R397" i="1"/>
  <c r="Q397" i="1"/>
  <c r="Z402" i="1" a="1"/>
  <c r="Z402" i="1" s="1"/>
  <c r="S432" i="1"/>
  <c r="V432" i="1"/>
  <c r="R356" i="1"/>
  <c r="N356" i="1"/>
  <c r="P365" i="1"/>
  <c r="R376" i="1"/>
  <c r="N376" i="1"/>
  <c r="N386" i="1"/>
  <c r="T386" i="1"/>
  <c r="Z401" i="1" a="1"/>
  <c r="Z401" i="1" s="1"/>
  <c r="P408" i="1"/>
  <c r="Z422" i="1" a="1"/>
  <c r="Z422" i="1" s="1"/>
  <c r="T422" i="1"/>
  <c r="Z427" i="1" a="1"/>
  <c r="Z427" i="1" s="1"/>
  <c r="T441" i="1"/>
  <c r="R441" i="1"/>
  <c r="Q441" i="1"/>
  <c r="P441" i="1"/>
  <c r="N441" i="1"/>
  <c r="T470" i="1"/>
  <c r="Z469" i="1" a="1"/>
  <c r="Z469" i="1" s="1"/>
  <c r="Z470" i="1" a="1"/>
  <c r="Z470" i="1" s="1"/>
  <c r="Q383" i="1"/>
  <c r="P383" i="1"/>
  <c r="N383" i="1"/>
  <c r="P390" i="1"/>
  <c r="T403" i="1"/>
  <c r="P407" i="1"/>
  <c r="T407" i="1"/>
  <c r="R407" i="1"/>
  <c r="N407" i="1"/>
  <c r="T408" i="1"/>
  <c r="S408" i="1" s="1"/>
  <c r="T410" i="1"/>
  <c r="G450" i="1"/>
  <c r="T450" i="1"/>
  <c r="V466" i="1"/>
  <c r="S439" i="1"/>
  <c r="Z475" i="1" a="1"/>
  <c r="Z475" i="1" s="1"/>
  <c r="T475" i="1"/>
  <c r="Z474" i="1" a="1"/>
  <c r="Z474" i="1" s="1"/>
  <c r="V479" i="1"/>
  <c r="Z429" i="1" a="1"/>
  <c r="Z429" i="1" s="1"/>
  <c r="P439" i="1"/>
  <c r="R439" i="1"/>
  <c r="N439" i="1"/>
  <c r="T439" i="1"/>
  <c r="V439" i="1" s="1"/>
  <c r="Q439" i="1"/>
  <c r="P442" i="1"/>
  <c r="L442" i="1"/>
  <c r="Q492" i="1"/>
  <c r="P492" i="1"/>
  <c r="R492" i="1"/>
  <c r="T492" i="1"/>
  <c r="N492" i="1"/>
  <c r="T384" i="1"/>
  <c r="R384" i="1"/>
  <c r="T432" i="1"/>
  <c r="Q432" i="1"/>
  <c r="R432" i="1"/>
  <c r="P432" i="1"/>
  <c r="N432" i="1"/>
  <c r="Z435" i="1" a="1"/>
  <c r="Z435" i="1" s="1"/>
  <c r="Z433" i="1" a="1"/>
  <c r="Z433" i="1" s="1"/>
  <c r="Z438" i="1" a="1"/>
  <c r="Z438" i="1" s="1"/>
  <c r="T438" i="1"/>
  <c r="Z437" i="1" a="1"/>
  <c r="Z437" i="1" s="1"/>
  <c r="Z442" i="1" a="1"/>
  <c r="Z442" i="1" s="1"/>
  <c r="Z441" i="1" a="1"/>
  <c r="Z441" i="1" s="1"/>
  <c r="T442" i="1"/>
  <c r="S489" i="1"/>
  <c r="P381" i="1"/>
  <c r="N384" i="1"/>
  <c r="T415" i="1"/>
  <c r="Z415" i="1" a="1"/>
  <c r="Z415" i="1" s="1"/>
  <c r="Q416" i="1"/>
  <c r="P416" i="1"/>
  <c r="N416" i="1"/>
  <c r="R416" i="1"/>
  <c r="Z425" i="1" a="1"/>
  <c r="Z425" i="1" s="1"/>
  <c r="P434" i="1"/>
  <c r="L434" i="1"/>
  <c r="Z410" i="1" a="1"/>
  <c r="Z410" i="1" s="1"/>
  <c r="V445" i="1"/>
  <c r="S445" i="1"/>
  <c r="L500" i="1"/>
  <c r="P500" i="1"/>
  <c r="P384" i="1"/>
  <c r="T388" i="1"/>
  <c r="R388" i="1"/>
  <c r="N388" i="1"/>
  <c r="P393" i="1"/>
  <c r="N394" i="1"/>
  <c r="R394" i="1"/>
  <c r="Z420" i="1" a="1"/>
  <c r="Z420" i="1" s="1"/>
  <c r="Z426" i="1" a="1"/>
  <c r="Z426" i="1" s="1"/>
  <c r="Z468" i="1" a="1"/>
  <c r="Z468" i="1" s="1"/>
  <c r="T468" i="1"/>
  <c r="Z454" i="1" a="1"/>
  <c r="Z454" i="1" s="1"/>
  <c r="Z459" i="1" a="1"/>
  <c r="Z459" i="1" s="1"/>
  <c r="T351" i="1"/>
  <c r="N351" i="1"/>
  <c r="N353" i="1"/>
  <c r="T353" i="1"/>
  <c r="R372" i="1"/>
  <c r="P372" i="1"/>
  <c r="Q381" i="1"/>
  <c r="Q384" i="1"/>
  <c r="T412" i="1"/>
  <c r="Q412" i="1"/>
  <c r="N412" i="1"/>
  <c r="Z419" i="1" a="1"/>
  <c r="Z419" i="1" s="1"/>
  <c r="T440" i="1"/>
  <c r="S440" i="1" s="1"/>
  <c r="Q440" i="1"/>
  <c r="P440" i="1"/>
  <c r="R440" i="1"/>
  <c r="N440" i="1"/>
  <c r="V480" i="1"/>
  <c r="Z386" i="1" a="1"/>
  <c r="Z386" i="1" s="1"/>
  <c r="Z391" i="1" a="1"/>
  <c r="Z391" i="1" s="1"/>
  <c r="P394" i="1"/>
  <c r="P399" i="1"/>
  <c r="R399" i="1"/>
  <c r="R404" i="1"/>
  <c r="Q404" i="1"/>
  <c r="T409" i="1"/>
  <c r="R409" i="1"/>
  <c r="Q409" i="1"/>
  <c r="P413" i="1"/>
  <c r="N413" i="1"/>
  <c r="Q413" i="1"/>
  <c r="R413" i="1"/>
  <c r="T435" i="1"/>
  <c r="Z424" i="1" a="1"/>
  <c r="Z424" i="1" s="1"/>
  <c r="Z431" i="1" a="1"/>
  <c r="Z431" i="1" s="1"/>
  <c r="P378" i="1"/>
  <c r="Q379" i="1"/>
  <c r="R379" i="1"/>
  <c r="P379" i="1"/>
  <c r="T381" i="1"/>
  <c r="Z396" i="1" a="1"/>
  <c r="Z396" i="1" s="1"/>
  <c r="P403" i="1"/>
  <c r="Q403" i="1"/>
  <c r="N403" i="1"/>
  <c r="R403" i="1"/>
  <c r="Q408" i="1"/>
  <c r="N408" i="1"/>
  <c r="R408" i="1"/>
  <c r="Z409" i="1" a="1"/>
  <c r="Z409" i="1" s="1"/>
  <c r="R412" i="1"/>
  <c r="Z451" i="1" a="1"/>
  <c r="Z451" i="1" s="1"/>
  <c r="Z449" i="1" a="1"/>
  <c r="Z449" i="1" s="1"/>
  <c r="Z448" i="1" a="1"/>
  <c r="Z448" i="1" s="1"/>
  <c r="T451" i="1"/>
  <c r="T373" i="1"/>
  <c r="T389" i="1"/>
  <c r="T392" i="1"/>
  <c r="R392" i="1"/>
  <c r="P411" i="1"/>
  <c r="Q411" i="1"/>
  <c r="T417" i="1"/>
  <c r="P423" i="1"/>
  <c r="R423" i="1"/>
  <c r="Z452" i="1" a="1"/>
  <c r="Z452" i="1" s="1"/>
  <c r="L456" i="1"/>
  <c r="T457" i="1"/>
  <c r="Q457" i="1"/>
  <c r="P457" i="1"/>
  <c r="N464" i="1"/>
  <c r="R464" i="1"/>
  <c r="T464" i="1"/>
  <c r="Q464" i="1"/>
  <c r="P464" i="1"/>
  <c r="P479" i="1"/>
  <c r="N479" i="1"/>
  <c r="T479" i="1"/>
  <c r="R479" i="1"/>
  <c r="Q479" i="1"/>
  <c r="L501" i="1"/>
  <c r="P501" i="1"/>
  <c r="Z436" i="1" a="1"/>
  <c r="Z436" i="1" s="1"/>
  <c r="R437" i="1"/>
  <c r="P437" i="1"/>
  <c r="N437" i="1"/>
  <c r="Z464" i="1" a="1"/>
  <c r="Z464" i="1" s="1"/>
  <c r="Z472" i="1" a="1"/>
  <c r="Z472" i="1" s="1"/>
  <c r="V490" i="1"/>
  <c r="S490" i="1"/>
  <c r="P427" i="1"/>
  <c r="Q427" i="1"/>
  <c r="Z430" i="1" a="1"/>
  <c r="Z430" i="1" s="1"/>
  <c r="T430" i="1"/>
  <c r="Q437" i="1"/>
  <c r="T482" i="1"/>
  <c r="Z482" i="1" a="1"/>
  <c r="Z482" i="1" s="1"/>
  <c r="V510" i="1"/>
  <c r="S510" i="1"/>
  <c r="P421" i="1"/>
  <c r="N421" i="1"/>
  <c r="P431" i="1"/>
  <c r="R431" i="1"/>
  <c r="N431" i="1"/>
  <c r="Z460" i="1" a="1"/>
  <c r="Z460" i="1" s="1"/>
  <c r="Z467" i="1" a="1"/>
  <c r="Z467" i="1" s="1"/>
  <c r="T471" i="1"/>
  <c r="S503" i="1"/>
  <c r="V503" i="1"/>
  <c r="T520" i="1"/>
  <c r="Z520" i="1" a="1"/>
  <c r="Z520" i="1" s="1"/>
  <c r="Z507" i="1" a="1"/>
  <c r="Z507" i="1" s="1"/>
  <c r="Z516" i="1" a="1"/>
  <c r="Z516" i="1" s="1"/>
  <c r="Z514" i="1" a="1"/>
  <c r="Z514" i="1" s="1"/>
  <c r="Z511" i="1" a="1"/>
  <c r="Z511" i="1" s="1"/>
  <c r="Q421" i="1"/>
  <c r="T423" i="1"/>
  <c r="P424" i="1"/>
  <c r="R427" i="1"/>
  <c r="P428" i="1"/>
  <c r="Q431" i="1"/>
  <c r="T433" i="1"/>
  <c r="P467" i="1"/>
  <c r="T467" i="1"/>
  <c r="R467" i="1"/>
  <c r="N467" i="1"/>
  <c r="Z478" i="1" a="1"/>
  <c r="Z478" i="1" s="1"/>
  <c r="T478" i="1"/>
  <c r="Z477" i="1" a="1"/>
  <c r="Z477" i="1" s="1"/>
  <c r="T481" i="1"/>
  <c r="Z496" i="1" a="1"/>
  <c r="Z496" i="1" s="1"/>
  <c r="Z497" i="1" a="1"/>
  <c r="Z497" i="1" s="1"/>
  <c r="T497" i="1"/>
  <c r="T360" i="1"/>
  <c r="N387" i="1"/>
  <c r="T390" i="1"/>
  <c r="P395" i="1"/>
  <c r="Q395" i="1"/>
  <c r="P405" i="1"/>
  <c r="N405" i="1"/>
  <c r="P415" i="1"/>
  <c r="R415" i="1"/>
  <c r="R421" i="1"/>
  <c r="R424" i="1"/>
  <c r="T425" i="1"/>
  <c r="T427" i="1"/>
  <c r="N428" i="1"/>
  <c r="N433" i="1"/>
  <c r="Q476" i="1"/>
  <c r="N476" i="1"/>
  <c r="T476" i="1"/>
  <c r="V476" i="1" s="1"/>
  <c r="R476" i="1"/>
  <c r="Z428" i="1" a="1"/>
  <c r="Z428" i="1" s="1"/>
  <c r="T431" i="1"/>
  <c r="Z446" i="1" a="1"/>
  <c r="Z446" i="1" s="1"/>
  <c r="T446" i="1"/>
  <c r="Q449" i="1"/>
  <c r="T449" i="1"/>
  <c r="Z465" i="1" a="1"/>
  <c r="Z465" i="1" s="1"/>
  <c r="P466" i="1"/>
  <c r="Z471" i="1" a="1"/>
  <c r="Z471" i="1" s="1"/>
  <c r="V483" i="1"/>
  <c r="P419" i="1"/>
  <c r="Q419" i="1"/>
  <c r="T421" i="1"/>
  <c r="S421" i="1" s="1"/>
  <c r="Q428" i="1"/>
  <c r="R429" i="1"/>
  <c r="P429" i="1"/>
  <c r="N429" i="1"/>
  <c r="P433" i="1"/>
  <c r="T448" i="1"/>
  <c r="Q448" i="1"/>
  <c r="P448" i="1"/>
  <c r="N449" i="1"/>
  <c r="T458" i="1"/>
  <c r="V493" i="1"/>
  <c r="S493" i="1"/>
  <c r="Z502" i="1" a="1"/>
  <c r="Z502" i="1" s="1"/>
  <c r="T502" i="1"/>
  <c r="Z501" i="1" a="1"/>
  <c r="Z501" i="1" s="1"/>
  <c r="Z500" i="1" a="1"/>
  <c r="Z500" i="1" s="1"/>
  <c r="P443" i="1"/>
  <c r="R443" i="1"/>
  <c r="Q443" i="1"/>
  <c r="Z453" i="1" a="1"/>
  <c r="Z453" i="1" s="1"/>
  <c r="P459" i="1"/>
  <c r="T459" i="1"/>
  <c r="N459" i="1"/>
  <c r="Z461" i="1" a="1"/>
  <c r="Z461" i="1" s="1"/>
  <c r="T461" i="1"/>
  <c r="P483" i="1"/>
  <c r="T483" i="1"/>
  <c r="S483" i="1" s="1"/>
  <c r="R483" i="1"/>
  <c r="N483" i="1"/>
  <c r="V498" i="1"/>
  <c r="S498" i="1"/>
  <c r="V505" i="1"/>
  <c r="T428" i="1"/>
  <c r="Z434" i="1" a="1"/>
  <c r="Z434" i="1" s="1"/>
  <c r="P435" i="1"/>
  <c r="R435" i="1"/>
  <c r="Q435" i="1"/>
  <c r="N443" i="1"/>
  <c r="R445" i="1"/>
  <c r="P445" i="1"/>
  <c r="N445" i="1"/>
  <c r="P447" i="1"/>
  <c r="T447" i="1"/>
  <c r="S447" i="1" s="1"/>
  <c r="R447" i="1"/>
  <c r="N447" i="1"/>
  <c r="R448" i="1"/>
  <c r="R449" i="1"/>
  <c r="Z450" i="1" a="1"/>
  <c r="Z450" i="1" s="1"/>
  <c r="P452" i="1"/>
  <c r="L454" i="1"/>
  <c r="Q459" i="1"/>
  <c r="T466" i="1"/>
  <c r="S466" i="1" s="1"/>
  <c r="Q483" i="1"/>
  <c r="P420" i="1"/>
  <c r="Z443" i="1" a="1"/>
  <c r="Z443" i="1" s="1"/>
  <c r="Z444" i="1" a="1"/>
  <c r="Z444" i="1" s="1"/>
  <c r="Q445" i="1"/>
  <c r="R453" i="1"/>
  <c r="P453" i="1"/>
  <c r="N453" i="1"/>
  <c r="P458" i="1"/>
  <c r="R459" i="1"/>
  <c r="T465" i="1"/>
  <c r="T472" i="1"/>
  <c r="Q485" i="1"/>
  <c r="N485" i="1"/>
  <c r="T485" i="1"/>
  <c r="R485" i="1"/>
  <c r="P485" i="1"/>
  <c r="T494" i="1"/>
  <c r="S494" i="1" s="1"/>
  <c r="Z492" i="1" a="1"/>
  <c r="Z492" i="1" s="1"/>
  <c r="Z491" i="1" a="1"/>
  <c r="Z491" i="1" s="1"/>
  <c r="Z495" i="1" a="1"/>
  <c r="Z495" i="1" s="1"/>
  <c r="Z499" i="1" a="1"/>
  <c r="Z499" i="1" s="1"/>
  <c r="T503" i="1"/>
  <c r="T504" i="1"/>
  <c r="Z508" i="1" a="1"/>
  <c r="Z508" i="1" s="1"/>
  <c r="L510" i="1"/>
  <c r="Z513" i="1" a="1"/>
  <c r="Z513" i="1" s="1"/>
  <c r="Z524" i="1" a="1"/>
  <c r="Z524" i="1" s="1"/>
  <c r="T528" i="1"/>
  <c r="Z536" i="1" a="1"/>
  <c r="Z536" i="1" s="1"/>
  <c r="R480" i="1"/>
  <c r="N480" i="1"/>
  <c r="V525" i="1"/>
  <c r="S538" i="1"/>
  <c r="Z539" i="1" a="1"/>
  <c r="Z539" i="1" s="1"/>
  <c r="S561" i="1"/>
  <c r="V561" i="1"/>
  <c r="S563" i="1"/>
  <c r="V563" i="1"/>
  <c r="Q451" i="1"/>
  <c r="P481" i="1"/>
  <c r="Q481" i="1"/>
  <c r="Z485" i="1" a="1"/>
  <c r="Z485" i="1" s="1"/>
  <c r="T486" i="1"/>
  <c r="V486" i="1" s="1"/>
  <c r="L496" i="1"/>
  <c r="T500" i="1"/>
  <c r="T506" i="1"/>
  <c r="Z506" i="1" a="1"/>
  <c r="Z506" i="1" s="1"/>
  <c r="Q508" i="1"/>
  <c r="R508" i="1"/>
  <c r="P508" i="1"/>
  <c r="T518" i="1"/>
  <c r="Z518" i="1" a="1"/>
  <c r="Z518" i="1" s="1"/>
  <c r="Z519" i="1" a="1"/>
  <c r="Z519" i="1" s="1"/>
  <c r="Z531" i="1" a="1"/>
  <c r="Z531" i="1" s="1"/>
  <c r="Z530" i="1" a="1"/>
  <c r="Z530" i="1" s="1"/>
  <c r="Z458" i="1" a="1"/>
  <c r="Z458" i="1" s="1"/>
  <c r="N460" i="1"/>
  <c r="N465" i="1"/>
  <c r="N469" i="1"/>
  <c r="P473" i="1"/>
  <c r="N473" i="1"/>
  <c r="P480" i="1"/>
  <c r="N481" i="1"/>
  <c r="Q488" i="1"/>
  <c r="P488" i="1"/>
  <c r="L490" i="1"/>
  <c r="N496" i="1"/>
  <c r="T496" i="1"/>
  <c r="R496" i="1"/>
  <c r="L506" i="1"/>
  <c r="P506" i="1"/>
  <c r="N508" i="1"/>
  <c r="T516" i="1"/>
  <c r="T525" i="1"/>
  <c r="S525" i="1" s="1"/>
  <c r="V528" i="1"/>
  <c r="P531" i="1"/>
  <c r="T531" i="1"/>
  <c r="R531" i="1"/>
  <c r="Q531" i="1"/>
  <c r="Q536" i="1"/>
  <c r="P536" i="1"/>
  <c r="N536" i="1"/>
  <c r="N544" i="1"/>
  <c r="R544" i="1"/>
  <c r="Q544" i="1"/>
  <c r="P544" i="1"/>
  <c r="V566" i="1"/>
  <c r="P455" i="1"/>
  <c r="Z462" i="1" a="1"/>
  <c r="Z462" i="1" s="1"/>
  <c r="P465" i="1"/>
  <c r="P470" i="1"/>
  <c r="L470" i="1"/>
  <c r="Q480" i="1"/>
  <c r="P489" i="1"/>
  <c r="Q489" i="1"/>
  <c r="N489" i="1"/>
  <c r="T508" i="1"/>
  <c r="T511" i="1"/>
  <c r="T522" i="1"/>
  <c r="Z522" i="1" a="1"/>
  <c r="Z522" i="1" s="1"/>
  <c r="P524" i="1"/>
  <c r="Z527" i="1" a="1"/>
  <c r="Z527" i="1" s="1"/>
  <c r="N531" i="1"/>
  <c r="R536" i="1"/>
  <c r="Z544" i="1" a="1"/>
  <c r="Z544" i="1" s="1"/>
  <c r="P546" i="1"/>
  <c r="L546" i="1"/>
  <c r="T480" i="1"/>
  <c r="S480" i="1" s="1"/>
  <c r="R481" i="1"/>
  <c r="Z484" i="1" a="1"/>
  <c r="Z484" i="1" s="1"/>
  <c r="Z488" i="1" a="1"/>
  <c r="Z488" i="1" s="1"/>
  <c r="Z512" i="1" a="1"/>
  <c r="Z512" i="1" s="1"/>
  <c r="Z515" i="1" a="1"/>
  <c r="Z515" i="1" s="1"/>
  <c r="P527" i="1"/>
  <c r="T527" i="1"/>
  <c r="R527" i="1"/>
  <c r="Q527" i="1"/>
  <c r="R533" i="1"/>
  <c r="Q533" i="1"/>
  <c r="P533" i="1"/>
  <c r="T536" i="1"/>
  <c r="T544" i="1"/>
  <c r="Z547" i="1" a="1"/>
  <c r="Z547" i="1" s="1"/>
  <c r="T547" i="1"/>
  <c r="S548" i="1"/>
  <c r="S569" i="1"/>
  <c r="V569" i="1"/>
  <c r="Z455" i="1" a="1"/>
  <c r="Z455" i="1" s="1"/>
  <c r="R473" i="1"/>
  <c r="Z517" i="1" a="1"/>
  <c r="Z517" i="1" s="1"/>
  <c r="P526" i="1"/>
  <c r="L526" i="1"/>
  <c r="V565" i="1"/>
  <c r="S583" i="1"/>
  <c r="V583" i="1"/>
  <c r="P505" i="1"/>
  <c r="T505" i="1"/>
  <c r="S505" i="1" s="1"/>
  <c r="Q505" i="1"/>
  <c r="N505" i="1"/>
  <c r="Z521" i="1" a="1"/>
  <c r="Z521" i="1" s="1"/>
  <c r="Z523" i="1" a="1"/>
  <c r="Z523" i="1" s="1"/>
  <c r="T523" i="1"/>
  <c r="P532" i="1"/>
  <c r="L532" i="1"/>
  <c r="Z533" i="1" a="1"/>
  <c r="Z533" i="1" s="1"/>
  <c r="V568" i="1"/>
  <c r="Z509" i="1" a="1"/>
  <c r="Z509" i="1" s="1"/>
  <c r="Z529" i="1" a="1"/>
  <c r="Z529" i="1" s="1"/>
  <c r="T529" i="1"/>
  <c r="S534" i="1"/>
  <c r="T546" i="1"/>
  <c r="Z546" i="1" a="1"/>
  <c r="Z546" i="1" s="1"/>
  <c r="T551" i="1"/>
  <c r="S551" i="1" s="1"/>
  <c r="R551" i="1"/>
  <c r="Q551" i="1"/>
  <c r="P551" i="1"/>
  <c r="N551" i="1"/>
  <c r="V556" i="1"/>
  <c r="V564" i="1"/>
  <c r="N456" i="1"/>
  <c r="R456" i="1"/>
  <c r="R505" i="1"/>
  <c r="P520" i="1"/>
  <c r="L520" i="1"/>
  <c r="T521" i="1"/>
  <c r="V555" i="1"/>
  <c r="Z504" i="1" a="1"/>
  <c r="Z504" i="1" s="1"/>
  <c r="P518" i="1"/>
  <c r="L518" i="1"/>
  <c r="S526" i="1"/>
  <c r="V526" i="1"/>
  <c r="S535" i="1"/>
  <c r="V535" i="1"/>
  <c r="Z540" i="1" a="1"/>
  <c r="Z540" i="1" s="1"/>
  <c r="Z542" i="1" a="1"/>
  <c r="Z542" i="1" s="1"/>
  <c r="Z545" i="1" a="1"/>
  <c r="Z545" i="1" s="1"/>
  <c r="T545" i="1"/>
  <c r="P451" i="1"/>
  <c r="Z463" i="1" a="1"/>
  <c r="Z463" i="1" s="1"/>
  <c r="P472" i="1"/>
  <c r="Z473" i="1" a="1"/>
  <c r="Z473" i="1" s="1"/>
  <c r="Z487" i="1" a="1"/>
  <c r="Z487" i="1" s="1"/>
  <c r="R512" i="1"/>
  <c r="P512" i="1"/>
  <c r="N512" i="1"/>
  <c r="P513" i="1"/>
  <c r="R513" i="1"/>
  <c r="Q513" i="1"/>
  <c r="N513" i="1"/>
  <c r="Z532" i="1" a="1"/>
  <c r="Z532" i="1" s="1"/>
  <c r="P537" i="1"/>
  <c r="R537" i="1"/>
  <c r="Q537" i="1"/>
  <c r="N537" i="1"/>
  <c r="Z543" i="1" a="1"/>
  <c r="Z543" i="1" s="1"/>
  <c r="P545" i="1"/>
  <c r="L571" i="1"/>
  <c r="P571" i="1"/>
  <c r="Z578" i="1" a="1"/>
  <c r="Z578" i="1" s="1"/>
  <c r="T578" i="1"/>
  <c r="L581" i="1"/>
  <c r="P581" i="1"/>
  <c r="Z570" i="1" a="1"/>
  <c r="Z570" i="1" s="1"/>
  <c r="Z571" i="1" a="1"/>
  <c r="Z571" i="1" s="1"/>
  <c r="Z575" i="1" a="1"/>
  <c r="Z575" i="1" s="1"/>
  <c r="Z576" i="1" a="1"/>
  <c r="Z576" i="1" s="1"/>
  <c r="Z580" i="1" a="1"/>
  <c r="Z580" i="1" s="1"/>
  <c r="Z579" i="1" a="1"/>
  <c r="Z579" i="1" s="1"/>
  <c r="V599" i="1"/>
  <c r="Z602" i="1" a="1"/>
  <c r="Z602" i="1" s="1"/>
  <c r="Z600" i="1" a="1"/>
  <c r="Z600" i="1" s="1"/>
  <c r="Z550" i="1" a="1"/>
  <c r="Z550" i="1" s="1"/>
  <c r="Z553" i="1" a="1"/>
  <c r="Z553" i="1" s="1"/>
  <c r="R559" i="1"/>
  <c r="Q559" i="1"/>
  <c r="P562" i="1"/>
  <c r="Q562" i="1"/>
  <c r="N562" i="1"/>
  <c r="Q563" i="1"/>
  <c r="R563" i="1"/>
  <c r="N563" i="1"/>
  <c r="N564" i="1"/>
  <c r="T564" i="1"/>
  <c r="S564" i="1" s="1"/>
  <c r="R564" i="1"/>
  <c r="Q564" i="1"/>
  <c r="P568" i="1"/>
  <c r="T568" i="1"/>
  <c r="S568" i="1" s="1"/>
  <c r="R568" i="1"/>
  <c r="N568" i="1"/>
  <c r="T577" i="1"/>
  <c r="Z577" i="1" a="1"/>
  <c r="Z577" i="1" s="1"/>
  <c r="S587" i="1"/>
  <c r="V587" i="1"/>
  <c r="P463" i="1"/>
  <c r="P487" i="1"/>
  <c r="P491" i="1"/>
  <c r="R500" i="1"/>
  <c r="P502" i="1"/>
  <c r="P504" i="1"/>
  <c r="R519" i="1"/>
  <c r="Q525" i="1"/>
  <c r="Q529" i="1"/>
  <c r="P535" i="1"/>
  <c r="P539" i="1"/>
  <c r="P543" i="1"/>
  <c r="T543" i="1"/>
  <c r="P547" i="1"/>
  <c r="T555" i="1"/>
  <c r="S555" i="1" s="1"/>
  <c r="P557" i="1"/>
  <c r="N559" i="1"/>
  <c r="T570" i="1"/>
  <c r="P574" i="1"/>
  <c r="R574" i="1"/>
  <c r="N574" i="1"/>
  <c r="T582" i="1"/>
  <c r="V603" i="1"/>
  <c r="T517" i="1"/>
  <c r="R525" i="1"/>
  <c r="N535" i="1"/>
  <c r="N539" i="1"/>
  <c r="N543" i="1"/>
  <c r="N548" i="1"/>
  <c r="P548" i="1"/>
  <c r="T550" i="1"/>
  <c r="P552" i="1"/>
  <c r="T552" i="1"/>
  <c r="P559" i="1"/>
  <c r="R562" i="1"/>
  <c r="P563" i="1"/>
  <c r="P564" i="1"/>
  <c r="Q568" i="1"/>
  <c r="T573" i="1"/>
  <c r="Z572" i="1" a="1"/>
  <c r="Z572" i="1" s="1"/>
  <c r="Z573" i="1" a="1"/>
  <c r="Z573" i="1" s="1"/>
  <c r="T580" i="1"/>
  <c r="T585" i="1"/>
  <c r="Z585" i="1" a="1"/>
  <c r="Z585" i="1" s="1"/>
  <c r="Z590" i="1" a="1"/>
  <c r="Z590" i="1" s="1"/>
  <c r="T590" i="1"/>
  <c r="Z592" i="1" a="1"/>
  <c r="Z592" i="1" s="1"/>
  <c r="Z591" i="1" a="1"/>
  <c r="Z591" i="1" s="1"/>
  <c r="L595" i="1"/>
  <c r="P595" i="1"/>
  <c r="Z610" i="1" a="1"/>
  <c r="Z610" i="1" s="1"/>
  <c r="Z608" i="1" a="1"/>
  <c r="Z608" i="1" s="1"/>
  <c r="Z606" i="1" a="1"/>
  <c r="Z606" i="1" s="1"/>
  <c r="Z604" i="1" a="1"/>
  <c r="Z604" i="1" s="1"/>
  <c r="T610" i="1"/>
  <c r="P495" i="1"/>
  <c r="P499" i="1"/>
  <c r="Z541" i="1" a="1"/>
  <c r="Z541" i="1" s="1"/>
  <c r="Z554" i="1" a="1"/>
  <c r="Z554" i="1" s="1"/>
  <c r="Z558" i="1" a="1"/>
  <c r="Z558" i="1" s="1"/>
  <c r="T559" i="1"/>
  <c r="T562" i="1"/>
  <c r="S562" i="1" s="1"/>
  <c r="T563" i="1"/>
  <c r="T565" i="1"/>
  <c r="S565" i="1" s="1"/>
  <c r="Q574" i="1"/>
  <c r="V582" i="1"/>
  <c r="T557" i="1"/>
  <c r="S557" i="1" s="1"/>
  <c r="T574" i="1"/>
  <c r="Z584" i="1" a="1"/>
  <c r="Z584" i="1" s="1"/>
  <c r="R463" i="1"/>
  <c r="L486" i="1"/>
  <c r="Q497" i="1"/>
  <c r="P503" i="1"/>
  <c r="P507" i="1"/>
  <c r="N528" i="1"/>
  <c r="L534" i="1"/>
  <c r="Z586" i="1" a="1"/>
  <c r="Z586" i="1" s="1"/>
  <c r="Z588" i="1" a="1"/>
  <c r="Z588" i="1" s="1"/>
  <c r="T597" i="1"/>
  <c r="Z594" i="1" a="1"/>
  <c r="Z594" i="1" s="1"/>
  <c r="Z596" i="1" a="1"/>
  <c r="Z596" i="1" s="1"/>
  <c r="Z618" i="1" a="1"/>
  <c r="Z618" i="1" s="1"/>
  <c r="T618" i="1"/>
  <c r="Z616" i="1" a="1"/>
  <c r="Z616" i="1" s="1"/>
  <c r="R499" i="1"/>
  <c r="Q501" i="1"/>
  <c r="P511" i="1"/>
  <c r="P515" i="1"/>
  <c r="R524" i="1"/>
  <c r="P528" i="1"/>
  <c r="Z559" i="1" a="1"/>
  <c r="Z559" i="1" s="1"/>
  <c r="T581" i="1"/>
  <c r="Z581" i="1" a="1"/>
  <c r="Z581" i="1" s="1"/>
  <c r="L622" i="1"/>
  <c r="P622" i="1"/>
  <c r="P521" i="1"/>
  <c r="T524" i="1"/>
  <c r="Q528" i="1"/>
  <c r="N540" i="1"/>
  <c r="Z574" i="1" a="1"/>
  <c r="Z574" i="1" s="1"/>
  <c r="R583" i="1"/>
  <c r="P583" i="1"/>
  <c r="Z589" i="1" a="1"/>
  <c r="Z589" i="1" s="1"/>
  <c r="Z595" i="1" a="1"/>
  <c r="Z595" i="1" s="1"/>
  <c r="P613" i="1"/>
  <c r="L613" i="1"/>
  <c r="P471" i="1"/>
  <c r="P475" i="1"/>
  <c r="R484" i="1"/>
  <c r="T499" i="1"/>
  <c r="R503" i="1"/>
  <c r="R507" i="1"/>
  <c r="Q509" i="1"/>
  <c r="P519" i="1"/>
  <c r="N521" i="1"/>
  <c r="P523" i="1"/>
  <c r="R528" i="1"/>
  <c r="R532" i="1"/>
  <c r="Q555" i="1"/>
  <c r="R555" i="1"/>
  <c r="L565" i="1"/>
  <c r="P565" i="1"/>
  <c r="G575" i="1"/>
  <c r="L575" i="1" s="1"/>
  <c r="T575" i="1"/>
  <c r="N583" i="1"/>
  <c r="R591" i="1"/>
  <c r="Q591" i="1"/>
  <c r="N591" i="1"/>
  <c r="Q511" i="1"/>
  <c r="Q515" i="1"/>
  <c r="N519" i="1"/>
  <c r="N523" i="1"/>
  <c r="P529" i="1"/>
  <c r="T532" i="1"/>
  <c r="P540" i="1"/>
  <c r="P550" i="1"/>
  <c r="Q550" i="1"/>
  <c r="N555" i="1"/>
  <c r="N556" i="1"/>
  <c r="T556" i="1"/>
  <c r="S556" i="1" s="1"/>
  <c r="P556" i="1"/>
  <c r="L569" i="1"/>
  <c r="P569" i="1"/>
  <c r="P570" i="1"/>
  <c r="Q570" i="1"/>
  <c r="N570" i="1"/>
  <c r="R570" i="1"/>
  <c r="Q571" i="1"/>
  <c r="T571" i="1"/>
  <c r="N571" i="1"/>
  <c r="P576" i="1"/>
  <c r="T576" i="1"/>
  <c r="Q576" i="1"/>
  <c r="N576" i="1"/>
  <c r="P582" i="1"/>
  <c r="N582" i="1"/>
  <c r="Q582" i="1"/>
  <c r="Q583" i="1"/>
  <c r="P591" i="1"/>
  <c r="T593" i="1"/>
  <c r="Z593" i="1" a="1"/>
  <c r="Z593" i="1" s="1"/>
  <c r="P600" i="1"/>
  <c r="T600" i="1"/>
  <c r="P606" i="1"/>
  <c r="R606" i="1"/>
  <c r="T606" i="1"/>
  <c r="Z613" i="1" a="1"/>
  <c r="Z613" i="1" s="1"/>
  <c r="T615" i="1"/>
  <c r="P558" i="1"/>
  <c r="T567" i="1"/>
  <c r="S567" i="1" s="1"/>
  <c r="P578" i="1"/>
  <c r="Q578" i="1"/>
  <c r="P580" i="1"/>
  <c r="R587" i="1"/>
  <c r="N595" i="1"/>
  <c r="P597" i="1"/>
  <c r="T599" i="1"/>
  <c r="S599" i="1" s="1"/>
  <c r="N600" i="1"/>
  <c r="R602" i="1"/>
  <c r="N606" i="1"/>
  <c r="N607" i="1"/>
  <c r="Z609" i="1" a="1"/>
  <c r="Z609" i="1" s="1"/>
  <c r="T617" i="1"/>
  <c r="Z617" i="1" a="1"/>
  <c r="Z617" i="1" s="1"/>
  <c r="Z598" i="1" a="1"/>
  <c r="Z598" i="1" s="1"/>
  <c r="Q603" i="1"/>
  <c r="R603" i="1"/>
  <c r="P607" i="1"/>
  <c r="P608" i="1"/>
  <c r="T608" i="1"/>
  <c r="Q608" i="1"/>
  <c r="P612" i="1"/>
  <c r="Z620" i="1" a="1"/>
  <c r="Z620" i="1" s="1"/>
  <c r="P623" i="1"/>
  <c r="P657" i="1"/>
  <c r="L657" i="1"/>
  <c r="Z601" i="1" a="1"/>
  <c r="Z601" i="1" s="1"/>
  <c r="N603" i="1"/>
  <c r="Q606" i="1"/>
  <c r="Q607" i="1"/>
  <c r="Q612" i="1"/>
  <c r="Q621" i="1"/>
  <c r="R621" i="1"/>
  <c r="T621" i="1"/>
  <c r="T623" i="1"/>
  <c r="S623" i="1" s="1"/>
  <c r="T627" i="1"/>
  <c r="R627" i="1"/>
  <c r="Q627" i="1"/>
  <c r="P627" i="1"/>
  <c r="P641" i="1"/>
  <c r="Z655" i="1" a="1"/>
  <c r="Z655" i="1" s="1"/>
  <c r="Z650" i="1" a="1"/>
  <c r="Z650" i="1" s="1"/>
  <c r="Z647" i="1" a="1"/>
  <c r="Z647" i="1" s="1"/>
  <c r="R677" i="1"/>
  <c r="T677" i="1"/>
  <c r="Q677" i="1"/>
  <c r="P677" i="1"/>
  <c r="N677" i="1"/>
  <c r="P554" i="1"/>
  <c r="Q554" i="1"/>
  <c r="Q558" i="1"/>
  <c r="P566" i="1"/>
  <c r="P586" i="1"/>
  <c r="Q586" i="1"/>
  <c r="P588" i="1"/>
  <c r="Q590" i="1"/>
  <c r="R595" i="1"/>
  <c r="P598" i="1"/>
  <c r="R600" i="1"/>
  <c r="R607" i="1"/>
  <c r="R608" i="1"/>
  <c r="R612" i="1"/>
  <c r="Q619" i="1"/>
  <c r="R619" i="1"/>
  <c r="P619" i="1"/>
  <c r="T620" i="1"/>
  <c r="Q620" i="1"/>
  <c r="P620" i="1"/>
  <c r="Z638" i="1" a="1"/>
  <c r="Z638" i="1" s="1"/>
  <c r="Z605" i="1" a="1"/>
  <c r="Z605" i="1" s="1"/>
  <c r="Z621" i="1" a="1"/>
  <c r="Z621" i="1" s="1"/>
  <c r="P584" i="1"/>
  <c r="T584" i="1"/>
  <c r="R588" i="1"/>
  <c r="T603" i="1"/>
  <c r="T612" i="1"/>
  <c r="Z619" i="1" a="1"/>
  <c r="Z619" i="1" s="1"/>
  <c r="R620" i="1"/>
  <c r="P621" i="1"/>
  <c r="Q626" i="1"/>
  <c r="N626" i="1"/>
  <c r="T626" i="1"/>
  <c r="S626" i="1" s="1"/>
  <c r="P594" i="1"/>
  <c r="Q594" i="1"/>
  <c r="P614" i="1"/>
  <c r="R614" i="1"/>
  <c r="T614" i="1"/>
  <c r="S614" i="1" s="1"/>
  <c r="Z625" i="1" a="1"/>
  <c r="Z625" i="1" s="1"/>
  <c r="G630" i="1"/>
  <c r="T630" i="1"/>
  <c r="Z634" i="1" a="1"/>
  <c r="Z634" i="1" s="1"/>
  <c r="Z635" i="1" a="1"/>
  <c r="Z635" i="1" s="1"/>
  <c r="T588" i="1"/>
  <c r="N594" i="1"/>
  <c r="Q596" i="1"/>
  <c r="P601" i="1"/>
  <c r="Q604" i="1"/>
  <c r="Z607" i="1" a="1"/>
  <c r="Z607" i="1" s="1"/>
  <c r="N614" i="1"/>
  <c r="N615" i="1"/>
  <c r="P626" i="1"/>
  <c r="P560" i="1"/>
  <c r="T560" i="1"/>
  <c r="P579" i="1"/>
  <c r="Q584" i="1"/>
  <c r="P592" i="1"/>
  <c r="T592" i="1"/>
  <c r="R596" i="1"/>
  <c r="N599" i="1"/>
  <c r="R604" i="1"/>
  <c r="Z612" i="1" a="1"/>
  <c r="Z612" i="1" s="1"/>
  <c r="P615" i="1"/>
  <c r="P616" i="1"/>
  <c r="T616" i="1"/>
  <c r="Q616" i="1"/>
  <c r="R626" i="1"/>
  <c r="Q634" i="1"/>
  <c r="T634" i="1"/>
  <c r="R634" i="1"/>
  <c r="N634" i="1"/>
  <c r="P602" i="1"/>
  <c r="Q602" i="1"/>
  <c r="Q611" i="1"/>
  <c r="P611" i="1"/>
  <c r="R611" i="1"/>
  <c r="Q614" i="1"/>
  <c r="Q615" i="1"/>
  <c r="R625" i="1"/>
  <c r="P625" i="1"/>
  <c r="T625" i="1"/>
  <c r="Z628" i="1" a="1"/>
  <c r="Z628" i="1" s="1"/>
  <c r="T628" i="1"/>
  <c r="Z627" i="1" a="1"/>
  <c r="Z627" i="1" s="1"/>
  <c r="P577" i="1"/>
  <c r="T579" i="1"/>
  <c r="T596" i="1"/>
  <c r="N602" i="1"/>
  <c r="T604" i="1"/>
  <c r="N611" i="1"/>
  <c r="Z622" i="1" a="1"/>
  <c r="Z622" i="1" s="1"/>
  <c r="T622" i="1"/>
  <c r="N625" i="1"/>
  <c r="Z633" i="1" a="1"/>
  <c r="Z633" i="1" s="1"/>
  <c r="Z630" i="1" a="1"/>
  <c r="Z630" i="1" s="1"/>
  <c r="P634" i="1"/>
  <c r="P610" i="1"/>
  <c r="P618" i="1"/>
  <c r="R629" i="1"/>
  <c r="N629" i="1"/>
  <c r="T629" i="1"/>
  <c r="S629" i="1" s="1"/>
  <c r="Q629" i="1"/>
  <c r="N630" i="1"/>
  <c r="P631" i="1"/>
  <c r="R631" i="1"/>
  <c r="Q631" i="1"/>
  <c r="P668" i="1"/>
  <c r="L668" i="1"/>
  <c r="P681" i="1"/>
  <c r="L681" i="1"/>
  <c r="Z624" i="1" a="1"/>
  <c r="Z624" i="1" s="1"/>
  <c r="Z641" i="1" a="1"/>
  <c r="Z641" i="1" s="1"/>
  <c r="T641" i="1"/>
  <c r="Z643" i="1" a="1"/>
  <c r="Z643" i="1" s="1"/>
  <c r="Z642" i="1" a="1"/>
  <c r="Z642" i="1" s="1"/>
  <c r="V656" i="1"/>
  <c r="S656" i="1"/>
  <c r="L683" i="1"/>
  <c r="P683" i="1"/>
  <c r="Q610" i="1"/>
  <c r="Q618" i="1"/>
  <c r="Q623" i="1"/>
  <c r="T631" i="1"/>
  <c r="L663" i="1"/>
  <c r="P663" i="1"/>
  <c r="R624" i="1"/>
  <c r="N624" i="1"/>
  <c r="P660" i="1"/>
  <c r="L660" i="1"/>
  <c r="Q679" i="1"/>
  <c r="R679" i="1"/>
  <c r="N679" i="1"/>
  <c r="T679" i="1"/>
  <c r="P679" i="1"/>
  <c r="Z653" i="1" a="1"/>
  <c r="Z653" i="1" s="1"/>
  <c r="V657" i="1"/>
  <c r="S657" i="1"/>
  <c r="T635" i="1"/>
  <c r="P639" i="1"/>
  <c r="N639" i="1"/>
  <c r="R639" i="1"/>
  <c r="Q639" i="1"/>
  <c r="Z644" i="1" a="1"/>
  <c r="Z644" i="1" s="1"/>
  <c r="T644" i="1"/>
  <c r="Z648" i="1" a="1"/>
  <c r="Z648" i="1" s="1"/>
  <c r="P669" i="1"/>
  <c r="L669" i="1"/>
  <c r="Z637" i="1" a="1"/>
  <c r="Z637" i="1" s="1"/>
  <c r="Z639" i="1" a="1"/>
  <c r="Z639" i="1" s="1"/>
  <c r="P644" i="1"/>
  <c r="L644" i="1"/>
  <c r="Z645" i="1" a="1"/>
  <c r="Z645" i="1" s="1"/>
  <c r="P656" i="1"/>
  <c r="L656" i="1"/>
  <c r="T659" i="1"/>
  <c r="Z658" i="1" a="1"/>
  <c r="Z658" i="1" s="1"/>
  <c r="T669" i="1"/>
  <c r="Z669" i="1" a="1"/>
  <c r="Z669" i="1" s="1"/>
  <c r="Z668" i="1" a="1"/>
  <c r="Z668" i="1" s="1"/>
  <c r="L659" i="1"/>
  <c r="P659" i="1"/>
  <c r="R662" i="1"/>
  <c r="P662" i="1"/>
  <c r="T662" i="1"/>
  <c r="Q662" i="1"/>
  <c r="Z678" i="1" a="1"/>
  <c r="Z678" i="1" s="1"/>
  <c r="Z676" i="1" a="1"/>
  <c r="Z676" i="1" s="1"/>
  <c r="T678" i="1"/>
  <c r="Z689" i="1" a="1"/>
  <c r="Z689" i="1" s="1"/>
  <c r="Z684" i="1" a="1"/>
  <c r="Z684" i="1" s="1"/>
  <c r="Z682" i="1" a="1"/>
  <c r="Z682" i="1" s="1"/>
  <c r="Z681" i="1" a="1"/>
  <c r="Z681" i="1" s="1"/>
  <c r="Z686" i="1" a="1"/>
  <c r="Z686" i="1" s="1"/>
  <c r="Z631" i="1" a="1"/>
  <c r="Z631" i="1" s="1"/>
  <c r="R637" i="1"/>
  <c r="T637" i="1"/>
  <c r="P637" i="1"/>
  <c r="N637" i="1"/>
  <c r="L647" i="1"/>
  <c r="P647" i="1"/>
  <c r="L664" i="1"/>
  <c r="P664" i="1"/>
  <c r="T680" i="1"/>
  <c r="R680" i="1"/>
  <c r="P680" i="1"/>
  <c r="Q680" i="1"/>
  <c r="N680" i="1"/>
  <c r="N622" i="1"/>
  <c r="R622" i="1"/>
  <c r="Z632" i="1" a="1"/>
  <c r="Z632" i="1" s="1"/>
  <c r="Q637" i="1"/>
  <c r="Z646" i="1" a="1"/>
  <c r="Z646" i="1" s="1"/>
  <c r="T647" i="1"/>
  <c r="L666" i="1"/>
  <c r="P666" i="1"/>
  <c r="Z670" i="1" a="1"/>
  <c r="Z670" i="1" s="1"/>
  <c r="Z671" i="1" a="1"/>
  <c r="Z671" i="1" s="1"/>
  <c r="T675" i="1"/>
  <c r="Z674" i="1" a="1"/>
  <c r="Z674" i="1" s="1"/>
  <c r="Z675" i="1" a="1"/>
  <c r="Z675" i="1" s="1"/>
  <c r="Z685" i="1" a="1"/>
  <c r="Z685" i="1" s="1"/>
  <c r="Z699" i="1" a="1"/>
  <c r="Z699" i="1" s="1"/>
  <c r="T704" i="1"/>
  <c r="Z704" i="1" a="1"/>
  <c r="Z704" i="1" s="1"/>
  <c r="Z717" i="1" a="1"/>
  <c r="Z717" i="1" s="1"/>
  <c r="Z708" i="1" a="1"/>
  <c r="Z708" i="1" s="1"/>
  <c r="Z711" i="1" a="1"/>
  <c r="Z711" i="1" s="1"/>
  <c r="Z710" i="1" a="1"/>
  <c r="Z710" i="1" s="1"/>
  <c r="Z715" i="1" a="1"/>
  <c r="Z715" i="1" s="1"/>
  <c r="Z706" i="1" a="1"/>
  <c r="Z706" i="1" s="1"/>
  <c r="Z707" i="1" a="1"/>
  <c r="Z707" i="1" s="1"/>
  <c r="Z705" i="1" a="1"/>
  <c r="Z705" i="1" s="1"/>
  <c r="T649" i="1"/>
  <c r="R653" i="1"/>
  <c r="P653" i="1"/>
  <c r="N653" i="1"/>
  <c r="Z662" i="1" a="1"/>
  <c r="Z662" i="1" s="1"/>
  <c r="Z664" i="1" a="1"/>
  <c r="Z664" i="1" s="1"/>
  <c r="Z663" i="1" a="1"/>
  <c r="Z663" i="1" s="1"/>
  <c r="Z677" i="1" a="1"/>
  <c r="Z677" i="1" s="1"/>
  <c r="Z679" i="1" a="1"/>
  <c r="Z679" i="1" s="1"/>
  <c r="Z680" i="1" a="1"/>
  <c r="Z680" i="1" s="1"/>
  <c r="R682" i="1"/>
  <c r="T682" i="1"/>
  <c r="Q682" i="1"/>
  <c r="T687" i="1"/>
  <c r="L696" i="1"/>
  <c r="R643" i="1"/>
  <c r="Q646" i="1"/>
  <c r="Z651" i="1" a="1"/>
  <c r="Z651" i="1" s="1"/>
  <c r="T652" i="1"/>
  <c r="Q656" i="1"/>
  <c r="N656" i="1"/>
  <c r="T663" i="1"/>
  <c r="R663" i="1"/>
  <c r="L665" i="1"/>
  <c r="N682" i="1"/>
  <c r="T683" i="1"/>
  <c r="L694" i="1"/>
  <c r="P628" i="1"/>
  <c r="T643" i="1"/>
  <c r="R646" i="1"/>
  <c r="G648" i="1"/>
  <c r="Q653" i="1"/>
  <c r="Z654" i="1" a="1"/>
  <c r="Z654" i="1" s="1"/>
  <c r="T655" i="1"/>
  <c r="Z660" i="1" a="1"/>
  <c r="Z660" i="1" s="1"/>
  <c r="R664" i="1"/>
  <c r="N664" i="1"/>
  <c r="T664" i="1"/>
  <c r="Q666" i="1"/>
  <c r="N666" i="1"/>
  <c r="N667" i="1"/>
  <c r="T667" i="1"/>
  <c r="R667" i="1"/>
  <c r="P667" i="1"/>
  <c r="T668" i="1"/>
  <c r="G670" i="1"/>
  <c r="G672" i="1"/>
  <c r="T674" i="1"/>
  <c r="N674" i="1"/>
  <c r="P674" i="1"/>
  <c r="Z690" i="1" a="1"/>
  <c r="Z690" i="1" s="1"/>
  <c r="P698" i="1"/>
  <c r="L698" i="1"/>
  <c r="Z667" i="1" a="1"/>
  <c r="Z667" i="1" s="1"/>
  <c r="R673" i="1"/>
  <c r="P673" i="1"/>
  <c r="T673" i="1"/>
  <c r="Q673" i="1"/>
  <c r="N673" i="1"/>
  <c r="Z683" i="1" a="1"/>
  <c r="Z683" i="1" s="1"/>
  <c r="S691" i="1"/>
  <c r="Z695" i="1" a="1"/>
  <c r="Z695" i="1" s="1"/>
  <c r="Z640" i="1" a="1"/>
  <c r="Z640" i="1" s="1"/>
  <c r="R645" i="1"/>
  <c r="P645" i="1"/>
  <c r="Z649" i="1" a="1"/>
  <c r="Z649" i="1" s="1"/>
  <c r="T653" i="1"/>
  <c r="T654" i="1"/>
  <c r="R657" i="1"/>
  <c r="T657" i="1"/>
  <c r="N657" i="1"/>
  <c r="Z672" i="1" a="1"/>
  <c r="Z672" i="1" s="1"/>
  <c r="Q674" i="1"/>
  <c r="T690" i="1"/>
  <c r="T698" i="1"/>
  <c r="Z702" i="1" a="1"/>
  <c r="Z702" i="1" s="1"/>
  <c r="T703" i="1"/>
  <c r="Z703" i="1" a="1"/>
  <c r="Z703" i="1" s="1"/>
  <c r="Z701" i="1" a="1"/>
  <c r="Z701" i="1" s="1"/>
  <c r="P635" i="1"/>
  <c r="N642" i="1"/>
  <c r="N645" i="1"/>
  <c r="N648" i="1"/>
  <c r="Z652" i="1" a="1"/>
  <c r="Z652" i="1" s="1"/>
  <c r="T660" i="1"/>
  <c r="N660" i="1"/>
  <c r="T671" i="1"/>
  <c r="R671" i="1"/>
  <c r="P671" i="1"/>
  <c r="N671" i="1"/>
  <c r="Z688" i="1" a="1"/>
  <c r="Z688" i="1" s="1"/>
  <c r="R689" i="1"/>
  <c r="T689" i="1"/>
  <c r="Q689" i="1"/>
  <c r="P689" i="1"/>
  <c r="N689" i="1"/>
  <c r="T694" i="1"/>
  <c r="Q718" i="1"/>
  <c r="P718" i="1"/>
  <c r="T718" i="1"/>
  <c r="R718" i="1"/>
  <c r="N718" i="1"/>
  <c r="Z636" i="1" a="1"/>
  <c r="Z636" i="1" s="1"/>
  <c r="T666" i="1"/>
  <c r="S666" i="1" s="1"/>
  <c r="Z687" i="1" a="1"/>
  <c r="Z687" i="1" s="1"/>
  <c r="Z729" i="1" a="1"/>
  <c r="Z729" i="1" s="1"/>
  <c r="Z718" i="1" a="1"/>
  <c r="Z718" i="1" s="1"/>
  <c r="Z728" i="1" a="1"/>
  <c r="Z728" i="1" s="1"/>
  <c r="T729" i="1"/>
  <c r="Q645" i="1"/>
  <c r="R648" i="1"/>
  <c r="R649" i="1"/>
  <c r="P649" i="1"/>
  <c r="P651" i="1"/>
  <c r="R661" i="1"/>
  <c r="N661" i="1"/>
  <c r="T661" i="1"/>
  <c r="V661" i="1" s="1"/>
  <c r="Z697" i="1" a="1"/>
  <c r="Z697" i="1" s="1"/>
  <c r="T697" i="1"/>
  <c r="P687" i="1"/>
  <c r="Z694" i="1" a="1"/>
  <c r="Z694" i="1" s="1"/>
  <c r="L697" i="1"/>
  <c r="N652" i="1"/>
  <c r="N655" i="1"/>
  <c r="P661" i="1"/>
  <c r="Z673" i="1" a="1"/>
  <c r="Z673" i="1" s="1"/>
  <c r="P685" i="1"/>
  <c r="L685" i="1"/>
  <c r="G728" i="1"/>
  <c r="L728" i="1" s="1"/>
  <c r="T728" i="1"/>
  <c r="Z696" i="1" a="1"/>
  <c r="Z696" i="1" s="1"/>
  <c r="N699" i="1"/>
  <c r="R699" i="1"/>
  <c r="Z700" i="1" a="1"/>
  <c r="Z700" i="1" s="1"/>
  <c r="Q707" i="1"/>
  <c r="P707" i="1"/>
  <c r="N711" i="1"/>
  <c r="Z719" i="1" a="1"/>
  <c r="Z719" i="1" s="1"/>
  <c r="Z723" i="1" a="1"/>
  <c r="Z723" i="1" s="1"/>
  <c r="Z731" i="1" a="1"/>
  <c r="Z731" i="1" s="1"/>
  <c r="Z733" i="1" a="1"/>
  <c r="Z733" i="1" s="1"/>
  <c r="Z730" i="1" a="1"/>
  <c r="Z730" i="1" s="1"/>
  <c r="V760" i="1"/>
  <c r="P676" i="1"/>
  <c r="Q683" i="1"/>
  <c r="T692" i="1"/>
  <c r="L700" i="1"/>
  <c r="N707" i="1"/>
  <c r="T723" i="1"/>
  <c r="P725" i="1"/>
  <c r="V749" i="1"/>
  <c r="P691" i="1"/>
  <c r="T691" i="1"/>
  <c r="V691" i="1" s="1"/>
  <c r="Z693" i="1" a="1"/>
  <c r="Z693" i="1" s="1"/>
  <c r="P699" i="1"/>
  <c r="P706" i="1"/>
  <c r="Q708" i="1"/>
  <c r="P708" i="1"/>
  <c r="R711" i="1"/>
  <c r="L719" i="1"/>
  <c r="P719" i="1"/>
  <c r="P724" i="1"/>
  <c r="R729" i="1"/>
  <c r="N729" i="1"/>
  <c r="Q729" i="1"/>
  <c r="P729" i="1"/>
  <c r="R733" i="1"/>
  <c r="T733" i="1"/>
  <c r="Q733" i="1"/>
  <c r="P733" i="1"/>
  <c r="Z741" i="1" a="1"/>
  <c r="Z741" i="1" s="1"/>
  <c r="T741" i="1"/>
  <c r="V761" i="1"/>
  <c r="T676" i="1"/>
  <c r="Z692" i="1" a="1"/>
  <c r="Z692" i="1" s="1"/>
  <c r="T693" i="1"/>
  <c r="T699" i="1"/>
  <c r="R701" i="1"/>
  <c r="P701" i="1"/>
  <c r="T707" i="1"/>
  <c r="Q720" i="1"/>
  <c r="P720" i="1"/>
  <c r="N720" i="1"/>
  <c r="T720" i="1"/>
  <c r="S720" i="1" s="1"/>
  <c r="V735" i="1"/>
  <c r="L743" i="1"/>
  <c r="P743" i="1"/>
  <c r="S774" i="1"/>
  <c r="V774" i="1"/>
  <c r="Z716" i="1" a="1"/>
  <c r="Z716" i="1" s="1"/>
  <c r="R717" i="1"/>
  <c r="T717" i="1"/>
  <c r="P717" i="1"/>
  <c r="Z722" i="1" a="1"/>
  <c r="Z722" i="1" s="1"/>
  <c r="S751" i="1"/>
  <c r="V751" i="1"/>
  <c r="R654" i="1"/>
  <c r="T665" i="1"/>
  <c r="S665" i="1" s="1"/>
  <c r="Q684" i="1"/>
  <c r="R691" i="1"/>
  <c r="Q701" i="1"/>
  <c r="T708" i="1"/>
  <c r="N717" i="1"/>
  <c r="Z721" i="1" a="1"/>
  <c r="Z721" i="1" s="1"/>
  <c r="P732" i="1"/>
  <c r="Z753" i="1" a="1"/>
  <c r="Z753" i="1" s="1"/>
  <c r="T700" i="1"/>
  <c r="R703" i="1"/>
  <c r="N703" i="1"/>
  <c r="Q704" i="1"/>
  <c r="P704" i="1"/>
  <c r="Z709" i="1" a="1"/>
  <c r="Z709" i="1" s="1"/>
  <c r="Q716" i="1"/>
  <c r="P716" i="1"/>
  <c r="Q717" i="1"/>
  <c r="L734" i="1"/>
  <c r="P734" i="1"/>
  <c r="S736" i="1"/>
  <c r="V736" i="1"/>
  <c r="Z738" i="1" a="1"/>
  <c r="Z738" i="1" s="1"/>
  <c r="Q675" i="1"/>
  <c r="R681" i="1"/>
  <c r="N681" i="1"/>
  <c r="N692" i="1"/>
  <c r="R694" i="1"/>
  <c r="T696" i="1"/>
  <c r="N704" i="1"/>
  <c r="R705" i="1"/>
  <c r="P705" i="1"/>
  <c r="Z713" i="1" a="1"/>
  <c r="Z713" i="1" s="1"/>
  <c r="T713" i="1"/>
  <c r="N716" i="1"/>
  <c r="T721" i="1"/>
  <c r="L726" i="1"/>
  <c r="P726" i="1"/>
  <c r="P731" i="1"/>
  <c r="N731" i="1"/>
  <c r="T731" i="1"/>
  <c r="R731" i="1"/>
  <c r="T735" i="1"/>
  <c r="S735" i="1" s="1"/>
  <c r="R685" i="1"/>
  <c r="T685" i="1"/>
  <c r="P690" i="1"/>
  <c r="Q698" i="1"/>
  <c r="N698" i="1"/>
  <c r="P703" i="1"/>
  <c r="R704" i="1"/>
  <c r="Z714" i="1" a="1"/>
  <c r="Z714" i="1" s="1"/>
  <c r="N715" i="1"/>
  <c r="R715" i="1"/>
  <c r="P715" i="1"/>
  <c r="R716" i="1"/>
  <c r="Z724" i="1" a="1"/>
  <c r="Z724" i="1" s="1"/>
  <c r="Z737" i="1" a="1"/>
  <c r="Z737" i="1" s="1"/>
  <c r="T737" i="1"/>
  <c r="V763" i="1"/>
  <c r="V771" i="1"/>
  <c r="Z698" i="1" a="1"/>
  <c r="Z698" i="1" s="1"/>
  <c r="Z727" i="1" a="1"/>
  <c r="Z727" i="1" s="1"/>
  <c r="Z739" i="1" a="1"/>
  <c r="Z739" i="1" s="1"/>
  <c r="R745" i="1"/>
  <c r="T745" i="1"/>
  <c r="Q745" i="1"/>
  <c r="N745" i="1"/>
  <c r="P688" i="1"/>
  <c r="T688" i="1"/>
  <c r="Q711" i="1"/>
  <c r="P711" i="1"/>
  <c r="Z712" i="1" a="1"/>
  <c r="Z712" i="1" s="1"/>
  <c r="R725" i="1"/>
  <c r="T725" i="1"/>
  <c r="N725" i="1"/>
  <c r="Z726" i="1" a="1"/>
  <c r="Z726" i="1" s="1"/>
  <c r="T727" i="1"/>
  <c r="L740" i="1"/>
  <c r="P740" i="1"/>
  <c r="Z746" i="1" a="1"/>
  <c r="Z746" i="1" s="1"/>
  <c r="Z747" i="1" a="1"/>
  <c r="Z747" i="1" s="1"/>
  <c r="Z745" i="1" a="1"/>
  <c r="Z745" i="1" s="1"/>
  <c r="Z754" i="1" a="1"/>
  <c r="Z754" i="1" s="1"/>
  <c r="Z755" i="1" a="1"/>
  <c r="Z755" i="1" s="1"/>
  <c r="Z748" i="1" a="1"/>
  <c r="Z748" i="1" s="1"/>
  <c r="V758" i="1"/>
  <c r="P737" i="1"/>
  <c r="Z743" i="1" a="1"/>
  <c r="Z743" i="1" s="1"/>
  <c r="P747" i="1"/>
  <c r="T762" i="1"/>
  <c r="V762" i="1" s="1"/>
  <c r="P762" i="1"/>
  <c r="T768" i="1"/>
  <c r="R773" i="1"/>
  <c r="T773" i="1"/>
  <c r="S773" i="1" s="1"/>
  <c r="P773" i="1"/>
  <c r="N773" i="1"/>
  <c r="Q773" i="1"/>
  <c r="Z775" i="1" a="1"/>
  <c r="Z775" i="1" s="1"/>
  <c r="L777" i="1"/>
  <c r="P777" i="1"/>
  <c r="L781" i="1"/>
  <c r="P781" i="1"/>
  <c r="T746" i="1"/>
  <c r="P748" i="1"/>
  <c r="R749" i="1"/>
  <c r="P749" i="1"/>
  <c r="N749" i="1"/>
  <c r="Z750" i="1" a="1"/>
  <c r="Z750" i="1" s="1"/>
  <c r="Q753" i="1"/>
  <c r="T761" i="1"/>
  <c r="N762" i="1"/>
  <c r="T764" i="1"/>
  <c r="Z781" i="1" a="1"/>
  <c r="Z781" i="1" s="1"/>
  <c r="Z780" i="1" a="1"/>
  <c r="Z780" i="1" s="1"/>
  <c r="T782" i="1"/>
  <c r="Q693" i="1"/>
  <c r="R721" i="1"/>
  <c r="P721" i="1"/>
  <c r="N728" i="1"/>
  <c r="N730" i="1"/>
  <c r="Q734" i="1"/>
  <c r="Q738" i="1"/>
  <c r="P738" i="1"/>
  <c r="R741" i="1"/>
  <c r="Q741" i="1"/>
  <c r="P741" i="1"/>
  <c r="Q749" i="1"/>
  <c r="Z725" i="1" a="1"/>
  <c r="Z725" i="1" s="1"/>
  <c r="P735" i="1"/>
  <c r="N735" i="1"/>
  <c r="R744" i="1"/>
  <c r="Q744" i="1"/>
  <c r="T750" i="1"/>
  <c r="R750" i="1"/>
  <c r="N755" i="1"/>
  <c r="P755" i="1"/>
  <c r="T755" i="1"/>
  <c r="V768" i="1"/>
  <c r="R797" i="1"/>
  <c r="N797" i="1"/>
  <c r="T797" i="1"/>
  <c r="Q797" i="1"/>
  <c r="P797" i="1"/>
  <c r="S801" i="1"/>
  <c r="Q730" i="1"/>
  <c r="Q732" i="1"/>
  <c r="T734" i="1"/>
  <c r="S734" i="1" s="1"/>
  <c r="R735" i="1"/>
  <c r="T743" i="1"/>
  <c r="P744" i="1"/>
  <c r="Q755" i="1"/>
  <c r="T772" i="1"/>
  <c r="N772" i="1"/>
  <c r="R772" i="1"/>
  <c r="Q772" i="1"/>
  <c r="P772" i="1"/>
  <c r="T778" i="1"/>
  <c r="P723" i="1"/>
  <c r="T726" i="1"/>
  <c r="R732" i="1"/>
  <c r="T739" i="1"/>
  <c r="T742" i="1"/>
  <c r="S742" i="1" s="1"/>
  <c r="T744" i="1"/>
  <c r="L746" i="1"/>
  <c r="P750" i="1"/>
  <c r="R755" i="1"/>
  <c r="Z767" i="1" a="1"/>
  <c r="Z767" i="1" s="1"/>
  <c r="R771" i="1"/>
  <c r="Q771" i="1"/>
  <c r="T771" i="1"/>
  <c r="P771" i="1"/>
  <c r="L780" i="1"/>
  <c r="P780" i="1"/>
  <c r="T781" i="1"/>
  <c r="Z793" i="1" a="1"/>
  <c r="Z793" i="1" s="1"/>
  <c r="Z792" i="1" a="1"/>
  <c r="Z792" i="1" s="1"/>
  <c r="Z787" i="1" a="1"/>
  <c r="Z787" i="1" s="1"/>
  <c r="Z789" i="1" a="1"/>
  <c r="Z789" i="1" s="1"/>
  <c r="R757" i="1"/>
  <c r="Q757" i="1"/>
  <c r="Q758" i="1"/>
  <c r="P758" i="1"/>
  <c r="R769" i="1"/>
  <c r="T769" i="1"/>
  <c r="S769" i="1" s="1"/>
  <c r="N769" i="1"/>
  <c r="T775" i="1"/>
  <c r="Q775" i="1"/>
  <c r="P775" i="1"/>
  <c r="N775" i="1"/>
  <c r="S804" i="1"/>
  <c r="V804" i="1"/>
  <c r="Z740" i="1" a="1"/>
  <c r="Z740" i="1" s="1"/>
  <c r="Q752" i="1"/>
  <c r="P752" i="1"/>
  <c r="N752" i="1"/>
  <c r="N757" i="1"/>
  <c r="N758" i="1"/>
  <c r="L760" i="1"/>
  <c r="R765" i="1"/>
  <c r="N765" i="1"/>
  <c r="P765" i="1"/>
  <c r="V772" i="1"/>
  <c r="S772" i="1"/>
  <c r="L800" i="1"/>
  <c r="P800" i="1"/>
  <c r="Q714" i="1"/>
  <c r="T722" i="1"/>
  <c r="P727" i="1"/>
  <c r="Q736" i="1"/>
  <c r="P739" i="1"/>
  <c r="P742" i="1"/>
  <c r="Q751" i="1"/>
  <c r="R752" i="1"/>
  <c r="N759" i="1"/>
  <c r="T759" i="1"/>
  <c r="N760" i="1"/>
  <c r="T760" i="1"/>
  <c r="S760" i="1" s="1"/>
  <c r="R760" i="1"/>
  <c r="Z764" i="1" a="1"/>
  <c r="Z764" i="1" s="1"/>
  <c r="Z765" i="1" a="1"/>
  <c r="Z765" i="1" s="1"/>
  <c r="P769" i="1"/>
  <c r="P774" i="1"/>
  <c r="T774" i="1"/>
  <c r="R774" i="1"/>
  <c r="Q774" i="1"/>
  <c r="N774" i="1"/>
  <c r="R775" i="1"/>
  <c r="P778" i="1"/>
  <c r="L778" i="1"/>
  <c r="S779" i="1"/>
  <c r="L795" i="1"/>
  <c r="P795" i="1"/>
  <c r="V800" i="1"/>
  <c r="N713" i="1"/>
  <c r="N722" i="1"/>
  <c r="R727" i="1"/>
  <c r="N747" i="1"/>
  <c r="R747" i="1"/>
  <c r="Q747" i="1"/>
  <c r="R753" i="1"/>
  <c r="P753" i="1"/>
  <c r="P757" i="1"/>
  <c r="R758" i="1"/>
  <c r="Z759" i="1" a="1"/>
  <c r="Z759" i="1" s="1"/>
  <c r="Q765" i="1"/>
  <c r="P768" i="1"/>
  <c r="Q769" i="1"/>
  <c r="S770" i="1"/>
  <c r="V783" i="1"/>
  <c r="Z732" i="1" a="1"/>
  <c r="Z732" i="1" s="1"/>
  <c r="R739" i="1"/>
  <c r="R742" i="1"/>
  <c r="Z744" i="1" a="1"/>
  <c r="Z744" i="1" s="1"/>
  <c r="T752" i="1"/>
  <c r="S752" i="1" s="1"/>
  <c r="N753" i="1"/>
  <c r="T757" i="1"/>
  <c r="S757" i="1" s="1"/>
  <c r="P759" i="1"/>
  <c r="Q760" i="1"/>
  <c r="Q763" i="1"/>
  <c r="T763" i="1"/>
  <c r="S763" i="1" s="1"/>
  <c r="R763" i="1"/>
  <c r="P763" i="1"/>
  <c r="T765" i="1"/>
  <c r="Z807" i="1" a="1"/>
  <c r="Z807" i="1" s="1"/>
  <c r="T807" i="1"/>
  <c r="T810" i="1"/>
  <c r="Z808" i="1" a="1"/>
  <c r="Z808" i="1" s="1"/>
  <c r="Z810" i="1" a="1"/>
  <c r="Z810" i="1" s="1"/>
  <c r="G818" i="1"/>
  <c r="T818" i="1"/>
  <c r="V819" i="1"/>
  <c r="S819" i="1"/>
  <c r="S823" i="1"/>
  <c r="Z827" i="1" a="1"/>
  <c r="Z827" i="1" s="1"/>
  <c r="R761" i="1"/>
  <c r="P761" i="1"/>
  <c r="Q767" i="1"/>
  <c r="N767" i="1"/>
  <c r="R777" i="1"/>
  <c r="Q777" i="1"/>
  <c r="T777" i="1"/>
  <c r="N792" i="1"/>
  <c r="T792" i="1"/>
  <c r="T801" i="1"/>
  <c r="L814" i="1"/>
  <c r="P814" i="1"/>
  <c r="N761" i="1"/>
  <c r="T776" i="1"/>
  <c r="S776" i="1" s="1"/>
  <c r="Q776" i="1"/>
  <c r="P776" i="1"/>
  <c r="N776" i="1"/>
  <c r="N777" i="1"/>
  <c r="R780" i="1"/>
  <c r="T780" i="1"/>
  <c r="P786" i="1"/>
  <c r="L786" i="1"/>
  <c r="P792" i="1"/>
  <c r="T799" i="1"/>
  <c r="S799" i="1" s="1"/>
  <c r="N799" i="1"/>
  <c r="R799" i="1"/>
  <c r="Q799" i="1"/>
  <c r="T800" i="1"/>
  <c r="S800" i="1" s="1"/>
  <c r="P767" i="1"/>
  <c r="R776" i="1"/>
  <c r="T779" i="1"/>
  <c r="N780" i="1"/>
  <c r="Q792" i="1"/>
  <c r="N768" i="1"/>
  <c r="Q768" i="1"/>
  <c r="N782" i="1"/>
  <c r="R782" i="1"/>
  <c r="Q782" i="1"/>
  <c r="P782" i="1"/>
  <c r="Z784" i="1" a="1"/>
  <c r="Z784" i="1" s="1"/>
  <c r="T788" i="1"/>
  <c r="N788" i="1"/>
  <c r="R790" i="1"/>
  <c r="T790" i="1"/>
  <c r="N790" i="1"/>
  <c r="Z791" i="1" a="1"/>
  <c r="Z791" i="1" s="1"/>
  <c r="P799" i="1"/>
  <c r="Z782" i="1" a="1"/>
  <c r="Z782" i="1" s="1"/>
  <c r="R785" i="1"/>
  <c r="P785" i="1"/>
  <c r="T785" i="1"/>
  <c r="Q785" i="1"/>
  <c r="Z790" i="1" a="1"/>
  <c r="Z790" i="1" s="1"/>
  <c r="Z812" i="1" a="1"/>
  <c r="Z812" i="1" s="1"/>
  <c r="T821" i="1"/>
  <c r="R821" i="1"/>
  <c r="Q821" i="1"/>
  <c r="P821" i="1"/>
  <c r="N821" i="1"/>
  <c r="P824" i="1"/>
  <c r="N824" i="1"/>
  <c r="T824" i="1"/>
  <c r="R824" i="1"/>
  <c r="Q824" i="1"/>
  <c r="Z786" i="1" a="1"/>
  <c r="Z786" i="1" s="1"/>
  <c r="Q787" i="1"/>
  <c r="N787" i="1"/>
  <c r="R787" i="1"/>
  <c r="P787" i="1"/>
  <c r="Z795" i="1" a="1"/>
  <c r="Z795" i="1" s="1"/>
  <c r="T795" i="1"/>
  <c r="Z798" i="1" a="1"/>
  <c r="Z798" i="1" s="1"/>
  <c r="N806" i="1"/>
  <c r="T806" i="1"/>
  <c r="R806" i="1"/>
  <c r="Q806" i="1"/>
  <c r="P806" i="1"/>
  <c r="Q811" i="1"/>
  <c r="R811" i="1"/>
  <c r="P811" i="1"/>
  <c r="N811" i="1"/>
  <c r="T811" i="1"/>
  <c r="Z820" i="1" a="1"/>
  <c r="Z820" i="1" s="1"/>
  <c r="Z809" i="1" a="1"/>
  <c r="Z809" i="1" s="1"/>
  <c r="Z811" i="1" a="1"/>
  <c r="Z811" i="1" s="1"/>
  <c r="P828" i="1"/>
  <c r="L828" i="1"/>
  <c r="P810" i="1"/>
  <c r="L810" i="1"/>
  <c r="T817" i="1"/>
  <c r="Z815" i="1" a="1"/>
  <c r="Z815" i="1" s="1"/>
  <c r="Z817" i="1" a="1"/>
  <c r="Z817" i="1" s="1"/>
  <c r="Z816" i="1" a="1"/>
  <c r="Z816" i="1" s="1"/>
  <c r="Z805" i="1" a="1"/>
  <c r="Z805" i="1" s="1"/>
  <c r="Z802" i="1" a="1"/>
  <c r="Z802" i="1" s="1"/>
  <c r="T805" i="1"/>
  <c r="Q808" i="1"/>
  <c r="T808" i="1"/>
  <c r="P808" i="1"/>
  <c r="N808" i="1"/>
  <c r="T813" i="1"/>
  <c r="P813" i="1"/>
  <c r="R813" i="1"/>
  <c r="N813" i="1"/>
  <c r="Z814" i="1" a="1"/>
  <c r="Z814" i="1" s="1"/>
  <c r="Z822" i="1" a="1"/>
  <c r="Z822" i="1" s="1"/>
  <c r="Z818" i="1" a="1"/>
  <c r="Z818" i="1" s="1"/>
  <c r="Z821" i="1" a="1"/>
  <c r="Z821" i="1" s="1"/>
  <c r="Z825" i="1" a="1"/>
  <c r="Z825" i="1" s="1"/>
  <c r="Z824" i="1" a="1"/>
  <c r="Z824" i="1" s="1"/>
  <c r="Z829" i="1" a="1"/>
  <c r="Z829" i="1" s="1"/>
  <c r="Z828" i="1" a="1"/>
  <c r="Z828" i="1" s="1"/>
  <c r="Z843" i="1" a="1"/>
  <c r="Z843" i="1" s="1"/>
  <c r="Z756" i="1" a="1"/>
  <c r="Z756" i="1" s="1"/>
  <c r="T786" i="1"/>
  <c r="Z788" i="1" a="1"/>
  <c r="Z788" i="1" s="1"/>
  <c r="R808" i="1"/>
  <c r="Z797" i="1" a="1"/>
  <c r="Z797" i="1" s="1"/>
  <c r="L807" i="1"/>
  <c r="P807" i="1"/>
  <c r="Q813" i="1"/>
  <c r="P823" i="1"/>
  <c r="Q823" i="1"/>
  <c r="N823" i="1"/>
  <c r="T823" i="1"/>
  <c r="R823" i="1"/>
  <c r="Z831" i="1" a="1"/>
  <c r="Z831" i="1" s="1"/>
  <c r="N779" i="1"/>
  <c r="R793" i="1"/>
  <c r="T793" i="1"/>
  <c r="P802" i="1"/>
  <c r="Q804" i="1"/>
  <c r="Q825" i="1"/>
  <c r="Z826" i="1" a="1"/>
  <c r="Z826" i="1" s="1"/>
  <c r="T829" i="1"/>
  <c r="N829" i="1"/>
  <c r="Z830" i="1" a="1"/>
  <c r="Z830" i="1" s="1"/>
  <c r="T831" i="1"/>
  <c r="Z839" i="1" a="1"/>
  <c r="Z839" i="1" s="1"/>
  <c r="R841" i="1"/>
  <c r="N841" i="1"/>
  <c r="Q841" i="1"/>
  <c r="P846" i="1"/>
  <c r="L846" i="1"/>
  <c r="T853" i="1"/>
  <c r="R853" i="1"/>
  <c r="Q853" i="1"/>
  <c r="N853" i="1"/>
  <c r="P853" i="1"/>
  <c r="T783" i="1"/>
  <c r="S783" i="1" s="1"/>
  <c r="N791" i="1"/>
  <c r="N793" i="1"/>
  <c r="T796" i="1"/>
  <c r="Z796" i="1" a="1"/>
  <c r="Z796" i="1" s="1"/>
  <c r="Q802" i="1"/>
  <c r="R805" i="1"/>
  <c r="P805" i="1"/>
  <c r="P812" i="1"/>
  <c r="T814" i="1"/>
  <c r="R825" i="1"/>
  <c r="L830" i="1"/>
  <c r="P830" i="1"/>
  <c r="Z841" i="1" a="1"/>
  <c r="Z841" i="1" s="1"/>
  <c r="T847" i="1"/>
  <c r="Z847" i="1" a="1"/>
  <c r="Z847" i="1" s="1"/>
  <c r="R849" i="1"/>
  <c r="Q849" i="1"/>
  <c r="N849" i="1"/>
  <c r="P849" i="1"/>
  <c r="P779" i="1"/>
  <c r="P798" i="1"/>
  <c r="R802" i="1"/>
  <c r="G803" i="1"/>
  <c r="T804" i="1"/>
  <c r="T809" i="1"/>
  <c r="P819" i="1"/>
  <c r="N819" i="1"/>
  <c r="P829" i="1"/>
  <c r="Z836" i="1" a="1"/>
  <c r="Z836" i="1" s="1"/>
  <c r="T837" i="1"/>
  <c r="Q837" i="1"/>
  <c r="R837" i="1"/>
  <c r="T840" i="1"/>
  <c r="R840" i="1"/>
  <c r="P840" i="1"/>
  <c r="P841" i="1"/>
  <c r="T849" i="1"/>
  <c r="S849" i="1" s="1"/>
  <c r="Z863" i="1" a="1"/>
  <c r="Z863" i="1" s="1"/>
  <c r="T863" i="1"/>
  <c r="Z866" i="1" a="1"/>
  <c r="Z866" i="1" s="1"/>
  <c r="T866" i="1"/>
  <c r="Z865" i="1" a="1"/>
  <c r="Z865" i="1" s="1"/>
  <c r="Q779" i="1"/>
  <c r="P791" i="1"/>
  <c r="P793" i="1"/>
  <c r="R801" i="1"/>
  <c r="Q801" i="1"/>
  <c r="T825" i="1"/>
  <c r="Z833" i="1" a="1"/>
  <c r="Z833" i="1" s="1"/>
  <c r="Z832" i="1" a="1"/>
  <c r="Z832" i="1" s="1"/>
  <c r="L845" i="1"/>
  <c r="P845" i="1"/>
  <c r="Z852" i="1" a="1"/>
  <c r="Z852" i="1" s="1"/>
  <c r="Z853" i="1" a="1"/>
  <c r="Z853" i="1" s="1"/>
  <c r="T860" i="1"/>
  <c r="Q860" i="1"/>
  <c r="P860" i="1"/>
  <c r="N860" i="1"/>
  <c r="R860" i="1"/>
  <c r="Z840" i="1" a="1"/>
  <c r="Z840" i="1" s="1"/>
  <c r="S859" i="1"/>
  <c r="V859" i="1"/>
  <c r="S892" i="1"/>
  <c r="V892" i="1"/>
  <c r="T812" i="1"/>
  <c r="Q836" i="1"/>
  <c r="T855" i="1"/>
  <c r="Z855" i="1" a="1"/>
  <c r="Z855" i="1" s="1"/>
  <c r="Z854" i="1" a="1"/>
  <c r="Z854" i="1" s="1"/>
  <c r="N794" i="1"/>
  <c r="R798" i="1"/>
  <c r="P801" i="1"/>
  <c r="Z803" i="1" a="1"/>
  <c r="Z803" i="1" s="1"/>
  <c r="Z813" i="1" a="1"/>
  <c r="Z813" i="1" s="1"/>
  <c r="P816" i="1"/>
  <c r="N817" i="1"/>
  <c r="P817" i="1"/>
  <c r="Q820" i="1"/>
  <c r="N820" i="1"/>
  <c r="P835" i="1"/>
  <c r="T835" i="1"/>
  <c r="R835" i="1"/>
  <c r="N835" i="1"/>
  <c r="Q835" i="1"/>
  <c r="R836" i="1"/>
  <c r="L844" i="1"/>
  <c r="P844" i="1"/>
  <c r="Z862" i="1" a="1"/>
  <c r="Z862" i="1" s="1"/>
  <c r="Z861" i="1" a="1"/>
  <c r="Z861" i="1" s="1"/>
  <c r="Z860" i="1" a="1"/>
  <c r="Z860" i="1" s="1"/>
  <c r="T862" i="1"/>
  <c r="Z881" i="1" a="1"/>
  <c r="Z881" i="1" s="1"/>
  <c r="Z880" i="1" a="1"/>
  <c r="Z880" i="1" s="1"/>
  <c r="Z835" i="1" a="1"/>
  <c r="Z835" i="1" s="1"/>
  <c r="Z837" i="1" a="1"/>
  <c r="Z837" i="1" s="1"/>
  <c r="Z844" i="1" a="1"/>
  <c r="Z844" i="1" s="1"/>
  <c r="Z850" i="1" a="1"/>
  <c r="Z850" i="1" s="1"/>
  <c r="Z870" i="1" a="1"/>
  <c r="Z870" i="1" s="1"/>
  <c r="T870" i="1"/>
  <c r="Z806" i="1" a="1"/>
  <c r="Z806" i="1" s="1"/>
  <c r="Z842" i="1" a="1"/>
  <c r="Z842" i="1" s="1"/>
  <c r="L858" i="1"/>
  <c r="P858" i="1"/>
  <c r="Z838" i="1" a="1"/>
  <c r="Z838" i="1" s="1"/>
  <c r="Z851" i="1" a="1"/>
  <c r="Z851" i="1" s="1"/>
  <c r="V871" i="1"/>
  <c r="S871" i="1"/>
  <c r="N804" i="1"/>
  <c r="N809" i="1"/>
  <c r="L838" i="1"/>
  <c r="P838" i="1"/>
  <c r="Z846" i="1" a="1"/>
  <c r="Z846" i="1" s="1"/>
  <c r="V869" i="1"/>
  <c r="L874" i="1"/>
  <c r="P874" i="1"/>
  <c r="R789" i="1"/>
  <c r="N789" i="1"/>
  <c r="T794" i="1"/>
  <c r="S794" i="1" s="1"/>
  <c r="P804" i="1"/>
  <c r="P809" i="1"/>
  <c r="P815" i="1"/>
  <c r="Q815" i="1"/>
  <c r="P825" i="1"/>
  <c r="Z834" i="1" a="1"/>
  <c r="Z834" i="1" s="1"/>
  <c r="Z878" i="1" a="1"/>
  <c r="Z878" i="1" s="1"/>
  <c r="Z877" i="1" a="1"/>
  <c r="Z877" i="1" s="1"/>
  <c r="T878" i="1"/>
  <c r="Z872" i="1" a="1"/>
  <c r="Z872" i="1" s="1"/>
  <c r="Z876" i="1" a="1"/>
  <c r="Z876" i="1" s="1"/>
  <c r="Z848" i="1" a="1"/>
  <c r="Z848" i="1" s="1"/>
  <c r="T852" i="1"/>
  <c r="V891" i="1"/>
  <c r="Z924" i="1" a="1"/>
  <c r="Z924" i="1" s="1"/>
  <c r="Z923" i="1" a="1"/>
  <c r="Z923" i="1" s="1"/>
  <c r="Z922" i="1" a="1"/>
  <c r="Z922" i="1" s="1"/>
  <c r="T924" i="1"/>
  <c r="Z921" i="1" a="1"/>
  <c r="Z921" i="1" s="1"/>
  <c r="Z914" i="1" a="1"/>
  <c r="Z914" i="1" s="1"/>
  <c r="P827" i="1"/>
  <c r="P831" i="1"/>
  <c r="Q831" i="1"/>
  <c r="T851" i="1"/>
  <c r="T856" i="1"/>
  <c r="T857" i="1"/>
  <c r="R857" i="1"/>
  <c r="Q857" i="1"/>
  <c r="N857" i="1"/>
  <c r="T861" i="1"/>
  <c r="Z873" i="1" a="1"/>
  <c r="Z873" i="1" s="1"/>
  <c r="P875" i="1"/>
  <c r="Q875" i="1"/>
  <c r="N875" i="1"/>
  <c r="P883" i="1"/>
  <c r="Q883" i="1"/>
  <c r="T883" i="1"/>
  <c r="N883" i="1"/>
  <c r="T873" i="1"/>
  <c r="R873" i="1"/>
  <c r="N873" i="1"/>
  <c r="T874" i="1"/>
  <c r="S874" i="1" s="1"/>
  <c r="L882" i="1"/>
  <c r="P882" i="1"/>
  <c r="Z883" i="1" a="1"/>
  <c r="Z883" i="1" s="1"/>
  <c r="Z904" i="1" a="1"/>
  <c r="Z904" i="1" s="1"/>
  <c r="T904" i="1"/>
  <c r="V911" i="1"/>
  <c r="Z856" i="1" a="1"/>
  <c r="Z856" i="1" s="1"/>
  <c r="L866" i="1"/>
  <c r="P866" i="1"/>
  <c r="L870" i="1"/>
  <c r="P873" i="1"/>
  <c r="R883" i="1"/>
  <c r="L890" i="1"/>
  <c r="P890" i="1"/>
  <c r="P891" i="1"/>
  <c r="Q891" i="1"/>
  <c r="R891" i="1"/>
  <c r="N891" i="1"/>
  <c r="T891" i="1"/>
  <c r="S891" i="1" s="1"/>
  <c r="Z905" i="1" a="1"/>
  <c r="Z905" i="1" s="1"/>
  <c r="Z906" i="1" a="1"/>
  <c r="Z906" i="1" s="1"/>
  <c r="Z864" i="1" a="1"/>
  <c r="Z864" i="1" s="1"/>
  <c r="Z867" i="1" a="1"/>
  <c r="Z867" i="1" s="1"/>
  <c r="T868" i="1"/>
  <c r="S868" i="1" s="1"/>
  <c r="Q873" i="1"/>
  <c r="Z886" i="1" a="1"/>
  <c r="Z886" i="1" s="1"/>
  <c r="T886" i="1"/>
  <c r="Z909" i="1" a="1"/>
  <c r="Z909" i="1" s="1"/>
  <c r="T910" i="1"/>
  <c r="S910" i="1" s="1"/>
  <c r="Z908" i="1" a="1"/>
  <c r="Z908" i="1" s="1"/>
  <c r="P867" i="1"/>
  <c r="Q867" i="1"/>
  <c r="T867" i="1"/>
  <c r="Z879" i="1" a="1"/>
  <c r="Z879" i="1" s="1"/>
  <c r="Z884" i="1" a="1"/>
  <c r="Z884" i="1" s="1"/>
  <c r="R888" i="1"/>
  <c r="Q888" i="1"/>
  <c r="P888" i="1"/>
  <c r="T888" i="1"/>
  <c r="S888" i="1" s="1"/>
  <c r="P854" i="1"/>
  <c r="L854" i="1"/>
  <c r="N867" i="1"/>
  <c r="T879" i="1"/>
  <c r="Z882" i="1" a="1"/>
  <c r="Z882" i="1" s="1"/>
  <c r="N888" i="1"/>
  <c r="T827" i="1"/>
  <c r="T833" i="1"/>
  <c r="P843" i="1"/>
  <c r="N843" i="1"/>
  <c r="T843" i="1"/>
  <c r="R843" i="1"/>
  <c r="T844" i="1"/>
  <c r="T845" i="1"/>
  <c r="V845" i="1" s="1"/>
  <c r="R845" i="1"/>
  <c r="Q845" i="1"/>
  <c r="L862" i="1"/>
  <c r="R867" i="1"/>
  <c r="T885" i="1"/>
  <c r="Z885" i="1" a="1"/>
  <c r="Z885" i="1" s="1"/>
  <c r="T890" i="1"/>
  <c r="Z890" i="1" a="1"/>
  <c r="Z890" i="1" s="1"/>
  <c r="Z896" i="1" a="1"/>
  <c r="Z896" i="1" s="1"/>
  <c r="Z894" i="1" a="1"/>
  <c r="Z894" i="1" s="1"/>
  <c r="Z897" i="1" a="1"/>
  <c r="Z897" i="1" s="1"/>
  <c r="V888" i="1"/>
  <c r="Z900" i="1" a="1"/>
  <c r="Z900" i="1" s="1"/>
  <c r="Z858" i="1" a="1"/>
  <c r="Z858" i="1" s="1"/>
  <c r="T858" i="1"/>
  <c r="T865" i="1"/>
  <c r="R865" i="1"/>
  <c r="P865" i="1"/>
  <c r="N865" i="1"/>
  <c r="P876" i="1"/>
  <c r="Q876" i="1"/>
  <c r="T876" i="1"/>
  <c r="G895" i="1"/>
  <c r="L895" i="1" s="1"/>
  <c r="T895" i="1"/>
  <c r="V929" i="1"/>
  <c r="T881" i="1"/>
  <c r="Q881" i="1"/>
  <c r="P881" i="1"/>
  <c r="N881" i="1"/>
  <c r="R881" i="1"/>
  <c r="V889" i="1"/>
  <c r="Z901" i="1" a="1"/>
  <c r="Z901" i="1" s="1"/>
  <c r="Z902" i="1" a="1"/>
  <c r="Z902" i="1" s="1"/>
  <c r="L905" i="1"/>
  <c r="P905" i="1"/>
  <c r="V910" i="1"/>
  <c r="Z875" i="1" a="1"/>
  <c r="Z875" i="1" s="1"/>
  <c r="T884" i="1"/>
  <c r="T887" i="1"/>
  <c r="S887" i="1" s="1"/>
  <c r="T907" i="1"/>
  <c r="G907" i="1"/>
  <c r="P879" i="1"/>
  <c r="R879" i="1"/>
  <c r="N889" i="1"/>
  <c r="N892" i="1"/>
  <c r="Z893" i="1" a="1"/>
  <c r="Z893" i="1" s="1"/>
  <c r="P895" i="1"/>
  <c r="N895" i="1"/>
  <c r="T901" i="1"/>
  <c r="R908" i="1"/>
  <c r="P908" i="1"/>
  <c r="T908" i="1"/>
  <c r="N908" i="1"/>
  <c r="P848" i="1"/>
  <c r="R851" i="1"/>
  <c r="P856" i="1"/>
  <c r="N879" i="1"/>
  <c r="P889" i="1"/>
  <c r="Q889" i="1"/>
  <c r="P892" i="1"/>
  <c r="Z899" i="1" a="1"/>
  <c r="Z899" i="1" s="1"/>
  <c r="V934" i="1"/>
  <c r="S934" i="1"/>
  <c r="P839" i="1"/>
  <c r="P847" i="1"/>
  <c r="R848" i="1"/>
  <c r="P855" i="1"/>
  <c r="R856" i="1"/>
  <c r="T869" i="1"/>
  <c r="S869" i="1" s="1"/>
  <c r="P872" i="1"/>
  <c r="Q877" i="1"/>
  <c r="Q879" i="1"/>
  <c r="P887" i="1"/>
  <c r="R887" i="1"/>
  <c r="R895" i="1"/>
  <c r="Q896" i="1"/>
  <c r="T896" i="1"/>
  <c r="P896" i="1"/>
  <c r="Z913" i="1" a="1"/>
  <c r="Z913" i="1" s="1"/>
  <c r="T914" i="1"/>
  <c r="R916" i="1"/>
  <c r="P916" i="1"/>
  <c r="N916" i="1"/>
  <c r="T916" i="1"/>
  <c r="Q916" i="1"/>
  <c r="P868" i="1"/>
  <c r="R877" i="1"/>
  <c r="T893" i="1"/>
  <c r="N896" i="1"/>
  <c r="R900" i="1"/>
  <c r="Q900" i="1"/>
  <c r="Z898" i="1" a="1"/>
  <c r="Z898" i="1" s="1"/>
  <c r="N918" i="1"/>
  <c r="T918" i="1"/>
  <c r="R918" i="1"/>
  <c r="Q918" i="1"/>
  <c r="Q925" i="1"/>
  <c r="T925" i="1"/>
  <c r="R925" i="1"/>
  <c r="P925" i="1"/>
  <c r="N925" i="1"/>
  <c r="Q839" i="1"/>
  <c r="Q847" i="1"/>
  <c r="P859" i="1"/>
  <c r="Q859" i="1"/>
  <c r="P863" i="1"/>
  <c r="R863" i="1"/>
  <c r="T882" i="1"/>
  <c r="L894" i="1"/>
  <c r="T897" i="1"/>
  <c r="N897" i="1"/>
  <c r="N901" i="1"/>
  <c r="Z903" i="1" a="1"/>
  <c r="Z903" i="1" s="1"/>
  <c r="T903" i="1"/>
  <c r="Z918" i="1" a="1"/>
  <c r="Z918" i="1" s="1"/>
  <c r="L912" i="1"/>
  <c r="P912" i="1"/>
  <c r="P918" i="1"/>
  <c r="Z932" i="1" a="1"/>
  <c r="Z932" i="1" s="1"/>
  <c r="Z926" i="1" a="1"/>
  <c r="Z926" i="1" s="1"/>
  <c r="Z928" i="1" a="1"/>
  <c r="Z928" i="1" s="1"/>
  <c r="P851" i="1"/>
  <c r="R852" i="1"/>
  <c r="P871" i="1"/>
  <c r="R871" i="1"/>
  <c r="Q897" i="1"/>
  <c r="Q901" i="1"/>
  <c r="P902" i="1"/>
  <c r="N902" i="1"/>
  <c r="T902" i="1"/>
  <c r="R902" i="1"/>
  <c r="N851" i="1"/>
  <c r="R861" i="1"/>
  <c r="N871" i="1"/>
  <c r="P884" i="1"/>
  <c r="R897" i="1"/>
  <c r="T906" i="1"/>
  <c r="T889" i="1"/>
  <c r="S889" i="1" s="1"/>
  <c r="Q892" i="1"/>
  <c r="R892" i="1"/>
  <c r="Z917" i="1" a="1"/>
  <c r="Z917" i="1" s="1"/>
  <c r="Z919" i="1" a="1"/>
  <c r="Z919" i="1" s="1"/>
  <c r="Z895" i="1" a="1"/>
  <c r="Z895" i="1" s="1"/>
  <c r="P899" i="1"/>
  <c r="N899" i="1"/>
  <c r="R905" i="1"/>
  <c r="Z936" i="1" a="1"/>
  <c r="Z936" i="1" s="1"/>
  <c r="Z944" i="1" a="1"/>
  <c r="Z944" i="1" s="1"/>
  <c r="T944" i="1"/>
  <c r="S970" i="1"/>
  <c r="V970" i="1"/>
  <c r="T933" i="1"/>
  <c r="Q933" i="1"/>
  <c r="P933" i="1"/>
  <c r="R933" i="1"/>
  <c r="N933" i="1"/>
  <c r="V940" i="1"/>
  <c r="P949" i="1"/>
  <c r="L949" i="1"/>
  <c r="P910" i="1"/>
  <c r="T917" i="1"/>
  <c r="R917" i="1"/>
  <c r="Q922" i="1"/>
  <c r="P922" i="1"/>
  <c r="Z930" i="1" a="1"/>
  <c r="Z930" i="1" s="1"/>
  <c r="Z938" i="1" a="1"/>
  <c r="Z938" i="1" s="1"/>
  <c r="Z949" i="1" a="1"/>
  <c r="Z949" i="1" s="1"/>
  <c r="T949" i="1"/>
  <c r="N922" i="1"/>
  <c r="P932" i="1"/>
  <c r="N932" i="1"/>
  <c r="Q932" i="1"/>
  <c r="T932" i="1"/>
  <c r="V961" i="1"/>
  <c r="Z933" i="1" a="1"/>
  <c r="Z933" i="1" s="1"/>
  <c r="L937" i="1"/>
  <c r="P943" i="1"/>
  <c r="L943" i="1"/>
  <c r="Z907" i="1" a="1"/>
  <c r="Z907" i="1" s="1"/>
  <c r="P917" i="1"/>
  <c r="T922" i="1"/>
  <c r="T929" i="1"/>
  <c r="R932" i="1"/>
  <c r="Z943" i="1" a="1"/>
  <c r="Z943" i="1" s="1"/>
  <c r="Z942" i="1" a="1"/>
  <c r="Z942" i="1" s="1"/>
  <c r="T943" i="1"/>
  <c r="S958" i="1"/>
  <c r="V958" i="1"/>
  <c r="R906" i="1"/>
  <c r="T909" i="1"/>
  <c r="P911" i="1"/>
  <c r="R914" i="1"/>
  <c r="Q914" i="1"/>
  <c r="Q919" i="1"/>
  <c r="P919" i="1"/>
  <c r="N919" i="1"/>
  <c r="R911" i="1"/>
  <c r="R920" i="1"/>
  <c r="T920" i="1"/>
  <c r="Z925" i="1" a="1"/>
  <c r="Z925" i="1" s="1"/>
  <c r="P926" i="1"/>
  <c r="P928" i="1"/>
  <c r="R928" i="1"/>
  <c r="Q928" i="1"/>
  <c r="N928" i="1"/>
  <c r="P935" i="1"/>
  <c r="L935" i="1"/>
  <c r="N905" i="1"/>
  <c r="T911" i="1"/>
  <c r="T913" i="1"/>
  <c r="Z915" i="1" a="1"/>
  <c r="Z915" i="1" s="1"/>
  <c r="Z916" i="1" a="1"/>
  <c r="Z916" i="1" s="1"/>
  <c r="T919" i="1"/>
  <c r="N920" i="1"/>
  <c r="Z927" i="1" a="1"/>
  <c r="Z927" i="1" s="1"/>
  <c r="T927" i="1"/>
  <c r="T928" i="1"/>
  <c r="P936" i="1"/>
  <c r="R936" i="1"/>
  <c r="T936" i="1"/>
  <c r="Q936" i="1"/>
  <c r="P940" i="1"/>
  <c r="N940" i="1"/>
  <c r="R940" i="1"/>
  <c r="Q940" i="1"/>
  <c r="T940" i="1"/>
  <c r="S940" i="1" s="1"/>
  <c r="Z920" i="1" a="1"/>
  <c r="Z920" i="1" s="1"/>
  <c r="T926" i="1"/>
  <c r="Z931" i="1" a="1"/>
  <c r="Z931" i="1" s="1"/>
  <c r="Z912" i="1" a="1"/>
  <c r="Z912" i="1" s="1"/>
  <c r="P920" i="1"/>
  <c r="Z935" i="1" a="1"/>
  <c r="Z935" i="1" s="1"/>
  <c r="T935" i="1"/>
  <c r="T939" i="1"/>
  <c r="Z939" i="1" a="1"/>
  <c r="Z939" i="1" s="1"/>
  <c r="S990" i="1"/>
  <c r="V990" i="1"/>
  <c r="S969" i="1"/>
  <c r="V969" i="1"/>
  <c r="Z975" i="1" a="1"/>
  <c r="Z975" i="1" s="1"/>
  <c r="Z974" i="1" a="1"/>
  <c r="Z974" i="1" s="1"/>
  <c r="Z972" i="1" a="1"/>
  <c r="Z972" i="1" s="1"/>
  <c r="Z968" i="1" a="1"/>
  <c r="Z968" i="1" s="1"/>
  <c r="Z963" i="1" a="1"/>
  <c r="Z963" i="1" s="1"/>
  <c r="Z946" i="1" a="1"/>
  <c r="Z946" i="1" s="1"/>
  <c r="Z952" i="1" a="1"/>
  <c r="Z952" i="1" s="1"/>
  <c r="P963" i="1"/>
  <c r="R963" i="1"/>
  <c r="Q963" i="1"/>
  <c r="N963" i="1"/>
  <c r="T965" i="1"/>
  <c r="S979" i="1"/>
  <c r="P944" i="1"/>
  <c r="R944" i="1"/>
  <c r="N944" i="1"/>
  <c r="T963" i="1"/>
  <c r="R942" i="1"/>
  <c r="N942" i="1"/>
  <c r="S982" i="1"/>
  <c r="V982" i="1"/>
  <c r="V987" i="1"/>
  <c r="V992" i="1"/>
  <c r="S992" i="1"/>
  <c r="N924" i="1"/>
  <c r="N929" i="1"/>
  <c r="R938" i="1"/>
  <c r="P938" i="1"/>
  <c r="T938" i="1"/>
  <c r="T941" i="1"/>
  <c r="Q941" i="1"/>
  <c r="P941" i="1"/>
  <c r="N941" i="1"/>
  <c r="P942" i="1"/>
  <c r="Z951" i="1" a="1"/>
  <c r="Z951" i="1" s="1"/>
  <c r="T951" i="1"/>
  <c r="L964" i="1"/>
  <c r="P964" i="1"/>
  <c r="Z941" i="1" a="1"/>
  <c r="Z941" i="1" s="1"/>
  <c r="Z947" i="1" a="1"/>
  <c r="Z947" i="1" s="1"/>
  <c r="T947" i="1"/>
  <c r="Z948" i="1" a="1"/>
  <c r="Z948" i="1" s="1"/>
  <c r="Z955" i="1" a="1"/>
  <c r="Z955" i="1" s="1"/>
  <c r="Z956" i="1" a="1"/>
  <c r="Z956" i="1" s="1"/>
  <c r="Z957" i="1" a="1"/>
  <c r="Z957" i="1" s="1"/>
  <c r="V994" i="1"/>
  <c r="P924" i="1"/>
  <c r="Q926" i="1"/>
  <c r="Q929" i="1"/>
  <c r="P930" i="1"/>
  <c r="T930" i="1"/>
  <c r="P934" i="1"/>
  <c r="Q938" i="1"/>
  <c r="R941" i="1"/>
  <c r="T942" i="1"/>
  <c r="L947" i="1"/>
  <c r="T937" i="1"/>
  <c r="S937" i="1" s="1"/>
  <c r="P939" i="1"/>
  <c r="Z945" i="1" a="1"/>
  <c r="Z945" i="1" s="1"/>
  <c r="V984" i="1"/>
  <c r="R934" i="1"/>
  <c r="T948" i="1"/>
  <c r="T956" i="1"/>
  <c r="Z960" i="1" a="1"/>
  <c r="Z960" i="1" s="1"/>
  <c r="Z962" i="1" a="1"/>
  <c r="Z962" i="1" s="1"/>
  <c r="Z959" i="1" a="1"/>
  <c r="Z959" i="1" s="1"/>
  <c r="T964" i="1"/>
  <c r="Z964" i="1" a="1"/>
  <c r="Z964" i="1" s="1"/>
  <c r="Z967" i="1" a="1"/>
  <c r="Z967" i="1" s="1"/>
  <c r="Z966" i="1" a="1"/>
  <c r="Z966" i="1" s="1"/>
  <c r="T967" i="1"/>
  <c r="V973" i="1"/>
  <c r="S978" i="1"/>
  <c r="V978" i="1"/>
  <c r="P975" i="1"/>
  <c r="N975" i="1"/>
  <c r="P991" i="1"/>
  <c r="N991" i="1"/>
  <c r="Z997" i="1" a="1"/>
  <c r="Z997" i="1" s="1"/>
  <c r="Z996" i="1" a="1"/>
  <c r="Z996" i="1" s="1"/>
  <c r="T997" i="1"/>
  <c r="P961" i="1"/>
  <c r="Z965" i="1" a="1"/>
  <c r="Z965" i="1" s="1"/>
  <c r="Q967" i="1"/>
  <c r="P971" i="1"/>
  <c r="N971" i="1"/>
  <c r="R974" i="1"/>
  <c r="T984" i="1"/>
  <c r="S984" i="1" s="1"/>
  <c r="N955" i="1"/>
  <c r="P958" i="1"/>
  <c r="Q958" i="1"/>
  <c r="Q975" i="1"/>
  <c r="Z981" i="1" a="1"/>
  <c r="Z981" i="1" s="1"/>
  <c r="T983" i="1"/>
  <c r="Z988" i="1" a="1"/>
  <c r="Z988" i="1" s="1"/>
  <c r="T989" i="1"/>
  <c r="S989" i="1" s="1"/>
  <c r="R991" i="1"/>
  <c r="Z998" i="1" a="1"/>
  <c r="Z998" i="1" s="1"/>
  <c r="Z999" i="1" a="1"/>
  <c r="Z999" i="1" s="1"/>
  <c r="T954" i="1"/>
  <c r="N958" i="1"/>
  <c r="R975" i="1"/>
  <c r="Z977" i="1" a="1"/>
  <c r="Z977" i="1" s="1"/>
  <c r="T979" i="1"/>
  <c r="V979" i="1" s="1"/>
  <c r="T991" i="1"/>
  <c r="S991" i="1" s="1"/>
  <c r="L948" i="1"/>
  <c r="P950" i="1"/>
  <c r="Z953" i="1" a="1"/>
  <c r="Z953" i="1" s="1"/>
  <c r="Q955" i="1"/>
  <c r="L956" i="1"/>
  <c r="P959" i="1"/>
  <c r="P965" i="1"/>
  <c r="R971" i="1"/>
  <c r="T975" i="1"/>
  <c r="T976" i="1"/>
  <c r="P986" i="1"/>
  <c r="Q986" i="1"/>
  <c r="P946" i="1"/>
  <c r="P962" i="1"/>
  <c r="Q962" i="1"/>
  <c r="Z983" i="1" a="1"/>
  <c r="Z983" i="1" s="1"/>
  <c r="P987" i="1"/>
  <c r="N987" i="1"/>
  <c r="P994" i="1"/>
  <c r="T994" i="1"/>
  <c r="S994" i="1" s="1"/>
  <c r="Q994" i="1"/>
  <c r="N946" i="1"/>
  <c r="T955" i="1"/>
  <c r="T961" i="1"/>
  <c r="S961" i="1" s="1"/>
  <c r="N962" i="1"/>
  <c r="N994" i="1"/>
  <c r="Q946" i="1"/>
  <c r="R950" i="1"/>
  <c r="P951" i="1"/>
  <c r="Z954" i="1" a="1"/>
  <c r="Z954" i="1" s="1"/>
  <c r="R959" i="1"/>
  <c r="R962" i="1"/>
  <c r="P966" i="1"/>
  <c r="Q966" i="1"/>
  <c r="P982" i="1"/>
  <c r="Q982" i="1"/>
  <c r="T986" i="1"/>
  <c r="T987" i="1"/>
  <c r="S987" i="1" s="1"/>
  <c r="R994" i="1"/>
  <c r="T995" i="1"/>
  <c r="V995" i="1" s="1"/>
  <c r="R946" i="1"/>
  <c r="T950" i="1"/>
  <c r="S950" i="1" s="1"/>
  <c r="T962" i="1"/>
  <c r="Z971" i="1" a="1"/>
  <c r="Z971" i="1" s="1"/>
  <c r="P978" i="1"/>
  <c r="Q978" i="1"/>
  <c r="T993" i="1"/>
  <c r="P957" i="1"/>
  <c r="P967" i="1"/>
  <c r="P974" i="1"/>
  <c r="Q974" i="1"/>
  <c r="Z980" i="1" a="1"/>
  <c r="Z980" i="1" s="1"/>
  <c r="P983" i="1"/>
  <c r="N983" i="1"/>
  <c r="L984" i="1"/>
  <c r="Z985" i="1" a="1"/>
  <c r="Z985" i="1" s="1"/>
  <c r="Q998" i="1"/>
  <c r="P998" i="1"/>
  <c r="T998" i="1"/>
  <c r="R998" i="1"/>
  <c r="N998" i="1"/>
  <c r="T946" i="1"/>
  <c r="P954" i="1"/>
  <c r="Q954" i="1"/>
  <c r="N967" i="1"/>
  <c r="P970" i="1"/>
  <c r="Q970" i="1"/>
  <c r="N974" i="1"/>
  <c r="Z976" i="1" a="1"/>
  <c r="Z976" i="1" s="1"/>
  <c r="P979" i="1"/>
  <c r="N979" i="1"/>
  <c r="P990" i="1"/>
  <c r="Q990" i="1"/>
  <c r="T999" i="1"/>
  <c r="N999" i="1"/>
  <c r="Z1000" i="1" a="1"/>
  <c r="Z1000" i="1" s="1"/>
  <c r="T1000" i="1"/>
  <c r="P999" i="1"/>
  <c r="P973" i="1"/>
  <c r="P977" i="1"/>
  <c r="P981" i="1"/>
  <c r="P985" i="1"/>
  <c r="P989" i="1"/>
  <c r="P993" i="1"/>
  <c r="N995" i="1"/>
  <c r="P997" i="1"/>
  <c r="Q999" i="1"/>
  <c r="P1000" i="1"/>
  <c r="R999" i="1"/>
  <c r="V794" i="1" l="1"/>
  <c r="V849" i="1"/>
  <c r="S661" i="1"/>
  <c r="V611" i="1"/>
  <c r="S423" i="1"/>
  <c r="S149" i="1"/>
  <c r="S986" i="1"/>
  <c r="V991" i="1"/>
  <c r="V757" i="1"/>
  <c r="V720" i="1"/>
  <c r="V282" i="1"/>
  <c r="V742" i="1"/>
  <c r="S777" i="1"/>
  <c r="V887" i="1"/>
  <c r="V294" i="1"/>
  <c r="V857" i="1"/>
  <c r="V950" i="1"/>
  <c r="V868" i="1"/>
  <c r="S845" i="1"/>
  <c r="S766" i="1"/>
  <c r="V752" i="1"/>
  <c r="V629" i="1"/>
  <c r="S615" i="1"/>
  <c r="V614" i="1"/>
  <c r="S582" i="1"/>
  <c r="S597" i="1"/>
  <c r="S528" i="1"/>
  <c r="V494" i="1"/>
  <c r="S481" i="1"/>
  <c r="V456" i="1"/>
  <c r="V393" i="1"/>
  <c r="S350" i="1"/>
  <c r="V170" i="1"/>
  <c r="V21" i="1"/>
  <c r="V134" i="1"/>
  <c r="S911" i="1"/>
  <c r="S785" i="1"/>
  <c r="S659" i="1"/>
  <c r="V799" i="1"/>
  <c r="S993" i="1"/>
  <c r="S929" i="1"/>
  <c r="S761" i="1"/>
  <c r="S603" i="1"/>
  <c r="S552" i="1"/>
  <c r="V551" i="1"/>
  <c r="S349" i="1"/>
  <c r="S252" i="1"/>
  <c r="S207" i="1"/>
  <c r="V874" i="1"/>
  <c r="V776" i="1"/>
  <c r="V549" i="1"/>
  <c r="V408" i="1"/>
  <c r="S44" i="1"/>
  <c r="V131" i="1"/>
  <c r="V79" i="1"/>
  <c r="S762" i="1"/>
  <c r="S778" i="1"/>
  <c r="V537" i="1"/>
  <c r="S457" i="1"/>
  <c r="S476" i="1"/>
  <c r="V102" i="1"/>
  <c r="V119" i="1"/>
  <c r="V104" i="1"/>
  <c r="V121" i="1"/>
  <c r="V773" i="1"/>
  <c r="V666" i="1"/>
  <c r="V562" i="1"/>
  <c r="V937" i="1"/>
  <c r="V567" i="1"/>
  <c r="S560" i="1"/>
  <c r="S479" i="1"/>
  <c r="V333" i="1"/>
  <c r="V330" i="1"/>
  <c r="V277" i="1"/>
  <c r="S173" i="1"/>
  <c r="V285" i="1"/>
  <c r="V257" i="1"/>
  <c r="V77" i="1"/>
  <c r="V440" i="1"/>
  <c r="V447" i="1"/>
  <c r="S348" i="1"/>
  <c r="V89" i="1"/>
  <c r="S903" i="1"/>
  <c r="V903" i="1"/>
  <c r="L907" i="1"/>
  <c r="P907" i="1"/>
  <c r="V949" i="1"/>
  <c r="S949" i="1"/>
  <c r="V965" i="1"/>
  <c r="S965" i="1"/>
  <c r="S863" i="1"/>
  <c r="V863" i="1"/>
  <c r="V885" i="1"/>
  <c r="S885" i="1"/>
  <c r="V814" i="1"/>
  <c r="S814" i="1"/>
  <c r="V971" i="1"/>
  <c r="S971" i="1"/>
  <c r="V952" i="1"/>
  <c r="S952" i="1"/>
  <c r="V964" i="1"/>
  <c r="S964" i="1"/>
  <c r="V942" i="1"/>
  <c r="S942" i="1"/>
  <c r="V858" i="1"/>
  <c r="S858" i="1"/>
  <c r="V943" i="1"/>
  <c r="S943" i="1"/>
  <c r="V893" i="1"/>
  <c r="S893" i="1"/>
  <c r="V806" i="1"/>
  <c r="S806" i="1"/>
  <c r="V843" i="1"/>
  <c r="S843" i="1"/>
  <c r="V815" i="1"/>
  <c r="S815" i="1"/>
  <c r="P818" i="1"/>
  <c r="L818" i="1"/>
  <c r="V767" i="1"/>
  <c r="S767" i="1"/>
  <c r="V754" i="1"/>
  <c r="S754" i="1"/>
  <c r="S739" i="1"/>
  <c r="V739" i="1"/>
  <c r="V722" i="1"/>
  <c r="S722" i="1"/>
  <c r="S733" i="1"/>
  <c r="V733" i="1"/>
  <c r="V718" i="1"/>
  <c r="S718" i="1"/>
  <c r="V683" i="1"/>
  <c r="S683" i="1"/>
  <c r="S699" i="1"/>
  <c r="V699" i="1"/>
  <c r="V632" i="1"/>
  <c r="S632" i="1"/>
  <c r="V678" i="1"/>
  <c r="S678" i="1"/>
  <c r="S634" i="1"/>
  <c r="V634" i="1"/>
  <c r="V608" i="1"/>
  <c r="S608" i="1"/>
  <c r="V572" i="1"/>
  <c r="S572" i="1"/>
  <c r="V578" i="1"/>
  <c r="S578" i="1"/>
  <c r="S527" i="1"/>
  <c r="V527" i="1"/>
  <c r="V506" i="1"/>
  <c r="S506" i="1"/>
  <c r="V513" i="1"/>
  <c r="S513" i="1"/>
  <c r="S443" i="1"/>
  <c r="V443" i="1"/>
  <c r="S410" i="1"/>
  <c r="V410" i="1"/>
  <c r="V376" i="1"/>
  <c r="S376" i="1"/>
  <c r="V407" i="1"/>
  <c r="S407" i="1"/>
  <c r="V332" i="1"/>
  <c r="S332" i="1"/>
  <c r="V359" i="1"/>
  <c r="S359" i="1"/>
  <c r="V351" i="1"/>
  <c r="S351" i="1"/>
  <c r="S361" i="1"/>
  <c r="V361" i="1"/>
  <c r="V324" i="1"/>
  <c r="S324" i="1"/>
  <c r="V339" i="1"/>
  <c r="S339" i="1"/>
  <c r="S289" i="1"/>
  <c r="V289" i="1"/>
  <c r="S273" i="1"/>
  <c r="V273" i="1"/>
  <c r="S317" i="1"/>
  <c r="V317" i="1"/>
  <c r="V268" i="1"/>
  <c r="S268" i="1"/>
  <c r="S180" i="1"/>
  <c r="V180" i="1"/>
  <c r="S235" i="1"/>
  <c r="V235" i="1"/>
  <c r="S197" i="1"/>
  <c r="V197" i="1"/>
  <c r="V259" i="1"/>
  <c r="S259" i="1"/>
  <c r="S206" i="1"/>
  <c r="V206" i="1"/>
  <c r="V279" i="1"/>
  <c r="S279" i="1"/>
  <c r="V210" i="1"/>
  <c r="S210" i="1"/>
  <c r="V128" i="1"/>
  <c r="S128" i="1"/>
  <c r="V91" i="1"/>
  <c r="S91" i="1"/>
  <c r="V125" i="1"/>
  <c r="S125" i="1"/>
  <c r="S872" i="1"/>
  <c r="V872" i="1"/>
  <c r="S914" i="1"/>
  <c r="V914" i="1"/>
  <c r="V873" i="1"/>
  <c r="S873" i="1"/>
  <c r="S941" i="1"/>
  <c r="V941" i="1"/>
  <c r="V878" i="1"/>
  <c r="S878" i="1"/>
  <c r="V732" i="1"/>
  <c r="S732" i="1"/>
  <c r="V996" i="1"/>
  <c r="S996" i="1"/>
  <c r="S977" i="1"/>
  <c r="V977" i="1"/>
  <c r="S945" i="1"/>
  <c r="V945" i="1"/>
  <c r="V917" i="1"/>
  <c r="S917" i="1"/>
  <c r="V963" i="1"/>
  <c r="S963" i="1"/>
  <c r="V935" i="1"/>
  <c r="S935" i="1"/>
  <c r="S900" i="1"/>
  <c r="V900" i="1"/>
  <c r="S856" i="1"/>
  <c r="V856" i="1"/>
  <c r="V854" i="1"/>
  <c r="S854" i="1"/>
  <c r="S954" i="1"/>
  <c r="V954" i="1"/>
  <c r="V959" i="1"/>
  <c r="S959" i="1"/>
  <c r="V968" i="1"/>
  <c r="S968" i="1"/>
  <c r="S908" i="1"/>
  <c r="V908" i="1"/>
  <c r="V855" i="1"/>
  <c r="S855" i="1"/>
  <c r="V826" i="1"/>
  <c r="S826" i="1"/>
  <c r="S828" i="1"/>
  <c r="V828" i="1"/>
  <c r="S812" i="1"/>
  <c r="V812" i="1"/>
  <c r="S810" i="1"/>
  <c r="V810" i="1"/>
  <c r="V789" i="1"/>
  <c r="S789" i="1"/>
  <c r="P728" i="1"/>
  <c r="S745" i="1"/>
  <c r="V745" i="1"/>
  <c r="V712" i="1"/>
  <c r="S712" i="1"/>
  <c r="S727" i="1"/>
  <c r="V727" i="1"/>
  <c r="V731" i="1"/>
  <c r="S731" i="1"/>
  <c r="S697" i="1"/>
  <c r="V697" i="1"/>
  <c r="S729" i="1"/>
  <c r="V729" i="1"/>
  <c r="P672" i="1"/>
  <c r="L672" i="1"/>
  <c r="V660" i="1"/>
  <c r="S660" i="1"/>
  <c r="S685" i="1"/>
  <c r="V685" i="1"/>
  <c r="S630" i="1"/>
  <c r="V630" i="1"/>
  <c r="S647" i="1"/>
  <c r="V647" i="1"/>
  <c r="S613" i="1"/>
  <c r="V613" i="1"/>
  <c r="S610" i="1"/>
  <c r="V610" i="1"/>
  <c r="P575" i="1"/>
  <c r="V515" i="1"/>
  <c r="S515" i="1"/>
  <c r="V462" i="1"/>
  <c r="S462" i="1"/>
  <c r="V539" i="1"/>
  <c r="S539" i="1"/>
  <c r="S428" i="1"/>
  <c r="V428" i="1"/>
  <c r="V477" i="1"/>
  <c r="S477" i="1"/>
  <c r="V373" i="1"/>
  <c r="S373" i="1"/>
  <c r="S404" i="1"/>
  <c r="V404" i="1"/>
  <c r="S411" i="1"/>
  <c r="V411" i="1"/>
  <c r="V362" i="1"/>
  <c r="S362" i="1"/>
  <c r="V368" i="1"/>
  <c r="S368" i="1"/>
  <c r="S340" i="1"/>
  <c r="V340" i="1"/>
  <c r="V307" i="1"/>
  <c r="S307" i="1"/>
  <c r="V303" i="1"/>
  <c r="S303" i="1"/>
  <c r="S306" i="1"/>
  <c r="V306" i="1"/>
  <c r="V305" i="1"/>
  <c r="S305" i="1"/>
  <c r="V272" i="1"/>
  <c r="S272" i="1"/>
  <c r="S225" i="1"/>
  <c r="V225" i="1"/>
  <c r="V227" i="1"/>
  <c r="S227" i="1"/>
  <c r="V202" i="1"/>
  <c r="S202" i="1"/>
  <c r="S205" i="1"/>
  <c r="V205" i="1"/>
  <c r="V281" i="1"/>
  <c r="S281" i="1"/>
  <c r="V60" i="1"/>
  <c r="S60" i="1"/>
  <c r="V837" i="1"/>
  <c r="S837" i="1"/>
  <c r="V835" i="1"/>
  <c r="S835" i="1"/>
  <c r="V877" i="1"/>
  <c r="S877" i="1"/>
  <c r="S925" i="1"/>
  <c r="V925" i="1"/>
  <c r="V833" i="1"/>
  <c r="S833" i="1"/>
  <c r="V1000" i="1"/>
  <c r="S1000" i="1"/>
  <c r="V980" i="1"/>
  <c r="S980" i="1"/>
  <c r="S962" i="1"/>
  <c r="V962" i="1"/>
  <c r="V957" i="1"/>
  <c r="S957" i="1"/>
  <c r="V951" i="1"/>
  <c r="S951" i="1"/>
  <c r="V972" i="1"/>
  <c r="S972" i="1"/>
  <c r="V912" i="1"/>
  <c r="S912" i="1"/>
  <c r="V898" i="1"/>
  <c r="S898" i="1"/>
  <c r="V902" i="1"/>
  <c r="S902" i="1"/>
  <c r="S870" i="1"/>
  <c r="V870" i="1"/>
  <c r="S860" i="1"/>
  <c r="V860" i="1"/>
  <c r="V829" i="1"/>
  <c r="S829" i="1"/>
  <c r="V786" i="1"/>
  <c r="S786" i="1"/>
  <c r="V790" i="1"/>
  <c r="S790" i="1"/>
  <c r="V808" i="1"/>
  <c r="S808" i="1"/>
  <c r="V787" i="1"/>
  <c r="S787" i="1"/>
  <c r="V725" i="1"/>
  <c r="S725" i="1"/>
  <c r="S747" i="1"/>
  <c r="V747" i="1"/>
  <c r="V698" i="1"/>
  <c r="S698" i="1"/>
  <c r="V714" i="1"/>
  <c r="S714" i="1"/>
  <c r="V709" i="1"/>
  <c r="S709" i="1"/>
  <c r="S723" i="1"/>
  <c r="V723" i="1"/>
  <c r="S687" i="1"/>
  <c r="V687" i="1"/>
  <c r="P670" i="1"/>
  <c r="L670" i="1"/>
  <c r="V680" i="1"/>
  <c r="S680" i="1"/>
  <c r="V705" i="1"/>
  <c r="S705" i="1"/>
  <c r="V675" i="1"/>
  <c r="S675" i="1"/>
  <c r="S645" i="1"/>
  <c r="V645" i="1"/>
  <c r="S633" i="1"/>
  <c r="V633" i="1"/>
  <c r="V612" i="1"/>
  <c r="S612" i="1"/>
  <c r="L630" i="1"/>
  <c r="P630" i="1"/>
  <c r="V650" i="1"/>
  <c r="S650" i="1"/>
  <c r="V616" i="1"/>
  <c r="S616" i="1"/>
  <c r="V545" i="1"/>
  <c r="S545" i="1"/>
  <c r="V533" i="1"/>
  <c r="S533" i="1"/>
  <c r="S512" i="1"/>
  <c r="V512" i="1"/>
  <c r="S522" i="1"/>
  <c r="V522" i="1"/>
  <c r="S508" i="1"/>
  <c r="V508" i="1"/>
  <c r="V453" i="1"/>
  <c r="S453" i="1"/>
  <c r="V467" i="1"/>
  <c r="S467" i="1"/>
  <c r="S363" i="1"/>
  <c r="V363" i="1"/>
  <c r="S403" i="1"/>
  <c r="V403" i="1"/>
  <c r="V371" i="1"/>
  <c r="S371" i="1"/>
  <c r="S338" i="1"/>
  <c r="V338" i="1"/>
  <c r="V345" i="1"/>
  <c r="S345" i="1"/>
  <c r="V356" i="1"/>
  <c r="S356" i="1"/>
  <c r="S364" i="1"/>
  <c r="V364" i="1"/>
  <c r="S297" i="1"/>
  <c r="V297" i="1"/>
  <c r="S301" i="1"/>
  <c r="V301" i="1"/>
  <c r="V274" i="1"/>
  <c r="S274" i="1"/>
  <c r="V224" i="1"/>
  <c r="S224" i="1"/>
  <c r="V195" i="1"/>
  <c r="S195" i="1"/>
  <c r="V239" i="1"/>
  <c r="S239" i="1"/>
  <c r="V196" i="1"/>
  <c r="S196" i="1"/>
  <c r="P191" i="1"/>
  <c r="S183" i="1"/>
  <c r="V183" i="1"/>
  <c r="S126" i="1"/>
  <c r="V126" i="1"/>
  <c r="V94" i="1"/>
  <c r="S94" i="1"/>
  <c r="V109" i="1"/>
  <c r="S109" i="1"/>
  <c r="V886" i="1"/>
  <c r="S886" i="1"/>
  <c r="V999" i="1"/>
  <c r="S999" i="1"/>
  <c r="V956" i="1"/>
  <c r="S956" i="1"/>
  <c r="V931" i="1"/>
  <c r="S931" i="1"/>
  <c r="V918" i="1"/>
  <c r="S918" i="1"/>
  <c r="V913" i="1"/>
  <c r="S913" i="1"/>
  <c r="V901" i="1"/>
  <c r="S901" i="1"/>
  <c r="V897" i="1"/>
  <c r="S897" i="1"/>
  <c r="V909" i="1"/>
  <c r="S909" i="1"/>
  <c r="S848" i="1"/>
  <c r="V848" i="1"/>
  <c r="V850" i="1"/>
  <c r="S850" i="1"/>
  <c r="V861" i="1"/>
  <c r="S861" i="1"/>
  <c r="V853" i="1"/>
  <c r="S853" i="1"/>
  <c r="V865" i="1"/>
  <c r="S865" i="1"/>
  <c r="S824" i="1"/>
  <c r="V824" i="1"/>
  <c r="S784" i="1"/>
  <c r="V784" i="1"/>
  <c r="S792" i="1"/>
  <c r="V792" i="1"/>
  <c r="V746" i="1"/>
  <c r="S746" i="1"/>
  <c r="S741" i="1"/>
  <c r="V741" i="1"/>
  <c r="S719" i="1"/>
  <c r="V719" i="1"/>
  <c r="V673" i="1"/>
  <c r="S673" i="1"/>
  <c r="S654" i="1"/>
  <c r="V654" i="1"/>
  <c r="V679" i="1"/>
  <c r="S679" i="1"/>
  <c r="S707" i="1"/>
  <c r="V707" i="1"/>
  <c r="V674" i="1"/>
  <c r="S674" i="1"/>
  <c r="S607" i="1"/>
  <c r="V607" i="1"/>
  <c r="V625" i="1"/>
  <c r="S625" i="1"/>
  <c r="V619" i="1"/>
  <c r="S619" i="1"/>
  <c r="V655" i="1"/>
  <c r="S655" i="1"/>
  <c r="S579" i="1"/>
  <c r="V579" i="1"/>
  <c r="V542" i="1"/>
  <c r="S542" i="1"/>
  <c r="S547" i="1"/>
  <c r="V547" i="1"/>
  <c r="S488" i="1"/>
  <c r="V488" i="1"/>
  <c r="V478" i="1"/>
  <c r="S478" i="1"/>
  <c r="S511" i="1"/>
  <c r="V511" i="1"/>
  <c r="S460" i="1"/>
  <c r="V460" i="1"/>
  <c r="V430" i="1"/>
  <c r="S430" i="1"/>
  <c r="S436" i="1"/>
  <c r="V436" i="1"/>
  <c r="S431" i="1"/>
  <c r="V431" i="1"/>
  <c r="V425" i="1"/>
  <c r="S425" i="1"/>
  <c r="V441" i="1"/>
  <c r="S441" i="1"/>
  <c r="L402" i="1"/>
  <c r="P402" i="1"/>
  <c r="V372" i="1"/>
  <c r="S372" i="1"/>
  <c r="V366" i="1"/>
  <c r="S366" i="1"/>
  <c r="S309" i="1"/>
  <c r="V309" i="1"/>
  <c r="V276" i="1"/>
  <c r="S276" i="1"/>
  <c r="V341" i="1"/>
  <c r="S341" i="1"/>
  <c r="V262" i="1"/>
  <c r="S262" i="1"/>
  <c r="V311" i="1"/>
  <c r="S311" i="1"/>
  <c r="V313" i="1"/>
  <c r="S313" i="1"/>
  <c r="V296" i="1"/>
  <c r="S296" i="1"/>
  <c r="S298" i="1"/>
  <c r="V298" i="1"/>
  <c r="V221" i="1"/>
  <c r="S221" i="1"/>
  <c r="S154" i="1"/>
  <c r="V154" i="1"/>
  <c r="S217" i="1"/>
  <c r="V217" i="1"/>
  <c r="V215" i="1"/>
  <c r="S215" i="1"/>
  <c r="V159" i="1"/>
  <c r="S159" i="1"/>
  <c r="S118" i="1"/>
  <c r="V118" i="1"/>
  <c r="S106" i="1"/>
  <c r="V106" i="1"/>
  <c r="S936" i="1"/>
  <c r="V936" i="1"/>
  <c r="V983" i="1"/>
  <c r="S983" i="1"/>
  <c r="V960" i="1"/>
  <c r="S960" i="1"/>
  <c r="S974" i="1"/>
  <c r="V974" i="1"/>
  <c r="S953" i="1"/>
  <c r="V953" i="1"/>
  <c r="S998" i="1"/>
  <c r="V998" i="1"/>
  <c r="V955" i="1"/>
  <c r="S955" i="1"/>
  <c r="V975" i="1"/>
  <c r="S975" i="1"/>
  <c r="V944" i="1"/>
  <c r="S944" i="1"/>
  <c r="V894" i="1"/>
  <c r="S894" i="1"/>
  <c r="S904" i="1"/>
  <c r="V904" i="1"/>
  <c r="S876" i="1"/>
  <c r="V876" i="1"/>
  <c r="S844" i="1"/>
  <c r="V844" i="1"/>
  <c r="V862" i="1"/>
  <c r="S862" i="1"/>
  <c r="S852" i="1"/>
  <c r="V852" i="1"/>
  <c r="S836" i="1"/>
  <c r="V836" i="1"/>
  <c r="V825" i="1"/>
  <c r="S825" i="1"/>
  <c r="S759" i="1"/>
  <c r="V759" i="1"/>
  <c r="S793" i="1"/>
  <c r="V793" i="1"/>
  <c r="V780" i="1"/>
  <c r="S780" i="1"/>
  <c r="S716" i="1"/>
  <c r="V716" i="1"/>
  <c r="V636" i="1"/>
  <c r="S636" i="1"/>
  <c r="V688" i="1"/>
  <c r="S688" i="1"/>
  <c r="S701" i="1"/>
  <c r="V701" i="1"/>
  <c r="V677" i="1"/>
  <c r="S677" i="1"/>
  <c r="S706" i="1"/>
  <c r="V706" i="1"/>
  <c r="V631" i="1"/>
  <c r="S631" i="1"/>
  <c r="S627" i="1"/>
  <c r="V627" i="1"/>
  <c r="V618" i="1"/>
  <c r="S618" i="1"/>
  <c r="S558" i="1"/>
  <c r="V558" i="1"/>
  <c r="S591" i="1"/>
  <c r="V591" i="1"/>
  <c r="V580" i="1"/>
  <c r="S580" i="1"/>
  <c r="V543" i="1"/>
  <c r="S543" i="1"/>
  <c r="S540" i="1"/>
  <c r="V540" i="1"/>
  <c r="S484" i="1"/>
  <c r="V484" i="1"/>
  <c r="V530" i="1"/>
  <c r="S530" i="1"/>
  <c r="V514" i="1"/>
  <c r="S514" i="1"/>
  <c r="S424" i="1"/>
  <c r="V424" i="1"/>
  <c r="S442" i="1"/>
  <c r="V442" i="1"/>
  <c r="S427" i="1"/>
  <c r="V427" i="1"/>
  <c r="V353" i="1"/>
  <c r="S353" i="1"/>
  <c r="S416" i="1"/>
  <c r="V416" i="1"/>
  <c r="V375" i="1"/>
  <c r="S375" i="1"/>
  <c r="V380" i="1"/>
  <c r="S380" i="1"/>
  <c r="S367" i="1"/>
  <c r="V367" i="1"/>
  <c r="V374" i="1"/>
  <c r="S374" i="1"/>
  <c r="V336" i="1"/>
  <c r="S336" i="1"/>
  <c r="V308" i="1"/>
  <c r="S308" i="1"/>
  <c r="S318" i="1"/>
  <c r="V318" i="1"/>
  <c r="V312" i="1"/>
  <c r="S312" i="1"/>
  <c r="V229" i="1"/>
  <c r="S229" i="1"/>
  <c r="V291" i="1"/>
  <c r="S291" i="1"/>
  <c r="S237" i="1"/>
  <c r="V237" i="1"/>
  <c r="S214" i="1"/>
  <c r="V214" i="1"/>
  <c r="S186" i="1"/>
  <c r="V186" i="1"/>
  <c r="V157" i="1"/>
  <c r="S157" i="1"/>
  <c r="V234" i="1"/>
  <c r="S234" i="1"/>
  <c r="V219" i="1"/>
  <c r="S219" i="1"/>
  <c r="V160" i="1"/>
  <c r="S160" i="1"/>
  <c r="V851" i="1"/>
  <c r="S851" i="1"/>
  <c r="V807" i="1"/>
  <c r="S807" i="1"/>
  <c r="S744" i="1"/>
  <c r="V744" i="1"/>
  <c r="V765" i="1"/>
  <c r="S765" i="1"/>
  <c r="V781" i="1"/>
  <c r="S781" i="1"/>
  <c r="S703" i="1"/>
  <c r="V703" i="1"/>
  <c r="V649" i="1"/>
  <c r="S649" i="1"/>
  <c r="P648" i="1"/>
  <c r="L648" i="1"/>
  <c r="V663" i="1"/>
  <c r="S663" i="1"/>
  <c r="V715" i="1"/>
  <c r="S715" i="1"/>
  <c r="S671" i="1"/>
  <c r="V671" i="1"/>
  <c r="S686" i="1"/>
  <c r="V686" i="1"/>
  <c r="S639" i="1"/>
  <c r="V639" i="1"/>
  <c r="V642" i="1"/>
  <c r="S642" i="1"/>
  <c r="V622" i="1"/>
  <c r="S622" i="1"/>
  <c r="S601" i="1"/>
  <c r="V601" i="1"/>
  <c r="S598" i="1"/>
  <c r="V598" i="1"/>
  <c r="V581" i="1"/>
  <c r="S581" i="1"/>
  <c r="S554" i="1"/>
  <c r="V554" i="1"/>
  <c r="V592" i="1"/>
  <c r="S592" i="1"/>
  <c r="V576" i="1"/>
  <c r="S576" i="1"/>
  <c r="S487" i="1"/>
  <c r="V487" i="1"/>
  <c r="S546" i="1"/>
  <c r="V546" i="1"/>
  <c r="V531" i="1"/>
  <c r="S531" i="1"/>
  <c r="V485" i="1"/>
  <c r="S485" i="1"/>
  <c r="V499" i="1"/>
  <c r="S499" i="1"/>
  <c r="S471" i="1"/>
  <c r="V471" i="1"/>
  <c r="S516" i="1"/>
  <c r="V516" i="1"/>
  <c r="S419" i="1"/>
  <c r="V419" i="1"/>
  <c r="V459" i="1"/>
  <c r="S459" i="1"/>
  <c r="V437" i="1"/>
  <c r="S437" i="1"/>
  <c r="V429" i="1"/>
  <c r="S429" i="1"/>
  <c r="S400" i="1"/>
  <c r="V400" i="1"/>
  <c r="S392" i="1"/>
  <c r="V392" i="1"/>
  <c r="V378" i="1"/>
  <c r="S378" i="1"/>
  <c r="V329" i="1"/>
  <c r="S329" i="1"/>
  <c r="S352" i="1"/>
  <c r="V352" i="1"/>
  <c r="V288" i="1"/>
  <c r="S288" i="1"/>
  <c r="V287" i="1"/>
  <c r="S287" i="1"/>
  <c r="V319" i="1"/>
  <c r="S319" i="1"/>
  <c r="S290" i="1"/>
  <c r="V290" i="1"/>
  <c r="S280" i="1"/>
  <c r="V280" i="1"/>
  <c r="S346" i="1"/>
  <c r="V346" i="1"/>
  <c r="S286" i="1"/>
  <c r="V286" i="1"/>
  <c r="V212" i="1"/>
  <c r="S212" i="1"/>
  <c r="V181" i="1"/>
  <c r="S181" i="1"/>
  <c r="V250" i="1"/>
  <c r="S250" i="1"/>
  <c r="S223" i="1"/>
  <c r="V223" i="1"/>
  <c r="S204" i="1"/>
  <c r="V204" i="1"/>
  <c r="V216" i="1"/>
  <c r="S216" i="1"/>
  <c r="S194" i="1"/>
  <c r="V194" i="1"/>
  <c r="V232" i="1"/>
  <c r="S232" i="1"/>
  <c r="V218" i="1"/>
  <c r="S218" i="1"/>
  <c r="S261" i="1"/>
  <c r="V261" i="1"/>
  <c r="S137" i="1"/>
  <c r="V137" i="1"/>
  <c r="V920" i="1"/>
  <c r="S920" i="1"/>
  <c r="S797" i="1"/>
  <c r="V797" i="1"/>
  <c r="V818" i="1"/>
  <c r="S818" i="1"/>
  <c r="V802" i="1"/>
  <c r="S802" i="1"/>
  <c r="V811" i="1"/>
  <c r="S811" i="1"/>
  <c r="V764" i="1"/>
  <c r="S764" i="1"/>
  <c r="S743" i="1"/>
  <c r="V743" i="1"/>
  <c r="V738" i="1"/>
  <c r="S738" i="1"/>
  <c r="V667" i="1"/>
  <c r="S667" i="1"/>
  <c r="S651" i="1"/>
  <c r="V651" i="1"/>
  <c r="V664" i="1"/>
  <c r="S664" i="1"/>
  <c r="S710" i="1"/>
  <c r="V710" i="1"/>
  <c r="S670" i="1"/>
  <c r="V670" i="1"/>
  <c r="V681" i="1"/>
  <c r="S681" i="1"/>
  <c r="S637" i="1"/>
  <c r="V637" i="1"/>
  <c r="S643" i="1"/>
  <c r="V643" i="1"/>
  <c r="V628" i="1"/>
  <c r="S628" i="1"/>
  <c r="S617" i="1"/>
  <c r="V617" i="1"/>
  <c r="S595" i="1"/>
  <c r="V595" i="1"/>
  <c r="V541" i="1"/>
  <c r="S541" i="1"/>
  <c r="S553" i="1"/>
  <c r="V553" i="1"/>
  <c r="S575" i="1"/>
  <c r="V575" i="1"/>
  <c r="V473" i="1"/>
  <c r="S473" i="1"/>
  <c r="V523" i="1"/>
  <c r="S523" i="1"/>
  <c r="V517" i="1"/>
  <c r="S517" i="1"/>
  <c r="S519" i="1"/>
  <c r="V519" i="1"/>
  <c r="S495" i="1"/>
  <c r="V495" i="1"/>
  <c r="S500" i="1"/>
  <c r="V500" i="1"/>
  <c r="S507" i="1"/>
  <c r="V507" i="1"/>
  <c r="S454" i="1"/>
  <c r="V454" i="1"/>
  <c r="S422" i="1"/>
  <c r="V422" i="1"/>
  <c r="V402" i="1"/>
  <c r="S402" i="1"/>
  <c r="S399" i="1"/>
  <c r="V399" i="1"/>
  <c r="V384" i="1"/>
  <c r="S384" i="1"/>
  <c r="V381" i="1"/>
  <c r="S381" i="1"/>
  <c r="V337" i="1"/>
  <c r="S337" i="1"/>
  <c r="V323" i="1"/>
  <c r="S323" i="1"/>
  <c r="V335" i="1"/>
  <c r="S335" i="1"/>
  <c r="V328" i="1"/>
  <c r="S328" i="1"/>
  <c r="V343" i="1"/>
  <c r="S343" i="1"/>
  <c r="V267" i="1"/>
  <c r="S267" i="1"/>
  <c r="V316" i="1"/>
  <c r="S316" i="1"/>
  <c r="V299" i="1"/>
  <c r="S299" i="1"/>
  <c r="V284" i="1"/>
  <c r="S284" i="1"/>
  <c r="S220" i="1"/>
  <c r="V220" i="1"/>
  <c r="S293" i="1"/>
  <c r="V293" i="1"/>
  <c r="V156" i="1"/>
  <c r="S156" i="1"/>
  <c r="S249" i="1"/>
  <c r="V249" i="1"/>
  <c r="V192" i="1"/>
  <c r="S192" i="1"/>
  <c r="V191" i="1"/>
  <c r="S191" i="1"/>
  <c r="S148" i="1"/>
  <c r="V148" i="1"/>
  <c r="S169" i="1"/>
  <c r="V169" i="1"/>
  <c r="V233" i="1"/>
  <c r="S233" i="1"/>
  <c r="V185" i="1"/>
  <c r="S185" i="1"/>
  <c r="S896" i="1"/>
  <c r="V896" i="1"/>
  <c r="S890" i="1"/>
  <c r="V890" i="1"/>
  <c r="V988" i="1"/>
  <c r="S988" i="1"/>
  <c r="S832" i="1"/>
  <c r="V832" i="1"/>
  <c r="S805" i="1"/>
  <c r="V805" i="1"/>
  <c r="V809" i="1"/>
  <c r="S809" i="1"/>
  <c r="V798" i="1"/>
  <c r="S798" i="1"/>
  <c r="V782" i="1"/>
  <c r="S782" i="1"/>
  <c r="V827" i="1"/>
  <c r="S827" i="1"/>
  <c r="S700" i="1"/>
  <c r="V700" i="1"/>
  <c r="V702" i="1"/>
  <c r="S702" i="1"/>
  <c r="V662" i="1"/>
  <c r="S662" i="1"/>
  <c r="V711" i="1"/>
  <c r="S711" i="1"/>
  <c r="V682" i="1"/>
  <c r="S682" i="1"/>
  <c r="S668" i="1"/>
  <c r="V668" i="1"/>
  <c r="V653" i="1"/>
  <c r="S653" i="1"/>
  <c r="S593" i="1"/>
  <c r="V593" i="1"/>
  <c r="V589" i="1"/>
  <c r="S589" i="1"/>
  <c r="S559" i="1"/>
  <c r="V559" i="1"/>
  <c r="V596" i="1"/>
  <c r="S596" i="1"/>
  <c r="V584" i="1"/>
  <c r="S584" i="1"/>
  <c r="S590" i="1"/>
  <c r="V590" i="1"/>
  <c r="S550" i="1"/>
  <c r="V550" i="1"/>
  <c r="S571" i="1"/>
  <c r="V571" i="1"/>
  <c r="V521" i="1"/>
  <c r="S521" i="1"/>
  <c r="V518" i="1"/>
  <c r="S518" i="1"/>
  <c r="V491" i="1"/>
  <c r="S491" i="1"/>
  <c r="V501" i="1"/>
  <c r="S501" i="1"/>
  <c r="V465" i="1"/>
  <c r="S465" i="1"/>
  <c r="S520" i="1"/>
  <c r="V520" i="1"/>
  <c r="S448" i="1"/>
  <c r="V448" i="1"/>
  <c r="S396" i="1"/>
  <c r="V396" i="1"/>
  <c r="V438" i="1"/>
  <c r="S438" i="1"/>
  <c r="V389" i="1"/>
  <c r="S389" i="1"/>
  <c r="S418" i="1"/>
  <c r="V418" i="1"/>
  <c r="V369" i="1"/>
  <c r="S369" i="1"/>
  <c r="V397" i="1"/>
  <c r="S397" i="1"/>
  <c r="V413" i="1"/>
  <c r="S413" i="1"/>
  <c r="V387" i="1"/>
  <c r="S387" i="1"/>
  <c r="V382" i="1"/>
  <c r="S382" i="1"/>
  <c r="S322" i="1"/>
  <c r="V322" i="1"/>
  <c r="V283" i="1"/>
  <c r="S283" i="1"/>
  <c r="V315" i="1"/>
  <c r="S315" i="1"/>
  <c r="V295" i="1"/>
  <c r="S295" i="1"/>
  <c r="S269" i="1"/>
  <c r="V269" i="1"/>
  <c r="S325" i="1"/>
  <c r="V325" i="1"/>
  <c r="S342" i="1"/>
  <c r="V342" i="1"/>
  <c r="V254" i="1"/>
  <c r="S254" i="1"/>
  <c r="V147" i="1"/>
  <c r="S147" i="1"/>
  <c r="S245" i="1"/>
  <c r="V245" i="1"/>
  <c r="S158" i="1"/>
  <c r="V158" i="1"/>
  <c r="V242" i="1"/>
  <c r="S242" i="1"/>
  <c r="V244" i="1"/>
  <c r="S244" i="1"/>
  <c r="V251" i="1"/>
  <c r="S251" i="1"/>
  <c r="S145" i="1"/>
  <c r="V145" i="1"/>
  <c r="S927" i="1"/>
  <c r="V927" i="1"/>
  <c r="V821" i="1"/>
  <c r="S821" i="1"/>
  <c r="S947" i="1"/>
  <c r="V947" i="1"/>
  <c r="V788" i="1"/>
  <c r="S788" i="1"/>
  <c r="V867" i="1"/>
  <c r="S867" i="1"/>
  <c r="S831" i="1"/>
  <c r="V831" i="1"/>
  <c r="V775" i="1"/>
  <c r="S775" i="1"/>
  <c r="V737" i="1"/>
  <c r="S737" i="1"/>
  <c r="V713" i="1"/>
  <c r="S713" i="1"/>
  <c r="S753" i="1"/>
  <c r="V753" i="1"/>
  <c r="S693" i="1"/>
  <c r="V693" i="1"/>
  <c r="V694" i="1"/>
  <c r="S694" i="1"/>
  <c r="S640" i="1"/>
  <c r="V640" i="1"/>
  <c r="V708" i="1"/>
  <c r="S708" i="1"/>
  <c r="V684" i="1"/>
  <c r="S684" i="1"/>
  <c r="S669" i="1"/>
  <c r="V669" i="1"/>
  <c r="S641" i="1"/>
  <c r="V641" i="1"/>
  <c r="S609" i="1"/>
  <c r="V609" i="1"/>
  <c r="S594" i="1"/>
  <c r="V594" i="1"/>
  <c r="S585" i="1"/>
  <c r="V585" i="1"/>
  <c r="V570" i="1"/>
  <c r="S570" i="1"/>
  <c r="V463" i="1"/>
  <c r="S463" i="1"/>
  <c r="V455" i="1"/>
  <c r="S455" i="1"/>
  <c r="S492" i="1"/>
  <c r="V492" i="1"/>
  <c r="S452" i="1"/>
  <c r="V452" i="1"/>
  <c r="V449" i="1"/>
  <c r="S449" i="1"/>
  <c r="S391" i="1"/>
  <c r="V391" i="1"/>
  <c r="S468" i="1"/>
  <c r="V468" i="1"/>
  <c r="S415" i="1"/>
  <c r="V415" i="1"/>
  <c r="V433" i="1"/>
  <c r="S433" i="1"/>
  <c r="S474" i="1"/>
  <c r="V474" i="1"/>
  <c r="P450" i="1"/>
  <c r="L450" i="1"/>
  <c r="S470" i="1"/>
  <c r="V470" i="1"/>
  <c r="V401" i="1"/>
  <c r="S401" i="1"/>
  <c r="S379" i="1"/>
  <c r="V379" i="1"/>
  <c r="V417" i="1"/>
  <c r="S417" i="1"/>
  <c r="S370" i="1"/>
  <c r="V370" i="1"/>
  <c r="V398" i="1"/>
  <c r="S398" i="1"/>
  <c r="V365" i="1"/>
  <c r="S365" i="1"/>
  <c r="V385" i="1"/>
  <c r="S385" i="1"/>
  <c r="V358" i="1"/>
  <c r="S358" i="1"/>
  <c r="V347" i="1"/>
  <c r="S347" i="1"/>
  <c r="S247" i="1"/>
  <c r="V247" i="1"/>
  <c r="S177" i="1"/>
  <c r="V177" i="1"/>
  <c r="S200" i="1"/>
  <c r="V200" i="1"/>
  <c r="S241" i="1"/>
  <c r="V241" i="1"/>
  <c r="S208" i="1"/>
  <c r="V208" i="1"/>
  <c r="V164" i="1"/>
  <c r="S164" i="1"/>
  <c r="S240" i="1"/>
  <c r="V240" i="1"/>
  <c r="V198" i="1"/>
  <c r="S198" i="1"/>
  <c r="V238" i="1"/>
  <c r="S238" i="1"/>
  <c r="V166" i="1"/>
  <c r="S166" i="1"/>
  <c r="V184" i="1"/>
  <c r="S184" i="1"/>
  <c r="V133" i="1"/>
  <c r="S133" i="1"/>
  <c r="V948" i="1"/>
  <c r="S948" i="1"/>
  <c r="S866" i="1"/>
  <c r="V866" i="1"/>
  <c r="S847" i="1"/>
  <c r="V847" i="1"/>
  <c r="V813" i="1"/>
  <c r="S813" i="1"/>
  <c r="V930" i="1"/>
  <c r="S930" i="1"/>
  <c r="V841" i="1"/>
  <c r="S841" i="1"/>
  <c r="V976" i="1"/>
  <c r="S976" i="1"/>
  <c r="S981" i="1"/>
  <c r="V981" i="1"/>
  <c r="S966" i="1"/>
  <c r="V966" i="1"/>
  <c r="V939" i="1"/>
  <c r="S939" i="1"/>
  <c r="V915" i="1"/>
  <c r="S915" i="1"/>
  <c r="S933" i="1"/>
  <c r="V933" i="1"/>
  <c r="S895" i="1"/>
  <c r="V895" i="1"/>
  <c r="S928" i="1"/>
  <c r="V928" i="1"/>
  <c r="V899" i="1"/>
  <c r="S899" i="1"/>
  <c r="V875" i="1"/>
  <c r="S875" i="1"/>
  <c r="S879" i="1"/>
  <c r="V879" i="1"/>
  <c r="S864" i="1"/>
  <c r="V864" i="1"/>
  <c r="S922" i="1"/>
  <c r="V922" i="1"/>
  <c r="S834" i="1"/>
  <c r="V834" i="1"/>
  <c r="S880" i="1"/>
  <c r="V880" i="1"/>
  <c r="S840" i="1"/>
  <c r="V840" i="1"/>
  <c r="S756" i="1"/>
  <c r="V756" i="1"/>
  <c r="V795" i="1"/>
  <c r="S795" i="1"/>
  <c r="V791" i="1"/>
  <c r="S791" i="1"/>
  <c r="V740" i="1"/>
  <c r="S740" i="1"/>
  <c r="S726" i="1"/>
  <c r="V726" i="1"/>
  <c r="V724" i="1"/>
  <c r="S724" i="1"/>
  <c r="V695" i="1"/>
  <c r="S695" i="1"/>
  <c r="S690" i="1"/>
  <c r="V690" i="1"/>
  <c r="S717" i="1"/>
  <c r="V717" i="1"/>
  <c r="V689" i="1"/>
  <c r="S689" i="1"/>
  <c r="S648" i="1"/>
  <c r="V648" i="1"/>
  <c r="V624" i="1"/>
  <c r="S624" i="1"/>
  <c r="V621" i="1"/>
  <c r="S621" i="1"/>
  <c r="V620" i="1"/>
  <c r="S620" i="1"/>
  <c r="S532" i="1"/>
  <c r="V532" i="1"/>
  <c r="V529" i="1"/>
  <c r="S529" i="1"/>
  <c r="S544" i="1"/>
  <c r="V544" i="1"/>
  <c r="S536" i="1"/>
  <c r="V536" i="1"/>
  <c r="S450" i="1"/>
  <c r="V450" i="1"/>
  <c r="V502" i="1"/>
  <c r="S502" i="1"/>
  <c r="S451" i="1"/>
  <c r="V451" i="1"/>
  <c r="S386" i="1"/>
  <c r="V386" i="1"/>
  <c r="S426" i="1"/>
  <c r="V426" i="1"/>
  <c r="S435" i="1"/>
  <c r="V435" i="1"/>
  <c r="V469" i="1"/>
  <c r="S469" i="1"/>
  <c r="V414" i="1"/>
  <c r="S414" i="1"/>
  <c r="S383" i="1"/>
  <c r="V383" i="1"/>
  <c r="V355" i="1"/>
  <c r="S355" i="1"/>
  <c r="S228" i="1"/>
  <c r="V228" i="1"/>
  <c r="V275" i="1"/>
  <c r="S275" i="1"/>
  <c r="V271" i="1"/>
  <c r="S271" i="1"/>
  <c r="V260" i="1"/>
  <c r="S260" i="1"/>
  <c r="V243" i="1"/>
  <c r="S243" i="1"/>
  <c r="V151" i="1"/>
  <c r="S151" i="1"/>
  <c r="S203" i="1"/>
  <c r="V203" i="1"/>
  <c r="V176" i="1"/>
  <c r="S176" i="1"/>
  <c r="S165" i="1"/>
  <c r="V165" i="1"/>
  <c r="V143" i="1"/>
  <c r="S143" i="1"/>
  <c r="S883" i="1"/>
  <c r="V883" i="1"/>
  <c r="S838" i="1"/>
  <c r="V838" i="1"/>
  <c r="V921" i="1"/>
  <c r="S921" i="1"/>
  <c r="S916" i="1"/>
  <c r="V916" i="1"/>
  <c r="S803" i="1"/>
  <c r="V803" i="1"/>
  <c r="S820" i="1"/>
  <c r="V820" i="1"/>
  <c r="V967" i="1"/>
  <c r="S967" i="1"/>
  <c r="V926" i="1"/>
  <c r="S926" i="1"/>
  <c r="S906" i="1"/>
  <c r="V906" i="1"/>
  <c r="V923" i="1"/>
  <c r="S923" i="1"/>
  <c r="V846" i="1"/>
  <c r="S846" i="1"/>
  <c r="V881" i="1"/>
  <c r="S881" i="1"/>
  <c r="L803" i="1"/>
  <c r="P803" i="1"/>
  <c r="V830" i="1"/>
  <c r="S830" i="1"/>
  <c r="S816" i="1"/>
  <c r="V816" i="1"/>
  <c r="S750" i="1"/>
  <c r="V750" i="1"/>
  <c r="S748" i="1"/>
  <c r="V748" i="1"/>
  <c r="V721" i="1"/>
  <c r="S721" i="1"/>
  <c r="V692" i="1"/>
  <c r="S692" i="1"/>
  <c r="S696" i="1"/>
  <c r="V696" i="1"/>
  <c r="S704" i="1"/>
  <c r="V704" i="1"/>
  <c r="V646" i="1"/>
  <c r="S646" i="1"/>
  <c r="V658" i="1"/>
  <c r="S658" i="1"/>
  <c r="V605" i="1"/>
  <c r="S605" i="1"/>
  <c r="S574" i="1"/>
  <c r="V574" i="1"/>
  <c r="V588" i="1"/>
  <c r="S588" i="1"/>
  <c r="V604" i="1"/>
  <c r="S604" i="1"/>
  <c r="V600" i="1"/>
  <c r="S600" i="1"/>
  <c r="V509" i="1"/>
  <c r="S509" i="1"/>
  <c r="V461" i="1"/>
  <c r="S461" i="1"/>
  <c r="V497" i="1"/>
  <c r="S497" i="1"/>
  <c r="S472" i="1"/>
  <c r="V472" i="1"/>
  <c r="S420" i="1"/>
  <c r="V420" i="1"/>
  <c r="V475" i="1"/>
  <c r="S475" i="1"/>
  <c r="V360" i="1"/>
  <c r="S360" i="1"/>
  <c r="L375" i="1"/>
  <c r="P375" i="1"/>
  <c r="S390" i="1"/>
  <c r="V390" i="1"/>
  <c r="S395" i="1"/>
  <c r="V395" i="1"/>
  <c r="S406" i="1"/>
  <c r="V406" i="1"/>
  <c r="V388" i="1"/>
  <c r="S388" i="1"/>
  <c r="V321" i="1"/>
  <c r="S321" i="1"/>
  <c r="V292" i="1"/>
  <c r="S292" i="1"/>
  <c r="V264" i="1"/>
  <c r="S264" i="1"/>
  <c r="V266" i="1"/>
  <c r="S266" i="1"/>
  <c r="S248" i="1"/>
  <c r="V248" i="1"/>
  <c r="V246" i="1"/>
  <c r="S246" i="1"/>
  <c r="V231" i="1"/>
  <c r="S231" i="1"/>
  <c r="S255" i="1"/>
  <c r="V255" i="1"/>
  <c r="V258" i="1"/>
  <c r="S258" i="1"/>
  <c r="S168" i="1"/>
  <c r="V168" i="1"/>
  <c r="S201" i="1"/>
  <c r="V201" i="1"/>
  <c r="V193" i="1"/>
  <c r="S193" i="1"/>
  <c r="V213" i="1"/>
  <c r="S213" i="1"/>
  <c r="V199" i="1"/>
  <c r="S199" i="1"/>
  <c r="S190" i="1"/>
  <c r="V190" i="1"/>
  <c r="V117" i="1"/>
  <c r="S117" i="1"/>
  <c r="S80" i="1"/>
  <c r="V80" i="1"/>
  <c r="V907" i="1"/>
  <c r="S907" i="1"/>
  <c r="S796" i="1"/>
  <c r="V796" i="1"/>
  <c r="V938" i="1"/>
  <c r="S938" i="1"/>
  <c r="V822" i="1"/>
  <c r="S822" i="1"/>
  <c r="S884" i="1"/>
  <c r="V884" i="1"/>
  <c r="V839" i="1"/>
  <c r="S839" i="1"/>
  <c r="V985" i="1"/>
  <c r="S985" i="1"/>
  <c r="S919" i="1"/>
  <c r="V919" i="1"/>
  <c r="V997" i="1"/>
  <c r="S997" i="1"/>
  <c r="V946" i="1"/>
  <c r="S946" i="1"/>
  <c r="S932" i="1"/>
  <c r="V932" i="1"/>
  <c r="S882" i="1"/>
  <c r="V882" i="1"/>
  <c r="V905" i="1"/>
  <c r="S905" i="1"/>
  <c r="S924" i="1"/>
  <c r="V924" i="1"/>
  <c r="V842" i="1"/>
  <c r="S842" i="1"/>
  <c r="V817" i="1"/>
  <c r="S817" i="1"/>
  <c r="S755" i="1"/>
  <c r="V755" i="1"/>
  <c r="V730" i="1"/>
  <c r="S730" i="1"/>
  <c r="V728" i="1"/>
  <c r="S728" i="1"/>
  <c r="V652" i="1"/>
  <c r="S652" i="1"/>
  <c r="V672" i="1"/>
  <c r="S672" i="1"/>
  <c r="V676" i="1"/>
  <c r="S676" i="1"/>
  <c r="S644" i="1"/>
  <c r="V644" i="1"/>
  <c r="S635" i="1"/>
  <c r="V635" i="1"/>
  <c r="V638" i="1"/>
  <c r="S638" i="1"/>
  <c r="V586" i="1"/>
  <c r="S586" i="1"/>
  <c r="S606" i="1"/>
  <c r="V606" i="1"/>
  <c r="V573" i="1"/>
  <c r="S573" i="1"/>
  <c r="V577" i="1"/>
  <c r="S577" i="1"/>
  <c r="V602" i="1"/>
  <c r="S602" i="1"/>
  <c r="S504" i="1"/>
  <c r="V504" i="1"/>
  <c r="S458" i="1"/>
  <c r="V458" i="1"/>
  <c r="S524" i="1"/>
  <c r="V524" i="1"/>
  <c r="S444" i="1"/>
  <c r="V444" i="1"/>
  <c r="S434" i="1"/>
  <c r="V434" i="1"/>
  <c r="V446" i="1"/>
  <c r="S446" i="1"/>
  <c r="S496" i="1"/>
  <c r="V496" i="1"/>
  <c r="V482" i="1"/>
  <c r="S482" i="1"/>
  <c r="S464" i="1"/>
  <c r="V464" i="1"/>
  <c r="V409" i="1"/>
  <c r="S409" i="1"/>
  <c r="S377" i="1"/>
  <c r="V377" i="1"/>
  <c r="S412" i="1"/>
  <c r="V412" i="1"/>
  <c r="S334" i="1"/>
  <c r="V334" i="1"/>
  <c r="S314" i="1"/>
  <c r="V314" i="1"/>
  <c r="V327" i="1"/>
  <c r="S327" i="1"/>
  <c r="V320" i="1"/>
  <c r="S320" i="1"/>
  <c r="V300" i="1"/>
  <c r="S300" i="1"/>
  <c r="V304" i="1"/>
  <c r="S304" i="1"/>
  <c r="S278" i="1"/>
  <c r="V278" i="1"/>
  <c r="S302" i="1"/>
  <c r="V302" i="1"/>
  <c r="V270" i="1"/>
  <c r="S270" i="1"/>
  <c r="S253" i="1"/>
  <c r="V253" i="1"/>
  <c r="V182" i="1"/>
  <c r="S182" i="1"/>
  <c r="V256" i="1"/>
  <c r="S256" i="1"/>
  <c r="V236" i="1"/>
  <c r="S236" i="1"/>
  <c r="V209" i="1"/>
  <c r="S209" i="1"/>
  <c r="S172" i="1"/>
  <c r="V172" i="1"/>
  <c r="S211" i="1"/>
  <c r="V211" i="1"/>
  <c r="V230" i="1"/>
  <c r="S230" i="1"/>
  <c r="V140" i="1"/>
  <c r="S140" i="1"/>
  <c r="S16" i="1"/>
  <c r="V73" i="1"/>
  <c r="S73" i="1"/>
  <c r="V26" i="1"/>
  <c r="S26" i="1"/>
  <c r="S29" i="1"/>
  <c r="V29" i="1"/>
  <c r="V43" i="1"/>
  <c r="S43" i="1"/>
  <c r="P14" i="1"/>
  <c r="V65" i="1"/>
  <c r="S65" i="1"/>
  <c r="V22" i="1"/>
  <c r="S22" i="1"/>
  <c r="V189" i="1"/>
  <c r="S189" i="1"/>
  <c r="V263" i="1"/>
  <c r="S263" i="1"/>
  <c r="S129" i="1"/>
  <c r="V129" i="1"/>
  <c r="V141" i="1"/>
  <c r="S141" i="1"/>
  <c r="S105" i="1"/>
  <c r="V105" i="1"/>
  <c r="V144" i="1"/>
  <c r="S144" i="1"/>
  <c r="V47" i="1"/>
  <c r="S47" i="1"/>
  <c r="V111" i="1"/>
  <c r="S111" i="1"/>
  <c r="V40" i="1"/>
  <c r="S40" i="1"/>
  <c r="V78" i="1"/>
  <c r="S78" i="1"/>
  <c r="V139" i="1"/>
  <c r="S139" i="1"/>
  <c r="V99" i="1"/>
  <c r="S99" i="1"/>
  <c r="S152" i="1"/>
  <c r="V152" i="1"/>
  <c r="V69" i="1"/>
  <c r="S69" i="1"/>
  <c r="T12" i="1"/>
  <c r="S12" i="1" s="1"/>
  <c r="V31" i="1"/>
  <c r="S31" i="1"/>
  <c r="V19" i="1"/>
  <c r="S19" i="1"/>
  <c r="S45" i="1"/>
  <c r="V45" i="1"/>
  <c r="V101" i="1"/>
  <c r="S101" i="1"/>
  <c r="S155" i="1"/>
  <c r="V155" i="1"/>
  <c r="V188" i="1"/>
  <c r="S188" i="1"/>
  <c r="S113" i="1"/>
  <c r="V113" i="1"/>
  <c r="V76" i="1"/>
  <c r="S76" i="1"/>
  <c r="V115" i="1"/>
  <c r="S115" i="1"/>
  <c r="V108" i="1"/>
  <c r="S108" i="1"/>
  <c r="V138" i="1"/>
  <c r="S138" i="1"/>
  <c r="T13" i="1"/>
  <c r="S13" i="1" s="1"/>
  <c r="R13" i="1"/>
  <c r="Q13" i="1"/>
  <c r="P13" i="1"/>
  <c r="N13" i="1"/>
  <c r="V74" i="1"/>
  <c r="S74" i="1"/>
  <c r="S100" i="1"/>
  <c r="V100" i="1"/>
  <c r="V86" i="1"/>
  <c r="S86" i="1"/>
  <c r="S33" i="1"/>
  <c r="V33" i="1"/>
  <c r="V53" i="1"/>
  <c r="S53" i="1"/>
  <c r="V20" i="1"/>
  <c r="S20" i="1"/>
  <c r="V85" i="1"/>
  <c r="S85" i="1"/>
  <c r="V30" i="1"/>
  <c r="S30" i="1"/>
  <c r="V23" i="1"/>
  <c r="S23" i="1"/>
  <c r="S142" i="1"/>
  <c r="V142" i="1"/>
  <c r="V130" i="1"/>
  <c r="S130" i="1"/>
  <c r="S135" i="1"/>
  <c r="V135" i="1"/>
  <c r="S146" i="1"/>
  <c r="V146" i="1"/>
  <c r="S72" i="1"/>
  <c r="V72" i="1"/>
  <c r="P125" i="1"/>
  <c r="L125" i="1"/>
  <c r="V32" i="1"/>
  <c r="S32" i="1"/>
  <c r="V39" i="1"/>
  <c r="S39" i="1"/>
  <c r="V62" i="1"/>
  <c r="S62" i="1"/>
  <c r="V75" i="1"/>
  <c r="S75" i="1"/>
  <c r="V90" i="1"/>
  <c r="S90" i="1"/>
  <c r="V114" i="1"/>
  <c r="S114" i="1"/>
  <c r="L91" i="1"/>
  <c r="P91" i="1"/>
  <c r="V161" i="1"/>
  <c r="S161" i="1"/>
  <c r="V124" i="1"/>
  <c r="S124" i="1"/>
  <c r="S52" i="1"/>
  <c r="V52" i="1"/>
  <c r="V54" i="1"/>
  <c r="S54" i="1"/>
  <c r="V66" i="1"/>
  <c r="S66" i="1"/>
  <c r="V34" i="1"/>
  <c r="S34" i="1"/>
  <c r="V63" i="1"/>
  <c r="S63" i="1"/>
  <c r="V107" i="1"/>
  <c r="S107" i="1"/>
  <c r="V24" i="1"/>
  <c r="S24" i="1"/>
  <c r="V136" i="1"/>
  <c r="S136" i="1"/>
  <c r="S70" i="1"/>
  <c r="V70" i="1"/>
  <c r="V120" i="1"/>
  <c r="S120" i="1"/>
  <c r="V48" i="1"/>
  <c r="S48" i="1"/>
  <c r="S41" i="1"/>
  <c r="V41" i="1"/>
  <c r="V51" i="1"/>
  <c r="S51" i="1"/>
  <c r="V46" i="1"/>
  <c r="S46" i="1"/>
  <c r="S67" i="1"/>
  <c r="V67" i="1"/>
  <c r="S61" i="1"/>
  <c r="V61" i="1"/>
  <c r="V150" i="1"/>
  <c r="S150" i="1"/>
  <c r="S175" i="1"/>
  <c r="V175" i="1"/>
  <c r="V122" i="1"/>
  <c r="S122" i="1"/>
  <c r="Q17" i="1"/>
  <c r="P17" i="1"/>
  <c r="U17" i="1" s="1"/>
  <c r="V17" i="1" s="1"/>
  <c r="N17" i="1"/>
  <c r="R17" i="1"/>
  <c r="T17" i="1"/>
  <c r="S17" i="1" s="1"/>
  <c r="V88" i="1"/>
  <c r="S88" i="1"/>
  <c r="V162" i="1"/>
  <c r="S162" i="1"/>
  <c r="V38" i="1"/>
  <c r="S38" i="1"/>
  <c r="S25" i="1"/>
  <c r="V25" i="1"/>
  <c r="V35" i="1"/>
  <c r="S35" i="1"/>
  <c r="V71" i="1"/>
  <c r="S71" i="1"/>
  <c r="V96" i="1"/>
  <c r="S96" i="1"/>
  <c r="V174" i="1"/>
  <c r="S174" i="1"/>
  <c r="P128" i="1"/>
  <c r="L128" i="1"/>
  <c r="S68" i="1"/>
  <c r="V68" i="1"/>
  <c r="K14" i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K365" i="1" s="1"/>
  <c r="K366" i="1" s="1"/>
  <c r="K367" i="1" s="1"/>
  <c r="K368" i="1" s="1"/>
  <c r="K369" i="1" s="1"/>
  <c r="K370" i="1" s="1"/>
  <c r="K371" i="1" s="1"/>
  <c r="K372" i="1" s="1"/>
  <c r="K373" i="1" s="1"/>
  <c r="K374" i="1" s="1"/>
  <c r="K375" i="1" s="1"/>
  <c r="K376" i="1" s="1"/>
  <c r="K377" i="1" s="1"/>
  <c r="K378" i="1" s="1"/>
  <c r="K379" i="1" s="1"/>
  <c r="K380" i="1" s="1"/>
  <c r="K381" i="1" s="1"/>
  <c r="K382" i="1" s="1"/>
  <c r="K383" i="1" s="1"/>
  <c r="K384" i="1" s="1"/>
  <c r="K385" i="1" s="1"/>
  <c r="K386" i="1" s="1"/>
  <c r="K387" i="1" s="1"/>
  <c r="K388" i="1" s="1"/>
  <c r="K389" i="1" s="1"/>
  <c r="K390" i="1" s="1"/>
  <c r="K391" i="1" s="1"/>
  <c r="K392" i="1" s="1"/>
  <c r="K393" i="1" s="1"/>
  <c r="K394" i="1" s="1"/>
  <c r="K395" i="1" s="1"/>
  <c r="K396" i="1" s="1"/>
  <c r="K397" i="1" s="1"/>
  <c r="K398" i="1" s="1"/>
  <c r="K399" i="1" s="1"/>
  <c r="K400" i="1" s="1"/>
  <c r="K401" i="1" s="1"/>
  <c r="K402" i="1" s="1"/>
  <c r="K403" i="1" s="1"/>
  <c r="K404" i="1" s="1"/>
  <c r="K405" i="1" s="1"/>
  <c r="K406" i="1" s="1"/>
  <c r="K407" i="1" s="1"/>
  <c r="K408" i="1" s="1"/>
  <c r="K409" i="1" s="1"/>
  <c r="K410" i="1" s="1"/>
  <c r="K411" i="1" s="1"/>
  <c r="K412" i="1" s="1"/>
  <c r="K413" i="1" s="1"/>
  <c r="K414" i="1" s="1"/>
  <c r="K415" i="1" s="1"/>
  <c r="K416" i="1" s="1"/>
  <c r="K417" i="1" s="1"/>
  <c r="K418" i="1" s="1"/>
  <c r="K419" i="1" s="1"/>
  <c r="K420" i="1" s="1"/>
  <c r="K421" i="1" s="1"/>
  <c r="K422" i="1" s="1"/>
  <c r="K423" i="1" s="1"/>
  <c r="K424" i="1" s="1"/>
  <c r="K425" i="1" s="1"/>
  <c r="K426" i="1" s="1"/>
  <c r="K427" i="1" s="1"/>
  <c r="K428" i="1" s="1"/>
  <c r="K429" i="1" s="1"/>
  <c r="K430" i="1" s="1"/>
  <c r="K431" i="1" s="1"/>
  <c r="K432" i="1" s="1"/>
  <c r="K433" i="1" s="1"/>
  <c r="K434" i="1" s="1"/>
  <c r="K435" i="1" s="1"/>
  <c r="K436" i="1" s="1"/>
  <c r="K437" i="1" s="1"/>
  <c r="K438" i="1" s="1"/>
  <c r="K439" i="1" s="1"/>
  <c r="K440" i="1" s="1"/>
  <c r="K441" i="1" s="1"/>
  <c r="K442" i="1" s="1"/>
  <c r="K443" i="1" s="1"/>
  <c r="K444" i="1" s="1"/>
  <c r="K445" i="1" s="1"/>
  <c r="K446" i="1" s="1"/>
  <c r="K447" i="1" s="1"/>
  <c r="K448" i="1" s="1"/>
  <c r="K449" i="1" s="1"/>
  <c r="K450" i="1" s="1"/>
  <c r="K451" i="1" s="1"/>
  <c r="K452" i="1" s="1"/>
  <c r="K453" i="1" s="1"/>
  <c r="K454" i="1" s="1"/>
  <c r="K455" i="1" s="1"/>
  <c r="K456" i="1" s="1"/>
  <c r="K457" i="1" s="1"/>
  <c r="K458" i="1" s="1"/>
  <c r="K459" i="1" s="1"/>
  <c r="K460" i="1" s="1"/>
  <c r="K461" i="1" s="1"/>
  <c r="K462" i="1" s="1"/>
  <c r="K463" i="1" s="1"/>
  <c r="K464" i="1" s="1"/>
  <c r="K465" i="1" s="1"/>
  <c r="K466" i="1" s="1"/>
  <c r="K467" i="1" s="1"/>
  <c r="K468" i="1" s="1"/>
  <c r="K469" i="1" s="1"/>
  <c r="K470" i="1" s="1"/>
  <c r="K471" i="1" s="1"/>
  <c r="K472" i="1" s="1"/>
  <c r="K473" i="1" s="1"/>
  <c r="K474" i="1" s="1"/>
  <c r="K475" i="1" s="1"/>
  <c r="K476" i="1" s="1"/>
  <c r="K477" i="1" s="1"/>
  <c r="K478" i="1" s="1"/>
  <c r="K479" i="1" s="1"/>
  <c r="K480" i="1" s="1"/>
  <c r="K481" i="1" s="1"/>
  <c r="K482" i="1" s="1"/>
  <c r="K483" i="1" s="1"/>
  <c r="K484" i="1" s="1"/>
  <c r="K485" i="1" s="1"/>
  <c r="K486" i="1" s="1"/>
  <c r="K487" i="1" s="1"/>
  <c r="K488" i="1" s="1"/>
  <c r="K489" i="1" s="1"/>
  <c r="K490" i="1" s="1"/>
  <c r="K491" i="1" s="1"/>
  <c r="K492" i="1" s="1"/>
  <c r="K493" i="1" s="1"/>
  <c r="K494" i="1" s="1"/>
  <c r="K495" i="1" s="1"/>
  <c r="K496" i="1" s="1"/>
  <c r="K497" i="1" s="1"/>
  <c r="K498" i="1" s="1"/>
  <c r="K499" i="1" s="1"/>
  <c r="K500" i="1" s="1"/>
  <c r="K501" i="1" s="1"/>
  <c r="K502" i="1" s="1"/>
  <c r="K503" i="1" s="1"/>
  <c r="K504" i="1" s="1"/>
  <c r="K505" i="1" s="1"/>
  <c r="K506" i="1" s="1"/>
  <c r="K507" i="1" s="1"/>
  <c r="K508" i="1" s="1"/>
  <c r="K509" i="1" s="1"/>
  <c r="K510" i="1" s="1"/>
  <c r="K511" i="1" s="1"/>
  <c r="K512" i="1" s="1"/>
  <c r="K513" i="1" s="1"/>
  <c r="K514" i="1" s="1"/>
  <c r="K515" i="1" s="1"/>
  <c r="K516" i="1" s="1"/>
  <c r="K517" i="1" s="1"/>
  <c r="K518" i="1" s="1"/>
  <c r="K519" i="1" s="1"/>
  <c r="K520" i="1" s="1"/>
  <c r="K521" i="1" s="1"/>
  <c r="K522" i="1" s="1"/>
  <c r="K523" i="1" s="1"/>
  <c r="K524" i="1" s="1"/>
  <c r="K525" i="1" s="1"/>
  <c r="K526" i="1" s="1"/>
  <c r="K527" i="1" s="1"/>
  <c r="K528" i="1" s="1"/>
  <c r="K529" i="1" s="1"/>
  <c r="K530" i="1" s="1"/>
  <c r="K531" i="1" s="1"/>
  <c r="K532" i="1" s="1"/>
  <c r="K533" i="1" s="1"/>
  <c r="K534" i="1" s="1"/>
  <c r="K535" i="1" s="1"/>
  <c r="K536" i="1" s="1"/>
  <c r="K537" i="1" s="1"/>
  <c r="K538" i="1" s="1"/>
  <c r="K539" i="1" s="1"/>
  <c r="K540" i="1" s="1"/>
  <c r="K541" i="1" s="1"/>
  <c r="K542" i="1" s="1"/>
  <c r="K543" i="1" s="1"/>
  <c r="K544" i="1" s="1"/>
  <c r="K545" i="1" s="1"/>
  <c r="K546" i="1" s="1"/>
  <c r="K547" i="1" s="1"/>
  <c r="K548" i="1" s="1"/>
  <c r="K549" i="1" s="1"/>
  <c r="K550" i="1" s="1"/>
  <c r="K551" i="1" s="1"/>
  <c r="K552" i="1" s="1"/>
  <c r="K553" i="1" s="1"/>
  <c r="K554" i="1" s="1"/>
  <c r="K555" i="1" s="1"/>
  <c r="K556" i="1" s="1"/>
  <c r="K557" i="1" s="1"/>
  <c r="K558" i="1" s="1"/>
  <c r="K559" i="1" s="1"/>
  <c r="K560" i="1" s="1"/>
  <c r="K561" i="1" s="1"/>
  <c r="K562" i="1" s="1"/>
  <c r="K563" i="1" s="1"/>
  <c r="K564" i="1" s="1"/>
  <c r="K565" i="1" s="1"/>
  <c r="K566" i="1" s="1"/>
  <c r="K567" i="1" s="1"/>
  <c r="K568" i="1" s="1"/>
  <c r="K569" i="1" s="1"/>
  <c r="K570" i="1" s="1"/>
  <c r="K571" i="1" s="1"/>
  <c r="K572" i="1" s="1"/>
  <c r="K573" i="1" s="1"/>
  <c r="K574" i="1" s="1"/>
  <c r="K575" i="1" s="1"/>
  <c r="K576" i="1" s="1"/>
  <c r="K577" i="1" s="1"/>
  <c r="K578" i="1" s="1"/>
  <c r="K579" i="1" s="1"/>
  <c r="K580" i="1" s="1"/>
  <c r="K581" i="1" s="1"/>
  <c r="K582" i="1" s="1"/>
  <c r="K583" i="1" s="1"/>
  <c r="K584" i="1" s="1"/>
  <c r="K585" i="1" s="1"/>
  <c r="K586" i="1" s="1"/>
  <c r="K587" i="1" s="1"/>
  <c r="K588" i="1" s="1"/>
  <c r="K589" i="1" s="1"/>
  <c r="K590" i="1" s="1"/>
  <c r="K591" i="1" s="1"/>
  <c r="K592" i="1" s="1"/>
  <c r="K593" i="1" s="1"/>
  <c r="K594" i="1" s="1"/>
  <c r="K595" i="1" s="1"/>
  <c r="K596" i="1" s="1"/>
  <c r="K597" i="1" s="1"/>
  <c r="K598" i="1" s="1"/>
  <c r="K599" i="1" s="1"/>
  <c r="K600" i="1" s="1"/>
  <c r="K601" i="1" s="1"/>
  <c r="K602" i="1" s="1"/>
  <c r="K603" i="1" s="1"/>
  <c r="K604" i="1" s="1"/>
  <c r="K605" i="1" s="1"/>
  <c r="K606" i="1" s="1"/>
  <c r="K607" i="1" s="1"/>
  <c r="K608" i="1" s="1"/>
  <c r="K609" i="1" s="1"/>
  <c r="K610" i="1" s="1"/>
  <c r="K611" i="1" s="1"/>
  <c r="K612" i="1" s="1"/>
  <c r="K613" i="1" s="1"/>
  <c r="K614" i="1" s="1"/>
  <c r="K615" i="1" s="1"/>
  <c r="K616" i="1" s="1"/>
  <c r="K617" i="1" s="1"/>
  <c r="K618" i="1" s="1"/>
  <c r="K619" i="1" s="1"/>
  <c r="K620" i="1" s="1"/>
  <c r="K621" i="1" s="1"/>
  <c r="K622" i="1" s="1"/>
  <c r="K623" i="1" s="1"/>
  <c r="K624" i="1" s="1"/>
  <c r="K625" i="1" s="1"/>
  <c r="K626" i="1" s="1"/>
  <c r="K627" i="1" s="1"/>
  <c r="K628" i="1" s="1"/>
  <c r="K629" i="1" s="1"/>
  <c r="K630" i="1" s="1"/>
  <c r="K631" i="1" s="1"/>
  <c r="K632" i="1" s="1"/>
  <c r="K633" i="1" s="1"/>
  <c r="K634" i="1" s="1"/>
  <c r="K635" i="1" s="1"/>
  <c r="K636" i="1" s="1"/>
  <c r="K637" i="1" s="1"/>
  <c r="K638" i="1" s="1"/>
  <c r="K639" i="1" s="1"/>
  <c r="K640" i="1" s="1"/>
  <c r="K641" i="1" s="1"/>
  <c r="K642" i="1" s="1"/>
  <c r="K643" i="1" s="1"/>
  <c r="K644" i="1" s="1"/>
  <c r="K645" i="1" s="1"/>
  <c r="K646" i="1" s="1"/>
  <c r="K647" i="1" s="1"/>
  <c r="K648" i="1" s="1"/>
  <c r="K649" i="1" s="1"/>
  <c r="K650" i="1" s="1"/>
  <c r="K651" i="1" s="1"/>
  <c r="K652" i="1" s="1"/>
  <c r="K653" i="1" s="1"/>
  <c r="K654" i="1" s="1"/>
  <c r="K655" i="1" s="1"/>
  <c r="K656" i="1" s="1"/>
  <c r="K657" i="1" s="1"/>
  <c r="K658" i="1" s="1"/>
  <c r="K659" i="1" s="1"/>
  <c r="K660" i="1" s="1"/>
  <c r="K661" i="1" s="1"/>
  <c r="K662" i="1" s="1"/>
  <c r="K663" i="1" s="1"/>
  <c r="K664" i="1" s="1"/>
  <c r="K665" i="1" s="1"/>
  <c r="K666" i="1" s="1"/>
  <c r="K667" i="1" s="1"/>
  <c r="K668" i="1" s="1"/>
  <c r="K669" i="1" s="1"/>
  <c r="K670" i="1" s="1"/>
  <c r="K671" i="1" s="1"/>
  <c r="K672" i="1" s="1"/>
  <c r="K673" i="1" s="1"/>
  <c r="K674" i="1" s="1"/>
  <c r="K675" i="1" s="1"/>
  <c r="K676" i="1" s="1"/>
  <c r="K677" i="1" s="1"/>
  <c r="K678" i="1" s="1"/>
  <c r="K679" i="1" s="1"/>
  <c r="K680" i="1" s="1"/>
  <c r="K681" i="1" s="1"/>
  <c r="K682" i="1" s="1"/>
  <c r="K683" i="1" s="1"/>
  <c r="K684" i="1" s="1"/>
  <c r="K685" i="1" s="1"/>
  <c r="K686" i="1" s="1"/>
  <c r="K687" i="1" s="1"/>
  <c r="K688" i="1" s="1"/>
  <c r="K689" i="1" s="1"/>
  <c r="K690" i="1" s="1"/>
  <c r="K691" i="1" s="1"/>
  <c r="K692" i="1" s="1"/>
  <c r="K693" i="1" s="1"/>
  <c r="K694" i="1" s="1"/>
  <c r="K695" i="1" s="1"/>
  <c r="K696" i="1" s="1"/>
  <c r="K697" i="1" s="1"/>
  <c r="K698" i="1" s="1"/>
  <c r="K699" i="1" s="1"/>
  <c r="K700" i="1" s="1"/>
  <c r="K701" i="1" s="1"/>
  <c r="K702" i="1" s="1"/>
  <c r="K703" i="1" s="1"/>
  <c r="K704" i="1" s="1"/>
  <c r="K705" i="1" s="1"/>
  <c r="K706" i="1" s="1"/>
  <c r="K707" i="1" s="1"/>
  <c r="K708" i="1" s="1"/>
  <c r="K709" i="1" s="1"/>
  <c r="K710" i="1" s="1"/>
  <c r="K711" i="1" s="1"/>
  <c r="K712" i="1" s="1"/>
  <c r="K713" i="1" s="1"/>
  <c r="K714" i="1" s="1"/>
  <c r="K715" i="1" s="1"/>
  <c r="K716" i="1" s="1"/>
  <c r="K717" i="1" s="1"/>
  <c r="K718" i="1" s="1"/>
  <c r="K719" i="1" s="1"/>
  <c r="K720" i="1" s="1"/>
  <c r="K721" i="1" s="1"/>
  <c r="K722" i="1" s="1"/>
  <c r="K723" i="1" s="1"/>
  <c r="K724" i="1" s="1"/>
  <c r="K725" i="1" s="1"/>
  <c r="K726" i="1" s="1"/>
  <c r="K727" i="1" s="1"/>
  <c r="K728" i="1" s="1"/>
  <c r="K729" i="1" s="1"/>
  <c r="K730" i="1" s="1"/>
  <c r="K731" i="1" s="1"/>
  <c r="K732" i="1" s="1"/>
  <c r="K733" i="1" s="1"/>
  <c r="K734" i="1" s="1"/>
  <c r="K735" i="1" s="1"/>
  <c r="K736" i="1" s="1"/>
  <c r="K737" i="1" s="1"/>
  <c r="K738" i="1" s="1"/>
  <c r="K739" i="1" s="1"/>
  <c r="K740" i="1" s="1"/>
  <c r="K741" i="1" s="1"/>
  <c r="K742" i="1" s="1"/>
  <c r="K743" i="1" s="1"/>
  <c r="K744" i="1" s="1"/>
  <c r="K745" i="1" s="1"/>
  <c r="K746" i="1" s="1"/>
  <c r="K747" i="1" s="1"/>
  <c r="K748" i="1" s="1"/>
  <c r="K749" i="1" s="1"/>
  <c r="K750" i="1" s="1"/>
  <c r="K751" i="1" s="1"/>
  <c r="K752" i="1" s="1"/>
  <c r="K753" i="1" s="1"/>
  <c r="K754" i="1" s="1"/>
  <c r="K755" i="1" s="1"/>
  <c r="K756" i="1" s="1"/>
  <c r="K757" i="1" s="1"/>
  <c r="K758" i="1" s="1"/>
  <c r="K759" i="1" s="1"/>
  <c r="K760" i="1" s="1"/>
  <c r="K761" i="1" s="1"/>
  <c r="K762" i="1" s="1"/>
  <c r="K763" i="1" s="1"/>
  <c r="K764" i="1" s="1"/>
  <c r="K765" i="1" s="1"/>
  <c r="K766" i="1" s="1"/>
  <c r="K767" i="1" s="1"/>
  <c r="K768" i="1" s="1"/>
  <c r="K769" i="1" s="1"/>
  <c r="K770" i="1" s="1"/>
  <c r="K771" i="1" s="1"/>
  <c r="K772" i="1" s="1"/>
  <c r="K773" i="1" s="1"/>
  <c r="K774" i="1" s="1"/>
  <c r="K775" i="1" s="1"/>
  <c r="K776" i="1" s="1"/>
  <c r="K777" i="1" s="1"/>
  <c r="K778" i="1" s="1"/>
  <c r="K779" i="1" s="1"/>
  <c r="K780" i="1" s="1"/>
  <c r="K781" i="1" s="1"/>
  <c r="K782" i="1" s="1"/>
  <c r="K783" i="1" s="1"/>
  <c r="K784" i="1" s="1"/>
  <c r="K785" i="1" s="1"/>
  <c r="K786" i="1" s="1"/>
  <c r="K787" i="1" s="1"/>
  <c r="K788" i="1" s="1"/>
  <c r="K789" i="1" s="1"/>
  <c r="K790" i="1" s="1"/>
  <c r="K791" i="1" s="1"/>
  <c r="K792" i="1" s="1"/>
  <c r="K793" i="1" s="1"/>
  <c r="K794" i="1" s="1"/>
  <c r="K795" i="1" s="1"/>
  <c r="K796" i="1" s="1"/>
  <c r="K797" i="1" s="1"/>
  <c r="K798" i="1" s="1"/>
  <c r="K799" i="1" s="1"/>
  <c r="K800" i="1" s="1"/>
  <c r="K801" i="1" s="1"/>
  <c r="K802" i="1" s="1"/>
  <c r="K803" i="1" s="1"/>
  <c r="K804" i="1" s="1"/>
  <c r="K805" i="1" s="1"/>
  <c r="K806" i="1" s="1"/>
  <c r="K807" i="1" s="1"/>
  <c r="K808" i="1" s="1"/>
  <c r="K809" i="1" s="1"/>
  <c r="K810" i="1" s="1"/>
  <c r="K811" i="1" s="1"/>
  <c r="K812" i="1" s="1"/>
  <c r="K813" i="1" s="1"/>
  <c r="K814" i="1" s="1"/>
  <c r="K815" i="1" s="1"/>
  <c r="K816" i="1" s="1"/>
  <c r="K817" i="1" s="1"/>
  <c r="K818" i="1" s="1"/>
  <c r="K819" i="1" s="1"/>
  <c r="K820" i="1" s="1"/>
  <c r="K821" i="1" s="1"/>
  <c r="K822" i="1" s="1"/>
  <c r="K823" i="1" s="1"/>
  <c r="K824" i="1" s="1"/>
  <c r="K825" i="1" s="1"/>
  <c r="K826" i="1" s="1"/>
  <c r="K827" i="1" s="1"/>
  <c r="K828" i="1" s="1"/>
  <c r="K829" i="1" s="1"/>
  <c r="K830" i="1" s="1"/>
  <c r="K831" i="1" s="1"/>
  <c r="K832" i="1" s="1"/>
  <c r="K833" i="1" s="1"/>
  <c r="K834" i="1" s="1"/>
  <c r="K835" i="1" s="1"/>
  <c r="K836" i="1" s="1"/>
  <c r="K837" i="1" s="1"/>
  <c r="K838" i="1" s="1"/>
  <c r="K839" i="1" s="1"/>
  <c r="K840" i="1" s="1"/>
  <c r="K841" i="1" s="1"/>
  <c r="K842" i="1" s="1"/>
  <c r="K843" i="1" s="1"/>
  <c r="K844" i="1" s="1"/>
  <c r="K845" i="1" s="1"/>
  <c r="K846" i="1" s="1"/>
  <c r="K847" i="1" s="1"/>
  <c r="K848" i="1" s="1"/>
  <c r="K849" i="1" s="1"/>
  <c r="K850" i="1" s="1"/>
  <c r="K851" i="1" s="1"/>
  <c r="K852" i="1" s="1"/>
  <c r="K853" i="1" s="1"/>
  <c r="K854" i="1" s="1"/>
  <c r="K855" i="1" s="1"/>
  <c r="K856" i="1" s="1"/>
  <c r="K857" i="1" s="1"/>
  <c r="K858" i="1" s="1"/>
  <c r="K859" i="1" s="1"/>
  <c r="K860" i="1" s="1"/>
  <c r="K861" i="1" s="1"/>
  <c r="K862" i="1" s="1"/>
  <c r="K863" i="1" s="1"/>
  <c r="K864" i="1" s="1"/>
  <c r="K865" i="1" s="1"/>
  <c r="K866" i="1" s="1"/>
  <c r="K867" i="1" s="1"/>
  <c r="K868" i="1" s="1"/>
  <c r="K869" i="1" s="1"/>
  <c r="K870" i="1" s="1"/>
  <c r="K871" i="1" s="1"/>
  <c r="K872" i="1" s="1"/>
  <c r="K873" i="1" s="1"/>
  <c r="K874" i="1" s="1"/>
  <c r="K875" i="1" s="1"/>
  <c r="K876" i="1" s="1"/>
  <c r="K877" i="1" s="1"/>
  <c r="K878" i="1" s="1"/>
  <c r="K879" i="1" s="1"/>
  <c r="K880" i="1" s="1"/>
  <c r="K881" i="1" s="1"/>
  <c r="K882" i="1" s="1"/>
  <c r="K883" i="1" s="1"/>
  <c r="K884" i="1" s="1"/>
  <c r="K885" i="1" s="1"/>
  <c r="K886" i="1" s="1"/>
  <c r="K887" i="1" s="1"/>
  <c r="K888" i="1" s="1"/>
  <c r="K889" i="1" s="1"/>
  <c r="K890" i="1" s="1"/>
  <c r="K891" i="1" s="1"/>
  <c r="K892" i="1" s="1"/>
  <c r="K893" i="1" s="1"/>
  <c r="K894" i="1" s="1"/>
  <c r="K895" i="1" s="1"/>
  <c r="K896" i="1" s="1"/>
  <c r="K897" i="1" s="1"/>
  <c r="K898" i="1" s="1"/>
  <c r="K899" i="1" s="1"/>
  <c r="K900" i="1" s="1"/>
  <c r="K901" i="1" s="1"/>
  <c r="K902" i="1" s="1"/>
  <c r="K903" i="1" s="1"/>
  <c r="K904" i="1" s="1"/>
  <c r="K905" i="1" s="1"/>
  <c r="K906" i="1" s="1"/>
  <c r="K907" i="1" s="1"/>
  <c r="K908" i="1" s="1"/>
  <c r="K909" i="1" s="1"/>
  <c r="K910" i="1" s="1"/>
  <c r="K911" i="1" s="1"/>
  <c r="K912" i="1" s="1"/>
  <c r="K913" i="1" s="1"/>
  <c r="K914" i="1" s="1"/>
  <c r="K915" i="1" s="1"/>
  <c r="K916" i="1" s="1"/>
  <c r="K917" i="1" s="1"/>
  <c r="K918" i="1" s="1"/>
  <c r="K919" i="1" s="1"/>
  <c r="K920" i="1" s="1"/>
  <c r="K921" i="1" s="1"/>
  <c r="K922" i="1" s="1"/>
  <c r="K923" i="1" s="1"/>
  <c r="K924" i="1" s="1"/>
  <c r="K925" i="1" s="1"/>
  <c r="K926" i="1" s="1"/>
  <c r="K927" i="1" s="1"/>
  <c r="K928" i="1" s="1"/>
  <c r="K929" i="1" s="1"/>
  <c r="K930" i="1" s="1"/>
  <c r="K931" i="1" s="1"/>
  <c r="K932" i="1" s="1"/>
  <c r="K933" i="1" s="1"/>
  <c r="K934" i="1" s="1"/>
  <c r="K935" i="1" s="1"/>
  <c r="K936" i="1" s="1"/>
  <c r="K937" i="1" s="1"/>
  <c r="K938" i="1" s="1"/>
  <c r="K939" i="1" s="1"/>
  <c r="K940" i="1" s="1"/>
  <c r="K941" i="1" s="1"/>
  <c r="K942" i="1" s="1"/>
  <c r="K943" i="1" s="1"/>
  <c r="K944" i="1" s="1"/>
  <c r="K945" i="1" s="1"/>
  <c r="K946" i="1" s="1"/>
  <c r="K947" i="1" s="1"/>
  <c r="K948" i="1" s="1"/>
  <c r="K949" i="1" s="1"/>
  <c r="K950" i="1" s="1"/>
  <c r="K951" i="1" s="1"/>
  <c r="K952" i="1" s="1"/>
  <c r="K953" i="1" s="1"/>
  <c r="K954" i="1" s="1"/>
  <c r="K955" i="1" s="1"/>
  <c r="K956" i="1" s="1"/>
  <c r="K957" i="1" s="1"/>
  <c r="K958" i="1" s="1"/>
  <c r="K959" i="1" s="1"/>
  <c r="K960" i="1" s="1"/>
  <c r="K961" i="1" s="1"/>
  <c r="K962" i="1" s="1"/>
  <c r="K963" i="1" s="1"/>
  <c r="K964" i="1" s="1"/>
  <c r="K965" i="1" s="1"/>
  <c r="K966" i="1" s="1"/>
  <c r="K967" i="1" s="1"/>
  <c r="K968" i="1" s="1"/>
  <c r="K969" i="1" s="1"/>
  <c r="K970" i="1" s="1"/>
  <c r="K971" i="1" s="1"/>
  <c r="K972" i="1" s="1"/>
  <c r="K973" i="1" s="1"/>
  <c r="K974" i="1" s="1"/>
  <c r="K975" i="1" s="1"/>
  <c r="K976" i="1" s="1"/>
  <c r="K977" i="1" s="1"/>
  <c r="K978" i="1" s="1"/>
  <c r="K979" i="1" s="1"/>
  <c r="K980" i="1" s="1"/>
  <c r="K981" i="1" s="1"/>
  <c r="K982" i="1" s="1"/>
  <c r="K983" i="1" s="1"/>
  <c r="K984" i="1" s="1"/>
  <c r="K985" i="1" s="1"/>
  <c r="K986" i="1" s="1"/>
  <c r="K987" i="1" s="1"/>
  <c r="K988" i="1" s="1"/>
  <c r="K989" i="1" s="1"/>
  <c r="K990" i="1" s="1"/>
  <c r="K991" i="1" s="1"/>
  <c r="K992" i="1" s="1"/>
  <c r="K993" i="1" s="1"/>
  <c r="K994" i="1" s="1"/>
  <c r="K995" i="1" s="1"/>
  <c r="K996" i="1" s="1"/>
  <c r="K997" i="1" s="1"/>
  <c r="K998" i="1" s="1"/>
  <c r="K999" i="1" s="1"/>
  <c r="K1000" i="1" s="1"/>
  <c r="V110" i="1"/>
  <c r="S110" i="1"/>
  <c r="V163" i="1"/>
  <c r="S163" i="1"/>
  <c r="V112" i="1"/>
  <c r="S112" i="1"/>
  <c r="V50" i="1"/>
  <c r="S50" i="1"/>
  <c r="T15" i="1"/>
  <c r="R15" i="1"/>
  <c r="Q15" i="1"/>
  <c r="P15" i="1"/>
  <c r="N15" i="1"/>
  <c r="V27" i="1"/>
  <c r="S27" i="1"/>
  <c r="V59" i="1"/>
  <c r="S59" i="1"/>
  <c r="V95" i="1"/>
  <c r="S95" i="1"/>
  <c r="V178" i="1"/>
  <c r="S178" i="1"/>
  <c r="V123" i="1"/>
  <c r="S123" i="1"/>
  <c r="V82" i="1"/>
  <c r="S82" i="1"/>
  <c r="V58" i="1"/>
  <c r="S58" i="1"/>
  <c r="S15" i="1"/>
  <c r="V15" i="1"/>
  <c r="S37" i="1"/>
  <c r="V37" i="1"/>
  <c r="S49" i="1"/>
  <c r="V49" i="1"/>
  <c r="S64" i="1"/>
  <c r="V64" i="1"/>
  <c r="V56" i="1"/>
  <c r="S56" i="1"/>
  <c r="V98" i="1"/>
  <c r="S98" i="1"/>
  <c r="V93" i="1"/>
  <c r="S93" i="1"/>
  <c r="V179" i="1"/>
  <c r="S179" i="1"/>
  <c r="S103" i="1"/>
  <c r="V103" i="1"/>
  <c r="V14" i="1"/>
  <c r="S14" i="1"/>
  <c r="V36" i="1"/>
  <c r="S36" i="1"/>
  <c r="V28" i="1"/>
  <c r="S28" i="1"/>
  <c r="V42" i="1"/>
  <c r="S42" i="1"/>
  <c r="S57" i="1"/>
  <c r="V57" i="1"/>
  <c r="U13" i="1" l="1"/>
  <c r="V13" i="1" s="1"/>
  <c r="V12" i="1"/>
  <c r="T2" i="1" a="1"/>
  <c r="T2" i="1" s="1"/>
  <c r="U15" i="1"/>
  <c r="U14" i="1"/>
  <c r="AF11" i="1" s="1" a="1"/>
  <c r="AF11" i="1" s="1"/>
  <c r="U16" i="1"/>
  <c r="V16" i="1" s="1"/>
  <c r="AN11" i="1" l="1"/>
  <c r="AN12" i="1"/>
  <c r="AN13" i="1"/>
  <c r="AL10" i="1"/>
  <c r="AN9" i="1"/>
  <c r="AL8" i="1"/>
  <c r="AL9" i="1"/>
  <c r="AL11" i="1"/>
  <c r="AL12" i="1"/>
  <c r="AL13" i="1"/>
  <c r="AN7" i="1"/>
  <c r="AN8" i="1"/>
  <c r="AN10" i="1"/>
  <c r="AR12" i="1" l="1"/>
  <c r="AR13" i="1"/>
  <c r="AR11" i="1" l="1"/>
  <c r="AR8" i="1"/>
  <c r="AR10" i="1"/>
  <c r="AR3" i="1"/>
  <c r="AR5" i="1"/>
  <c r="AR9" i="1"/>
  <c r="AR4" i="1"/>
  <c r="AR6" i="1"/>
  <c r="AL5" i="1" l="1"/>
  <c r="AL7" i="1"/>
  <c r="AL3" i="1"/>
  <c r="AN3" i="1" l="1"/>
  <c r="AN5" i="1"/>
  <c r="AN6" i="1"/>
  <c r="AL6" i="1"/>
  <c r="AN2" i="1"/>
  <c r="AL4" i="1"/>
  <c r="AL2" i="1"/>
  <c r="AN4" i="1"/>
  <c r="AQ3" i="1" l="1"/>
  <c r="AO9" i="1"/>
  <c r="AO5" i="1"/>
  <c r="AM8" i="1"/>
  <c r="AQ9" i="1"/>
  <c r="AM12" i="1"/>
  <c r="AQ13" i="1"/>
  <c r="AQ10" i="1"/>
  <c r="AQ5" i="1"/>
  <c r="AM11" i="1"/>
  <c r="AO4" i="1"/>
  <c r="AM6" i="1"/>
  <c r="AO10" i="1"/>
  <c r="AO12" i="1"/>
  <c r="AO8" i="1"/>
  <c r="AO3" i="1" l="1"/>
  <c r="AO13" i="1"/>
  <c r="AQ4" i="1"/>
  <c r="AP3" i="1"/>
  <c r="AM3" i="1"/>
  <c r="AM13" i="1"/>
  <c r="AP6" i="1"/>
  <c r="AP10" i="1"/>
  <c r="AP5" i="1"/>
  <c r="AQ12" i="1"/>
  <c r="AQ8" i="1"/>
  <c r="AM5" i="1"/>
  <c r="AO6" i="1"/>
  <c r="AP4" i="1"/>
  <c r="AP8" i="1"/>
  <c r="AM9" i="1"/>
  <c r="AP13" i="1"/>
  <c r="AP9" i="1"/>
  <c r="AO11" i="1"/>
  <c r="AM4" i="1"/>
  <c r="AP12" i="1"/>
  <c r="AQ11" i="1"/>
  <c r="AP11" i="1"/>
  <c r="AM10" i="1"/>
  <c r="AQ6" i="1"/>
  <c r="AR2" i="1" l="1"/>
  <c r="AO2" i="1" l="1"/>
  <c r="AM2" i="1" l="1"/>
  <c r="AP2" i="1"/>
  <c r="AQ2" i="1" l="1"/>
  <c r="AO7" i="1" l="1"/>
  <c r="AR7" i="1" l="1"/>
  <c r="AM7" i="1" l="1"/>
  <c r="AP7" i="1"/>
  <c r="AQ7" i="1" l="1"/>
  <c r="N4" i="1" l="1"/>
  <c r="O4" i="1"/>
  <c r="P4" i="1" l="1"/>
  <c r="N3" i="1" l="1"/>
  <c r="O3" i="1"/>
  <c r="X17" i="1" l="1"/>
  <c r="X105" i="1"/>
  <c r="X55" i="1"/>
  <c r="X29" i="1"/>
  <c r="X64" i="1"/>
  <c r="X62" i="1"/>
  <c r="X999" i="1"/>
  <c r="X980" i="1"/>
  <c r="X964" i="1"/>
  <c r="X979" i="1"/>
  <c r="X960" i="1"/>
  <c r="X946" i="1"/>
  <c r="X931" i="1"/>
  <c r="X965" i="1"/>
  <c r="X830" i="1"/>
  <c r="X783" i="1"/>
  <c r="X735" i="1"/>
  <c r="X687" i="1"/>
  <c r="X639" i="1"/>
  <c r="X859" i="1"/>
  <c r="X868" i="1"/>
  <c r="X850" i="1"/>
  <c r="X878" i="1"/>
  <c r="X812" i="1"/>
  <c r="X821" i="1"/>
  <c r="X817" i="1"/>
  <c r="X781" i="1"/>
  <c r="X717" i="1"/>
  <c r="X704" i="1"/>
  <c r="X710" i="1"/>
  <c r="X718" i="1"/>
  <c r="X706" i="1"/>
  <c r="X756" i="1"/>
  <c r="X684" i="1"/>
  <c r="X668" i="1"/>
  <c r="X632" i="1"/>
  <c r="X633" i="1"/>
  <c r="X602" i="1"/>
  <c r="X629" i="1"/>
  <c r="X493" i="1"/>
  <c r="X502" i="1"/>
  <c r="X527" i="1"/>
  <c r="X538" i="1"/>
  <c r="X549" i="1"/>
  <c r="X465" i="1"/>
  <c r="X519" i="1"/>
  <c r="X452" i="1"/>
  <c r="X404" i="1"/>
  <c r="X447" i="1"/>
  <c r="X434" i="1"/>
  <c r="X386" i="1"/>
  <c r="X491" i="1"/>
  <c r="X399" i="1"/>
  <c r="X469" i="1"/>
  <c r="X407" i="1"/>
  <c r="X348" i="1"/>
  <c r="X388" i="1"/>
  <c r="X364" i="1"/>
  <c r="X359" i="1"/>
  <c r="X328" i="1"/>
  <c r="X312" i="1"/>
  <c r="X207" i="1"/>
  <c r="X159" i="1"/>
  <c r="X111" i="1"/>
  <c r="X63" i="1"/>
  <c r="X317" i="1"/>
  <c r="X301" i="1"/>
  <c r="X224" i="1"/>
  <c r="X236" i="1"/>
  <c r="X274" i="1"/>
  <c r="X269" i="1"/>
  <c r="X130" i="1"/>
  <c r="X102" i="1"/>
  <c r="X134" i="1"/>
  <c r="X144" i="1"/>
  <c r="X186" i="1"/>
  <c r="X27" i="1"/>
  <c r="X53" i="1"/>
  <c r="X100" i="1"/>
  <c r="X22" i="1"/>
  <c r="X33" i="1"/>
  <c r="X126" i="1"/>
  <c r="X40" i="1"/>
  <c r="X110" i="1"/>
  <c r="X1000" i="1"/>
  <c r="X993" i="1"/>
  <c r="X961" i="1"/>
  <c r="X989" i="1"/>
  <c r="X977" i="1"/>
  <c r="X936" i="1"/>
  <c r="X915" i="1"/>
  <c r="X930" i="1"/>
  <c r="X867" i="1"/>
  <c r="X882" i="1"/>
  <c r="X865" i="1"/>
  <c r="X779" i="1"/>
  <c r="X731" i="1"/>
  <c r="X683" i="1"/>
  <c r="X635" i="1"/>
  <c r="X849" i="1"/>
  <c r="X847" i="1"/>
  <c r="X857" i="1"/>
  <c r="X835" i="1"/>
  <c r="X760" i="1"/>
  <c r="X796" i="1"/>
  <c r="X701" i="1"/>
  <c r="X746" i="1"/>
  <c r="X644" i="1"/>
  <c r="X656" i="1"/>
  <c r="X662" i="1"/>
  <c r="X634" i="1"/>
  <c r="X583" i="1"/>
  <c r="X617" i="1"/>
  <c r="X569" i="1"/>
  <c r="X603" i="1"/>
  <c r="X595" i="1"/>
  <c r="X611" i="1"/>
  <c r="X564" i="1"/>
  <c r="X512" i="1"/>
  <c r="X489" i="1"/>
  <c r="X578" i="1"/>
  <c r="X534" i="1"/>
  <c r="X580" i="1"/>
  <c r="X457" i="1"/>
  <c r="X494" i="1"/>
  <c r="X427" i="1"/>
  <c r="X514" i="1"/>
  <c r="X382" i="1"/>
  <c r="X539" i="1"/>
  <c r="X468" i="1"/>
  <c r="X422" i="1"/>
  <c r="X441" i="1"/>
  <c r="X415" i="1"/>
  <c r="X318" i="1"/>
  <c r="X373" i="1"/>
  <c r="X356" i="1"/>
  <c r="X324" i="1"/>
  <c r="X315" i="1"/>
  <c r="X251" i="1"/>
  <c r="X203" i="1"/>
  <c r="X155" i="1"/>
  <c r="X107" i="1"/>
  <c r="X59" i="1"/>
  <c r="X336" i="1"/>
  <c r="X314" i="1"/>
  <c r="X282" i="1"/>
  <c r="X289" i="1"/>
  <c r="X239" i="1"/>
  <c r="X221" i="1"/>
  <c r="X285" i="1"/>
  <c r="X248" i="1"/>
  <c r="X233" i="1"/>
  <c r="X161" i="1"/>
  <c r="X141" i="1"/>
  <c r="X80" i="1"/>
  <c r="X132" i="1"/>
  <c r="X31" i="1"/>
  <c r="X26" i="1"/>
  <c r="X57" i="1"/>
  <c r="X37" i="1"/>
  <c r="X14" i="1"/>
  <c r="X972" i="1"/>
  <c r="X958" i="1"/>
  <c r="X949" i="1"/>
  <c r="X970" i="1"/>
  <c r="X922" i="1"/>
  <c r="X933" i="1"/>
  <c r="X912" i="1"/>
  <c r="X916" i="1"/>
  <c r="X884" i="1"/>
  <c r="X822" i="1"/>
  <c r="X775" i="1"/>
  <c r="X727" i="1"/>
  <c r="X679" i="1"/>
  <c r="X631" i="1"/>
  <c r="X898" i="1"/>
  <c r="X841" i="1"/>
  <c r="X757" i="1"/>
  <c r="X831" i="1"/>
  <c r="X794" i="1"/>
  <c r="X789" i="1"/>
  <c r="X740" i="1"/>
  <c r="X690" i="1"/>
  <c r="X758" i="1"/>
  <c r="X725" i="1"/>
  <c r="X722" i="1"/>
  <c r="X641" i="1"/>
  <c r="X692" i="1"/>
  <c r="X624" i="1"/>
  <c r="X612" i="1"/>
  <c r="X597" i="1"/>
  <c r="X598" i="1"/>
  <c r="X487" i="1"/>
  <c r="X574" i="1"/>
  <c r="X521" i="1"/>
  <c r="X579" i="1"/>
  <c r="X546" i="1"/>
  <c r="X587" i="1"/>
  <c r="X511" i="1"/>
  <c r="X444" i="1"/>
  <c r="X396" i="1"/>
  <c r="X439" i="1"/>
  <c r="X426" i="1"/>
  <c r="X378" i="1"/>
  <c r="X477" i="1"/>
  <c r="X463" i="1"/>
  <c r="X429" i="1"/>
  <c r="X387" i="1"/>
  <c r="X345" i="1"/>
  <c r="X389" i="1"/>
  <c r="X363" i="1"/>
  <c r="X360" i="1"/>
  <c r="X339" i="1"/>
  <c r="X199" i="1"/>
  <c r="X151" i="1"/>
  <c r="X103" i="1"/>
  <c r="X321" i="1"/>
  <c r="X299" i="1"/>
  <c r="X242" i="1"/>
  <c r="X156" i="1"/>
  <c r="X210" i="1"/>
  <c r="X168" i="1"/>
  <c r="X232" i="1"/>
  <c r="X180" i="1"/>
  <c r="X136" i="1"/>
  <c r="X77" i="1"/>
  <c r="X120" i="1"/>
  <c r="X174" i="1"/>
  <c r="X129" i="1"/>
  <c r="X35" i="1"/>
  <c r="X58" i="1"/>
  <c r="X30" i="1"/>
  <c r="X61" i="1"/>
  <c r="X13" i="1"/>
  <c r="X41" i="1"/>
  <c r="X44" i="1"/>
  <c r="X73" i="1"/>
  <c r="X968" i="1"/>
  <c r="X955" i="1"/>
  <c r="X947" i="1"/>
  <c r="X967" i="1"/>
  <c r="X978" i="1"/>
  <c r="X956" i="1"/>
  <c r="X918" i="1"/>
  <c r="X901" i="1"/>
  <c r="X926" i="1"/>
  <c r="X874" i="1"/>
  <c r="X771" i="1"/>
  <c r="X723" i="1"/>
  <c r="X675" i="1"/>
  <c r="X627" i="1"/>
  <c r="X894" i="1"/>
  <c r="X833" i="1"/>
  <c r="X839" i="1"/>
  <c r="X852" i="1"/>
  <c r="X816" i="1"/>
  <c r="X863" i="1"/>
  <c r="X785" i="1"/>
  <c r="X818" i="1"/>
  <c r="X748" i="1"/>
  <c r="X737" i="1"/>
  <c r="X753" i="1"/>
  <c r="X688" i="1"/>
  <c r="X630" i="1"/>
  <c r="X648" i="1"/>
  <c r="X682" i="1"/>
  <c r="X646" i="1"/>
  <c r="X654" i="1"/>
  <c r="X575" i="1"/>
  <c r="X620" i="1"/>
  <c r="X609" i="1"/>
  <c r="X561" i="1"/>
  <c r="X604" i="1"/>
  <c r="X590" i="1"/>
  <c r="X568" i="1"/>
  <c r="X594" i="1"/>
  <c r="X554" i="1"/>
  <c r="X504" i="1"/>
  <c r="X584" i="1"/>
  <c r="X588" i="1"/>
  <c r="X483" i="1"/>
  <c r="X557" i="1"/>
  <c r="X530" i="1"/>
  <c r="X544" i="1"/>
  <c r="X522" i="1"/>
  <c r="X419" i="1"/>
  <c r="X500" i="1"/>
  <c r="X374" i="1"/>
  <c r="X438" i="1"/>
  <c r="X440" i="1"/>
  <c r="X462" i="1"/>
  <c r="X401" i="1"/>
  <c r="X414" i="1"/>
  <c r="X384" i="1"/>
  <c r="X341" i="1"/>
  <c r="X385" i="1"/>
  <c r="X361" i="1"/>
  <c r="X310" i="1"/>
  <c r="X353" i="1"/>
  <c r="X343" i="1"/>
  <c r="X397" i="1"/>
  <c r="X347" i="1"/>
  <c r="X306" i="1"/>
  <c r="X296" i="1"/>
  <c r="X298" i="1"/>
  <c r="X243" i="1"/>
  <c r="X195" i="1"/>
  <c r="X147" i="1"/>
  <c r="X99" i="1"/>
  <c r="X309" i="1"/>
  <c r="X305" i="1"/>
  <c r="X273" i="1"/>
  <c r="X311" i="1"/>
  <c r="X229" i="1"/>
  <c r="X153" i="1"/>
  <c r="X165" i="1"/>
  <c r="X230" i="1"/>
  <c r="X262" i="1"/>
  <c r="X177" i="1"/>
  <c r="X238" i="1"/>
  <c r="X172" i="1"/>
  <c r="X138" i="1"/>
  <c r="X133" i="1"/>
  <c r="X66" i="1"/>
  <c r="X117" i="1"/>
  <c r="X118" i="1"/>
  <c r="X39" i="1"/>
  <c r="X74" i="1"/>
  <c r="X34" i="1"/>
  <c r="X89" i="1"/>
  <c r="X15" i="1"/>
  <c r="X45" i="1"/>
  <c r="X97" i="1"/>
  <c r="X945" i="1"/>
  <c r="X957" i="1"/>
  <c r="X951" i="1"/>
  <c r="X948" i="1"/>
  <c r="X914" i="1"/>
  <c r="X935" i="1"/>
  <c r="X921" i="1"/>
  <c r="X896" i="1"/>
  <c r="X869" i="1"/>
  <c r="X814" i="1"/>
  <c r="X767" i="1"/>
  <c r="X719" i="1"/>
  <c r="X671" i="1"/>
  <c r="X623" i="1"/>
  <c r="X924" i="1"/>
  <c r="X889" i="1"/>
  <c r="X826" i="1"/>
  <c r="X840" i="1"/>
  <c r="X788" i="1"/>
  <c r="X745" i="1"/>
  <c r="X802" i="1"/>
  <c r="X744" i="1"/>
  <c r="X776" i="1"/>
  <c r="X742" i="1"/>
  <c r="X765" i="1"/>
  <c r="X729" i="1"/>
  <c r="X645" i="1"/>
  <c r="X638" i="1"/>
  <c r="X642" i="1"/>
  <c r="X625" i="1"/>
  <c r="X618" i="1"/>
  <c r="X613" i="1"/>
  <c r="X543" i="1"/>
  <c r="X548" i="1"/>
  <c r="X570" i="1"/>
  <c r="X515" i="1"/>
  <c r="X560" i="1"/>
  <c r="X526" i="1"/>
  <c r="X532" i="1"/>
  <c r="X518" i="1"/>
  <c r="X479" i="1"/>
  <c r="X436" i="1"/>
  <c r="X418" i="1"/>
  <c r="X370" i="1"/>
  <c r="X421" i="1"/>
  <c r="X455" i="1"/>
  <c r="X398" i="1"/>
  <c r="X413" i="1"/>
  <c r="X461" i="1"/>
  <c r="X337" i="1"/>
  <c r="X395" i="1"/>
  <c r="X365" i="1"/>
  <c r="X372" i="1"/>
  <c r="X292" i="1"/>
  <c r="X191" i="1"/>
  <c r="X143" i="1"/>
  <c r="X95" i="1"/>
  <c r="X290" i="1"/>
  <c r="X303" i="1"/>
  <c r="X293" i="1"/>
  <c r="X218" i="1"/>
  <c r="X237" i="1"/>
  <c r="X300" i="1"/>
  <c r="X260" i="1"/>
  <c r="X222" i="1"/>
  <c r="X255" i="1"/>
  <c r="X166" i="1"/>
  <c r="X287" i="1"/>
  <c r="X169" i="1"/>
  <c r="X212" i="1"/>
  <c r="X193" i="1"/>
  <c r="X122" i="1"/>
  <c r="X106" i="1"/>
  <c r="X140" i="1"/>
  <c r="X43" i="1"/>
  <c r="X38" i="1"/>
  <c r="X18" i="1"/>
  <c r="X92" i="1"/>
  <c r="X49" i="1"/>
  <c r="X42" i="1"/>
  <c r="X70" i="1"/>
  <c r="X93" i="1"/>
  <c r="X24" i="1"/>
  <c r="X96" i="1"/>
  <c r="X112" i="1"/>
  <c r="X46" i="1"/>
  <c r="X28" i="1"/>
  <c r="X69" i="1"/>
  <c r="X98" i="1"/>
  <c r="X137" i="1"/>
  <c r="X90" i="1"/>
  <c r="X995" i="1"/>
  <c r="X976" i="1"/>
  <c r="X929" i="1"/>
  <c r="X990" i="1"/>
  <c r="X966" i="1"/>
  <c r="X981" i="1"/>
  <c r="X943" i="1"/>
  <c r="X925" i="1"/>
  <c r="X899" i="1"/>
  <c r="X846" i="1"/>
  <c r="X799" i="1"/>
  <c r="X751" i="1"/>
  <c r="X703" i="1"/>
  <c r="X655" i="1"/>
  <c r="X905" i="1"/>
  <c r="X873" i="1"/>
  <c r="X870" i="1"/>
  <c r="X819" i="1"/>
  <c r="X836" i="1"/>
  <c r="X837" i="1"/>
  <c r="X809" i="1"/>
  <c r="X772" i="1"/>
  <c r="X834" i="1"/>
  <c r="X800" i="1"/>
  <c r="X728" i="1"/>
  <c r="X741" i="1"/>
  <c r="X762" i="1"/>
  <c r="X766" i="1"/>
  <c r="X774" i="1"/>
  <c r="X678" i="1"/>
  <c r="X674" i="1"/>
  <c r="X709" i="1"/>
  <c r="X666" i="1"/>
  <c r="X658" i="1"/>
  <c r="X661" i="1"/>
  <c r="X670" i="1"/>
  <c r="X657" i="1"/>
  <c r="X621" i="1"/>
  <c r="X622" i="1"/>
  <c r="X562" i="1"/>
  <c r="X596" i="1"/>
  <c r="X516" i="1"/>
  <c r="X531" i="1"/>
  <c r="X552" i="1"/>
  <c r="X523" i="1"/>
  <c r="X486" i="1"/>
  <c r="X509" i="1"/>
  <c r="X510" i="1"/>
  <c r="X525" i="1"/>
  <c r="X475" i="1"/>
  <c r="X420" i="1"/>
  <c r="X450" i="1"/>
  <c r="X402" i="1"/>
  <c r="X354" i="1"/>
  <c r="X432" i="1"/>
  <c r="X411" i="1"/>
  <c r="X466" i="1"/>
  <c r="X368" i="1"/>
  <c r="X416" i="1"/>
  <c r="X430" i="1"/>
  <c r="X405" i="1"/>
  <c r="X377" i="1"/>
  <c r="X367" i="1"/>
  <c r="X346" i="1"/>
  <c r="X304" i="1"/>
  <c r="X332" i="1"/>
  <c r="X223" i="1"/>
  <c r="X175" i="1"/>
  <c r="X127" i="1"/>
  <c r="X79" i="1"/>
  <c r="X288" i="1"/>
  <c r="X316" i="1"/>
  <c r="X201" i="1"/>
  <c r="X173" i="1"/>
  <c r="X213" i="1"/>
  <c r="X225" i="1"/>
  <c r="X220" i="1"/>
  <c r="X281" i="1"/>
  <c r="X104" i="1"/>
  <c r="X164" i="1"/>
  <c r="X114" i="1"/>
  <c r="X50" i="1"/>
  <c r="X158" i="1"/>
  <c r="X226" i="1"/>
  <c r="X84" i="1"/>
  <c r="X86" i="1"/>
  <c r="X142" i="1"/>
  <c r="X82" i="1"/>
  <c r="X78" i="1"/>
  <c r="X72" i="1"/>
  <c r="X21" i="1"/>
  <c r="X94" i="1"/>
  <c r="X987" i="1"/>
  <c r="X996" i="1"/>
  <c r="X992" i="1"/>
  <c r="X974" i="1"/>
  <c r="X953" i="1"/>
  <c r="X939" i="1"/>
  <c r="X941" i="1"/>
  <c r="X920" i="1"/>
  <c r="X904" i="1"/>
  <c r="X962" i="1"/>
  <c r="X892" i="1"/>
  <c r="X838" i="1"/>
  <c r="X791" i="1"/>
  <c r="X743" i="1"/>
  <c r="X695" i="1"/>
  <c r="X647" i="1"/>
  <c r="X911" i="1"/>
  <c r="X871" i="1"/>
  <c r="X804" i="1"/>
  <c r="X784" i="1"/>
  <c r="X848" i="1"/>
  <c r="X827" i="1"/>
  <c r="X810" i="1"/>
  <c r="X749" i="1"/>
  <c r="X721" i="1"/>
  <c r="X782" i="1"/>
  <c r="X700" i="1"/>
  <c r="X736" i="1"/>
  <c r="X649" i="1"/>
  <c r="X694" i="1"/>
  <c r="X664" i="1"/>
  <c r="X650" i="1"/>
  <c r="X582" i="1"/>
  <c r="X586" i="1"/>
  <c r="X533" i="1"/>
  <c r="X547" i="1"/>
  <c r="X482" i="1"/>
  <c r="X503" i="1"/>
  <c r="X474" i="1"/>
  <c r="X581" i="1"/>
  <c r="X412" i="1"/>
  <c r="X442" i="1"/>
  <c r="X394" i="1"/>
  <c r="X424" i="1"/>
  <c r="X454" i="1"/>
  <c r="X464" i="1"/>
  <c r="X449" i="1"/>
  <c r="X391" i="1"/>
  <c r="X340" i="1"/>
  <c r="X330" i="1"/>
  <c r="X325" i="1"/>
  <c r="X215" i="1"/>
  <c r="X167" i="1"/>
  <c r="X119" i="1"/>
  <c r="X71" i="1"/>
  <c r="X307" i="1"/>
  <c r="X320" i="1"/>
  <c r="X308" i="1"/>
  <c r="X261" i="1"/>
  <c r="X181" i="1"/>
  <c r="X246" i="1"/>
  <c r="X185" i="1"/>
  <c r="X206" i="1"/>
  <c r="X252" i="1"/>
  <c r="X197" i="1"/>
  <c r="X116" i="1"/>
  <c r="X152" i="1"/>
  <c r="X85" i="1"/>
  <c r="X154" i="1"/>
  <c r="X148" i="1"/>
  <c r="X196" i="1"/>
  <c r="X157" i="1"/>
  <c r="X19" i="1"/>
  <c r="X52" i="1"/>
  <c r="X25" i="1"/>
  <c r="X109" i="1"/>
  <c r="X108" i="1"/>
  <c r="X36" i="1"/>
  <c r="X51" i="1"/>
  <c r="X124" i="1"/>
  <c r="X983" i="1"/>
  <c r="X985" i="1"/>
  <c r="X971" i="1"/>
  <c r="X984" i="1"/>
  <c r="X928" i="1"/>
  <c r="X875" i="1"/>
  <c r="X927" i="1"/>
  <c r="X890" i="1"/>
  <c r="X900" i="1"/>
  <c r="X853" i="1"/>
  <c r="X787" i="1"/>
  <c r="X739" i="1"/>
  <c r="X691" i="1"/>
  <c r="X643" i="1"/>
  <c r="X861" i="1"/>
  <c r="X855" i="1"/>
  <c r="X851" i="1"/>
  <c r="X909" i="1"/>
  <c r="X801" i="1"/>
  <c r="X797" i="1"/>
  <c r="X824" i="1"/>
  <c r="X808" i="1"/>
  <c r="X806" i="1"/>
  <c r="X793" i="1"/>
  <c r="X720" i="1"/>
  <c r="X773" i="1"/>
  <c r="X697" i="1"/>
  <c r="X732" i="1"/>
  <c r="X689" i="1"/>
  <c r="X681" i="1"/>
  <c r="X640" i="1"/>
  <c r="X591" i="1"/>
  <c r="X636" i="1"/>
  <c r="X577" i="1"/>
  <c r="X619" i="1"/>
  <c r="X600" i="1"/>
  <c r="X605" i="1"/>
  <c r="X592" i="1"/>
  <c r="X616" i="1"/>
  <c r="X520" i="1"/>
  <c r="X472" i="1"/>
  <c r="X506" i="1"/>
  <c r="X498" i="1"/>
  <c r="X542" i="1"/>
  <c r="X467" i="1"/>
  <c r="X555" i="1"/>
  <c r="X470" i="1"/>
  <c r="X435" i="1"/>
  <c r="X485" i="1"/>
  <c r="X390" i="1"/>
  <c r="X492" i="1"/>
  <c r="X481" i="1"/>
  <c r="X446" i="1"/>
  <c r="X448" i="1"/>
  <c r="X409" i="1"/>
  <c r="X326" i="1"/>
  <c r="X278" i="1"/>
  <c r="X376" i="1"/>
  <c r="X333" i="1"/>
  <c r="X322" i="1"/>
  <c r="X259" i="1"/>
  <c r="X211" i="1"/>
  <c r="X163" i="1"/>
  <c r="X115" i="1"/>
  <c r="X67" i="1"/>
  <c r="X241" i="1"/>
  <c r="X313" i="1"/>
  <c r="X295" i="1"/>
  <c r="X258" i="1"/>
  <c r="X277" i="1"/>
  <c r="X113" i="1"/>
  <c r="X149" i="1"/>
  <c r="X146" i="1"/>
  <c r="X150" i="1"/>
  <c r="X23" i="1"/>
  <c r="X16" i="1"/>
  <c r="X76" i="1"/>
  <c r="X991" i="1"/>
  <c r="X975" i="1"/>
  <c r="X944" i="1"/>
  <c r="X907" i="1"/>
  <c r="X934" i="1"/>
  <c r="X860" i="1"/>
  <c r="X747" i="1"/>
  <c r="X903" i="1"/>
  <c r="X879" i="1"/>
  <c r="X862" i="1"/>
  <c r="X805" i="1"/>
  <c r="X769" i="1"/>
  <c r="X752" i="1"/>
  <c r="X730" i="1"/>
  <c r="X652" i="1"/>
  <c r="X660" i="1"/>
  <c r="X589" i="1"/>
  <c r="X528" i="1"/>
  <c r="X550" i="1"/>
  <c r="X517" i="1"/>
  <c r="X456" i="1"/>
  <c r="X267" i="1"/>
  <c r="X123" i="1"/>
  <c r="X335" i="1"/>
  <c r="X338" i="1"/>
  <c r="X184" i="1"/>
  <c r="X162" i="1"/>
  <c r="X188" i="1"/>
  <c r="X291" i="1"/>
  <c r="X182" i="1"/>
  <c r="X32" i="1"/>
  <c r="X994" i="1"/>
  <c r="X954" i="1"/>
  <c r="X910" i="1"/>
  <c r="X917" i="1"/>
  <c r="X864" i="1"/>
  <c r="X715" i="1"/>
  <c r="X881" i="1"/>
  <c r="X829" i="1"/>
  <c r="X845" i="1"/>
  <c r="X832" i="1"/>
  <c r="X786" i="1"/>
  <c r="X815" i="1"/>
  <c r="X672" i="1"/>
  <c r="X724" i="1"/>
  <c r="X716" i="1"/>
  <c r="X685" i="1"/>
  <c r="X615" i="1"/>
  <c r="X601" i="1"/>
  <c r="X565" i="1"/>
  <c r="X496" i="1"/>
  <c r="X501" i="1"/>
  <c r="X433" i="1"/>
  <c r="X331" i="1"/>
  <c r="X235" i="1"/>
  <c r="X91" i="1"/>
  <c r="X351" i="1"/>
  <c r="X208" i="1"/>
  <c r="X189" i="1"/>
  <c r="X906" i="1"/>
  <c r="X854" i="1"/>
  <c r="X711" i="1"/>
  <c r="X825" i="1"/>
  <c r="X843" i="1"/>
  <c r="X778" i="1"/>
  <c r="X708" i="1"/>
  <c r="X669" i="1"/>
  <c r="X558" i="1"/>
  <c r="X572" i="1"/>
  <c r="X484" i="1"/>
  <c r="X497" i="1"/>
  <c r="X379" i="1"/>
  <c r="X323" i="1"/>
  <c r="X231" i="1"/>
  <c r="X87" i="1"/>
  <c r="X280" i="1"/>
  <c r="X344" i="1"/>
  <c r="X234" i="1"/>
  <c r="X205" i="1"/>
  <c r="X247" i="1"/>
  <c r="X121" i="1"/>
  <c r="X986" i="1"/>
  <c r="X902" i="1"/>
  <c r="X908" i="1"/>
  <c r="X707" i="1"/>
  <c r="X888" i="1"/>
  <c r="X823" i="1"/>
  <c r="X842" i="1"/>
  <c r="X792" i="1"/>
  <c r="X705" i="1"/>
  <c r="X712" i="1"/>
  <c r="X607" i="1"/>
  <c r="X593" i="1"/>
  <c r="X628" i="1"/>
  <c r="X488" i="1"/>
  <c r="X573" i="1"/>
  <c r="X490" i="1"/>
  <c r="X451" i="1"/>
  <c r="X478" i="1"/>
  <c r="X458" i="1"/>
  <c r="X380" i="1"/>
  <c r="X371" i="1"/>
  <c r="X392" i="1"/>
  <c r="X400" i="1"/>
  <c r="X352" i="1"/>
  <c r="X227" i="1"/>
  <c r="X83" i="1"/>
  <c r="X204" i="1"/>
  <c r="X216" i="1"/>
  <c r="X194" i="1"/>
  <c r="X240" i="1"/>
  <c r="X178" i="1"/>
  <c r="X245" i="1"/>
  <c r="X952" i="1"/>
  <c r="X942" i="1"/>
  <c r="X938" i="1"/>
  <c r="X699" i="1"/>
  <c r="X876" i="1"/>
  <c r="X856" i="1"/>
  <c r="X844" i="1"/>
  <c r="X726" i="1"/>
  <c r="X770" i="1"/>
  <c r="X696" i="1"/>
  <c r="X599" i="1"/>
  <c r="X585" i="1"/>
  <c r="X608" i="1"/>
  <c r="X480" i="1"/>
  <c r="X473" i="1"/>
  <c r="X443" i="1"/>
  <c r="X431" i="1"/>
  <c r="X357" i="1"/>
  <c r="X334" i="1"/>
  <c r="X375" i="1"/>
  <c r="X327" i="1"/>
  <c r="X219" i="1"/>
  <c r="X75" i="1"/>
  <c r="X190" i="1"/>
  <c r="X202" i="1"/>
  <c r="X217" i="1"/>
  <c r="X101" i="1"/>
  <c r="X88" i="1"/>
  <c r="X998" i="1"/>
  <c r="X982" i="1"/>
  <c r="X866" i="1"/>
  <c r="X811" i="1"/>
  <c r="X667" i="1"/>
  <c r="X913" i="1"/>
  <c r="X734" i="1"/>
  <c r="X733" i="1"/>
  <c r="X698" i="1"/>
  <c r="X567" i="1"/>
  <c r="X553" i="1"/>
  <c r="X563" i="1"/>
  <c r="X541" i="1"/>
  <c r="X545" i="1"/>
  <c r="X556" i="1"/>
  <c r="X505" i="1"/>
  <c r="X408" i="1"/>
  <c r="X393" i="1"/>
  <c r="X302" i="1"/>
  <c r="X369" i="1"/>
  <c r="X279" i="1"/>
  <c r="X187" i="1"/>
  <c r="X265" i="1"/>
  <c r="X283" i="1"/>
  <c r="X276" i="1"/>
  <c r="X253" i="1"/>
  <c r="X192" i="1"/>
  <c r="X48" i="1"/>
  <c r="X937" i="1"/>
  <c r="X973" i="1"/>
  <c r="X893" i="1"/>
  <c r="X807" i="1"/>
  <c r="X663" i="1"/>
  <c r="X897" i="1"/>
  <c r="X813" i="1"/>
  <c r="X828" i="1"/>
  <c r="X764" i="1"/>
  <c r="X754" i="1"/>
  <c r="X686" i="1"/>
  <c r="X614" i="1"/>
  <c r="X529" i="1"/>
  <c r="X428" i="1"/>
  <c r="X410" i="1"/>
  <c r="X423" i="1"/>
  <c r="X403" i="1"/>
  <c r="X183" i="1"/>
  <c r="X270" i="1"/>
  <c r="X272" i="1"/>
  <c r="X160" i="1"/>
  <c r="X128" i="1"/>
  <c r="X997" i="1"/>
  <c r="X969" i="1"/>
  <c r="X891" i="1"/>
  <c r="X858" i="1"/>
  <c r="X803" i="1"/>
  <c r="X659" i="1"/>
  <c r="X761" i="1"/>
  <c r="X680" i="1"/>
  <c r="X673" i="1"/>
  <c r="X677" i="1"/>
  <c r="X559" i="1"/>
  <c r="X535" i="1"/>
  <c r="X540" i="1"/>
  <c r="X499" i="1"/>
  <c r="X524" i="1"/>
  <c r="X417" i="1"/>
  <c r="X381" i="1"/>
  <c r="X294" i="1"/>
  <c r="X349" i="1"/>
  <c r="X179" i="1"/>
  <c r="X257" i="1"/>
  <c r="X271" i="1"/>
  <c r="X254" i="1"/>
  <c r="X266" i="1"/>
  <c r="X228" i="1"/>
  <c r="X264" i="1"/>
  <c r="X145" i="1"/>
  <c r="X125" i="1"/>
  <c r="X56" i="1"/>
  <c r="X963" i="1"/>
  <c r="X923" i="1"/>
  <c r="X883" i="1"/>
  <c r="X887" i="1"/>
  <c r="X795" i="1"/>
  <c r="X651" i="1"/>
  <c r="X798" i="1"/>
  <c r="X820" i="1"/>
  <c r="X665" i="1"/>
  <c r="X551" i="1"/>
  <c r="X626" i="1"/>
  <c r="X508" i="1"/>
  <c r="X406" i="1"/>
  <c r="X286" i="1"/>
  <c r="X171" i="1"/>
  <c r="X284" i="1"/>
  <c r="X249" i="1"/>
  <c r="X263" i="1"/>
  <c r="X244" i="1"/>
  <c r="X256" i="1"/>
  <c r="X214" i="1"/>
  <c r="X268" i="1"/>
  <c r="X200" i="1"/>
  <c r="X81" i="1"/>
  <c r="X940" i="1"/>
  <c r="X763" i="1"/>
  <c r="X919" i="1"/>
  <c r="X768" i="1"/>
  <c r="X780" i="1"/>
  <c r="X714" i="1"/>
  <c r="X637" i="1"/>
  <c r="X576" i="1"/>
  <c r="X513" i="1"/>
  <c r="X476" i="1"/>
  <c r="X366" i="1"/>
  <c r="X437" i="1"/>
  <c r="X460" i="1"/>
  <c r="X342" i="1"/>
  <c r="X139" i="1"/>
  <c r="X209" i="1"/>
  <c r="X68" i="1"/>
  <c r="X47" i="1"/>
  <c r="X959" i="1"/>
  <c r="X877" i="1"/>
  <c r="X759" i="1"/>
  <c r="X885" i="1"/>
  <c r="X895" i="1"/>
  <c r="X750" i="1"/>
  <c r="X693" i="1"/>
  <c r="X702" i="1"/>
  <c r="X610" i="1"/>
  <c r="X606" i="1"/>
  <c r="X537" i="1"/>
  <c r="X453" i="1"/>
  <c r="X459" i="1"/>
  <c r="X362" i="1"/>
  <c r="X495" i="1"/>
  <c r="X355" i="1"/>
  <c r="X329" i="1"/>
  <c r="X319" i="1"/>
  <c r="X135" i="1"/>
  <c r="X297" i="1"/>
  <c r="X198" i="1"/>
  <c r="X65" i="1"/>
  <c r="X20" i="1"/>
  <c r="X932" i="1"/>
  <c r="X988" i="1"/>
  <c r="X950" i="1"/>
  <c r="X872" i="1"/>
  <c r="X755" i="1"/>
  <c r="X880" i="1"/>
  <c r="X886" i="1"/>
  <c r="X790" i="1"/>
  <c r="X738" i="1"/>
  <c r="X777" i="1"/>
  <c r="X676" i="1"/>
  <c r="X713" i="1"/>
  <c r="X653" i="1"/>
  <c r="X571" i="1"/>
  <c r="X536" i="1"/>
  <c r="X566" i="1"/>
  <c r="X507" i="1"/>
  <c r="X445" i="1"/>
  <c r="X358" i="1"/>
  <c r="X471" i="1"/>
  <c r="X425" i="1"/>
  <c r="X383" i="1"/>
  <c r="X275" i="1"/>
  <c r="X131" i="1"/>
  <c r="X350" i="1"/>
  <c r="X176" i="1"/>
  <c r="X170" i="1"/>
  <c r="X54" i="1"/>
  <c r="X250" i="1"/>
  <c r="X60" i="1"/>
  <c r="W14" i="1"/>
  <c r="Y14" i="1" s="1"/>
  <c r="W17" i="1"/>
  <c r="Y17" i="1" s="1"/>
  <c r="W15" i="1"/>
  <c r="Y15" i="1" s="1"/>
  <c r="W12" i="1"/>
  <c r="Y12" i="1" s="1"/>
  <c r="W16" i="1"/>
  <c r="Y16" i="1" l="1"/>
  <c r="X2" i="1" a="1"/>
  <c r="X2" i="1" s="1"/>
  <c r="W13" i="1"/>
  <c r="Y13" i="1" s="1"/>
  <c r="AG11" i="1" l="1" a="1"/>
  <c r="AG11" i="1" s="1"/>
  <c r="Y669" i="1"/>
  <c r="W669" i="1"/>
  <c r="Y487" i="1"/>
  <c r="W487" i="1"/>
  <c r="Y472" i="1"/>
  <c r="W472" i="1"/>
  <c r="Y449" i="1"/>
  <c r="W449" i="1"/>
  <c r="Y996" i="1"/>
  <c r="W996" i="1"/>
  <c r="Y685" i="1"/>
  <c r="W685" i="1"/>
  <c r="Y228" i="1"/>
  <c r="W228" i="1"/>
  <c r="Y519" i="1"/>
  <c r="W519" i="1"/>
  <c r="Y536" i="1"/>
  <c r="W536" i="1"/>
  <c r="Y914" i="1"/>
  <c r="W914" i="1"/>
  <c r="Y598" i="1"/>
  <c r="W598" i="1"/>
  <c r="Y783" i="1"/>
  <c r="W783" i="1"/>
  <c r="Y970" i="1"/>
  <c r="W970" i="1"/>
  <c r="Y575" i="1"/>
  <c r="W575" i="1"/>
  <c r="Y466" i="1"/>
  <c r="W466" i="1"/>
  <c r="Y691" i="1"/>
  <c r="W691" i="1"/>
  <c r="Y355" i="1"/>
  <c r="W355" i="1"/>
  <c r="Y592" i="1"/>
  <c r="W592" i="1"/>
  <c r="Y554" i="1"/>
  <c r="W554" i="1"/>
  <c r="Y579" i="1"/>
  <c r="W579" i="1"/>
  <c r="Y756" i="1"/>
  <c r="W756" i="1"/>
  <c r="Y737" i="1"/>
  <c r="W737" i="1"/>
  <c r="Y179" i="1"/>
  <c r="W179" i="1"/>
  <c r="Y128" i="1"/>
  <c r="W128" i="1"/>
  <c r="Y343" i="1"/>
  <c r="W343" i="1"/>
  <c r="Y827" i="1"/>
  <c r="W827" i="1"/>
  <c r="Y397" i="1"/>
  <c r="W397" i="1"/>
  <c r="Y816" i="1"/>
  <c r="W816" i="1"/>
  <c r="Y131" i="1"/>
  <c r="W131" i="1"/>
  <c r="Y617" i="1"/>
  <c r="W617" i="1"/>
  <c r="Y390" i="1"/>
  <c r="W390" i="1"/>
  <c r="Y414" i="1"/>
  <c r="W414" i="1"/>
  <c r="Y139" i="1"/>
  <c r="W139" i="1"/>
  <c r="Y992" i="1"/>
  <c r="W992" i="1"/>
  <c r="Y998" i="1"/>
  <c r="W998" i="1"/>
  <c r="Y967" i="1"/>
  <c r="W967" i="1"/>
  <c r="Y412" i="1"/>
  <c r="W412" i="1"/>
  <c r="Y19" i="1"/>
  <c r="W19" i="1"/>
  <c r="Y245" i="1"/>
  <c r="W245" i="1"/>
  <c r="Y663" i="1"/>
  <c r="W663" i="1"/>
  <c r="Y815" i="1"/>
  <c r="W815" i="1"/>
  <c r="Y857" i="1"/>
  <c r="W857" i="1"/>
  <c r="Y489" i="1"/>
  <c r="W489" i="1"/>
  <c r="Y944" i="1"/>
  <c r="W944" i="1"/>
  <c r="Y822" i="1"/>
  <c r="W822" i="1"/>
  <c r="Y429" i="1"/>
  <c r="W429" i="1"/>
  <c r="Y323" i="1"/>
  <c r="W323" i="1"/>
  <c r="Y492" i="1"/>
  <c r="W492" i="1"/>
  <c r="Y951" i="1"/>
  <c r="W951" i="1"/>
  <c r="Y275" i="1"/>
  <c r="W275" i="1"/>
  <c r="Y182" i="1"/>
  <c r="W182" i="1"/>
  <c r="Y416" i="1"/>
  <c r="W416" i="1"/>
  <c r="Y840" i="1"/>
  <c r="W840" i="1"/>
  <c r="Y850" i="1"/>
  <c r="W850" i="1"/>
  <c r="Y534" i="1"/>
  <c r="W534" i="1"/>
  <c r="Y189" i="1"/>
  <c r="W189" i="1"/>
  <c r="Y197" i="1"/>
  <c r="W197" i="1"/>
  <c r="Y263" i="1"/>
  <c r="W263" i="1"/>
  <c r="Y237" i="1"/>
  <c r="W237" i="1"/>
  <c r="Y476" i="1"/>
  <c r="W476" i="1"/>
  <c r="Y868" i="1"/>
  <c r="W868" i="1"/>
  <c r="Y451" i="1"/>
  <c r="W451" i="1"/>
  <c r="Y863" i="1"/>
  <c r="W863" i="1"/>
  <c r="Y860" i="1"/>
  <c r="W860" i="1"/>
  <c r="Y344" i="1"/>
  <c r="W344" i="1"/>
  <c r="Y348" i="1"/>
  <c r="W348" i="1"/>
  <c r="Y739" i="1"/>
  <c r="W739" i="1"/>
  <c r="Y286" i="1"/>
  <c r="W286" i="1"/>
  <c r="Y928" i="1"/>
  <c r="W928" i="1"/>
  <c r="Y869" i="1"/>
  <c r="W869" i="1"/>
  <c r="Y899" i="1"/>
  <c r="W899" i="1"/>
  <c r="Y117" i="1"/>
  <c r="W117" i="1"/>
  <c r="Y546" i="1"/>
  <c r="W546" i="1"/>
  <c r="Y144" i="1"/>
  <c r="W144" i="1"/>
  <c r="Y346" i="1"/>
  <c r="W346" i="1"/>
  <c r="Y430" i="1"/>
  <c r="W430" i="1"/>
  <c r="Y528" i="1"/>
  <c r="W528" i="1"/>
  <c r="Y227" i="1"/>
  <c r="W227" i="1"/>
  <c r="Y152" i="1"/>
  <c r="W152" i="1"/>
  <c r="Y927" i="1"/>
  <c r="W927" i="1"/>
  <c r="Y30" i="1"/>
  <c r="W30" i="1"/>
  <c r="Y177" i="1"/>
  <c r="W177" i="1"/>
  <c r="Y889" i="1"/>
  <c r="W889" i="1"/>
  <c r="Y614" i="1"/>
  <c r="W614" i="1"/>
  <c r="Y205" i="1"/>
  <c r="W205" i="1"/>
  <c r="Y687" i="1"/>
  <c r="W687" i="1"/>
  <c r="Y269" i="1"/>
  <c r="W269" i="1"/>
  <c r="Y92" i="1"/>
  <c r="W92" i="1"/>
  <c r="Y619" i="1"/>
  <c r="W619" i="1"/>
  <c r="Y806" i="1"/>
  <c r="W806" i="1"/>
  <c r="Y160" i="1"/>
  <c r="W160" i="1"/>
  <c r="Y920" i="1"/>
  <c r="W920" i="1"/>
  <c r="Y437" i="1"/>
  <c r="W437" i="1"/>
  <c r="Y174" i="1"/>
  <c r="W174" i="1"/>
  <c r="Y915" i="1"/>
  <c r="W915" i="1"/>
  <c r="Y924" i="1"/>
  <c r="W924" i="1"/>
  <c r="Y452" i="1"/>
  <c r="W452" i="1"/>
  <c r="Y823" i="1"/>
  <c r="W823" i="1"/>
  <c r="Y593" i="1"/>
  <c r="W593" i="1"/>
  <c r="Y231" i="1"/>
  <c r="W231" i="1"/>
  <c r="Y477" i="1"/>
  <c r="W477" i="1"/>
  <c r="Y347" i="1"/>
  <c r="W347" i="1"/>
  <c r="Y356" i="1"/>
  <c r="W356" i="1"/>
  <c r="Y156" i="1"/>
  <c r="W156" i="1"/>
  <c r="Y104" i="1"/>
  <c r="W104" i="1"/>
  <c r="Y270" i="1"/>
  <c r="W270" i="1"/>
  <c r="Y771" i="1"/>
  <c r="W771" i="1"/>
  <c r="Y689" i="1"/>
  <c r="W689" i="1"/>
  <c r="Y21" i="1"/>
  <c r="W21" i="1"/>
  <c r="Y402" i="1"/>
  <c r="W402" i="1"/>
  <c r="Y94" i="1"/>
  <c r="W94" i="1"/>
  <c r="Y982" i="1"/>
  <c r="W982" i="1"/>
  <c r="Y336" i="1"/>
  <c r="W336" i="1"/>
  <c r="Y403" i="1"/>
  <c r="W403" i="1"/>
  <c r="Y439" i="1"/>
  <c r="W439" i="1"/>
  <c r="Y613" i="1"/>
  <c r="W613" i="1"/>
  <c r="Y544" i="1"/>
  <c r="W544" i="1"/>
  <c r="Y26" i="1"/>
  <c r="W26" i="1"/>
  <c r="Y740" i="1"/>
  <c r="W740" i="1"/>
  <c r="Y867" i="1"/>
  <c r="W867" i="1"/>
  <c r="Y368" i="1"/>
  <c r="W368" i="1"/>
  <c r="Y332" i="1"/>
  <c r="W332" i="1"/>
  <c r="Y140" i="1"/>
  <c r="W140" i="1"/>
  <c r="Y849" i="1"/>
  <c r="W849" i="1"/>
  <c r="Y949" i="1"/>
  <c r="W949" i="1"/>
  <c r="Y913" i="1"/>
  <c r="W913" i="1"/>
  <c r="Y211" i="1"/>
  <c r="W211" i="1"/>
  <c r="Y958" i="1"/>
  <c r="W958" i="1"/>
  <c r="Y118" i="1"/>
  <c r="W118" i="1"/>
  <c r="Y90" i="1"/>
  <c r="W90" i="1"/>
  <c r="Y230" i="1"/>
  <c r="W230" i="1"/>
  <c r="Y834" i="1"/>
  <c r="W834" i="1"/>
  <c r="Y418" i="1"/>
  <c r="W418" i="1"/>
  <c r="Y76" i="1"/>
  <c r="W76" i="1"/>
  <c r="Y749" i="1"/>
  <c r="W749" i="1"/>
  <c r="Y32" i="1"/>
  <c r="W32" i="1"/>
  <c r="Y883" i="1"/>
  <c r="W883" i="1"/>
  <c r="Y59" i="1"/>
  <c r="W59" i="1"/>
  <c r="Y161" i="1"/>
  <c r="W161" i="1"/>
  <c r="Y597" i="1"/>
  <c r="W597" i="1"/>
  <c r="Y693" i="1"/>
  <c r="W693" i="1"/>
  <c r="Y123" i="1"/>
  <c r="W123" i="1"/>
  <c r="Y745" i="1"/>
  <c r="W745" i="1"/>
  <c r="Y600" i="1"/>
  <c r="W600" i="1"/>
  <c r="Y677" i="1"/>
  <c r="W677" i="1"/>
  <c r="Y581" i="1"/>
  <c r="W581" i="1"/>
  <c r="Y191" i="1"/>
  <c r="W191" i="1"/>
  <c r="Y60" i="1"/>
  <c r="W60" i="1"/>
  <c r="Y630" i="1"/>
  <c r="W630" i="1"/>
  <c r="Y620" i="1"/>
  <c r="W620" i="1"/>
  <c r="Y203" i="1"/>
  <c r="W203" i="1"/>
  <c r="Y503" i="1"/>
  <c r="W503" i="1"/>
  <c r="Y590" i="1"/>
  <c r="W590" i="1"/>
  <c r="Y66" i="1"/>
  <c r="W66" i="1"/>
  <c r="Y875" i="1"/>
  <c r="W875" i="1"/>
  <c r="Y291" i="1"/>
  <c r="W291" i="1"/>
  <c r="Y794" i="1"/>
  <c r="W794" i="1"/>
  <c r="Y582" i="1"/>
  <c r="W582" i="1"/>
  <c r="Y206" i="1"/>
  <c r="W206" i="1"/>
  <c r="Y861" i="1"/>
  <c r="W861" i="1"/>
  <c r="Y800" i="1"/>
  <c r="W800" i="1"/>
  <c r="Y409" i="1"/>
  <c r="W409" i="1"/>
  <c r="Y226" i="1"/>
  <c r="W226" i="1"/>
  <c r="Y516" i="1"/>
  <c r="W516" i="1"/>
  <c r="Y432" i="1"/>
  <c r="W432" i="1"/>
  <c r="Y786" i="1"/>
  <c r="W786" i="1"/>
  <c r="Y887" i="1"/>
  <c r="W887" i="1"/>
  <c r="Y453" i="1"/>
  <c r="W453" i="1"/>
  <c r="Y74" i="1"/>
  <c r="W74" i="1"/>
  <c r="Y741" i="1"/>
  <c r="W741" i="1"/>
  <c r="Y300" i="1"/>
  <c r="W300" i="1"/>
  <c r="Y490" i="1"/>
  <c r="W490" i="1"/>
  <c r="Y77" i="1"/>
  <c r="W77" i="1"/>
  <c r="Y939" i="1"/>
  <c r="W939" i="1"/>
  <c r="Y306" i="1"/>
  <c r="W306" i="1"/>
  <c r="Y283" i="1"/>
  <c r="W283" i="1"/>
  <c r="Y646" i="1"/>
  <c r="W646" i="1"/>
  <c r="Y253" i="1"/>
  <c r="W253" i="1"/>
  <c r="Y531" i="1"/>
  <c r="W531" i="1"/>
  <c r="Y616" i="1"/>
  <c r="W616" i="1"/>
  <c r="Y261" i="1"/>
  <c r="W261" i="1"/>
  <c r="Y588" i="1"/>
  <c r="W588" i="1"/>
  <c r="Y72" i="1"/>
  <c r="W72" i="1"/>
  <c r="Y772" i="1"/>
  <c r="W772" i="1"/>
  <c r="Y919" i="1"/>
  <c r="W919" i="1"/>
  <c r="Y639" i="1"/>
  <c r="W639" i="1"/>
  <c r="Y393" i="1"/>
  <c r="W393" i="1"/>
  <c r="Y562" i="1"/>
  <c r="W562" i="1"/>
  <c r="Y993" i="1"/>
  <c r="W993" i="1"/>
  <c r="Y621" i="1"/>
  <c r="W621" i="1"/>
  <c r="Y779" i="1"/>
  <c r="W779" i="1"/>
  <c r="Y350" i="1"/>
  <c r="W350" i="1"/>
  <c r="Y457" i="1"/>
  <c r="W457" i="1"/>
  <c r="Y706" i="1"/>
  <c r="W706" i="1"/>
  <c r="Y207" i="1"/>
  <c r="W207" i="1"/>
  <c r="Y761" i="1"/>
  <c r="W761" i="1"/>
  <c r="Y106" i="1"/>
  <c r="W106" i="1"/>
  <c r="Y893" i="1"/>
  <c r="W893" i="1"/>
  <c r="Y730" i="1"/>
  <c r="W730" i="1"/>
  <c r="Y570" i="1"/>
  <c r="W570" i="1"/>
  <c r="Y436" i="1"/>
  <c r="W436" i="1"/>
  <c r="Y683" i="1"/>
  <c r="W683" i="1"/>
  <c r="Y776" i="1"/>
  <c r="W776" i="1"/>
  <c r="Y803" i="1"/>
  <c r="W803" i="1"/>
  <c r="Y846" i="1"/>
  <c r="W846" i="1"/>
  <c r="Y426" i="1"/>
  <c r="W426" i="1"/>
  <c r="Y268" i="1"/>
  <c r="W268" i="1"/>
  <c r="Y753" i="1"/>
  <c r="W753" i="1"/>
  <c r="Y469" i="1"/>
  <c r="W469" i="1"/>
  <c r="Y988" i="1"/>
  <c r="W988" i="1"/>
  <c r="Y510" i="1"/>
  <c r="W510" i="1"/>
  <c r="Y960" i="1"/>
  <c r="W960" i="1"/>
  <c r="Y636" i="1"/>
  <c r="W636" i="1"/>
  <c r="Y947" i="1"/>
  <c r="W947" i="1"/>
  <c r="Y295" i="1"/>
  <c r="W295" i="1"/>
  <c r="Y360" i="1"/>
  <c r="W360" i="1"/>
  <c r="Y641" i="1"/>
  <c r="W641" i="1"/>
  <c r="Y981" i="1"/>
  <c r="W981" i="1"/>
  <c r="Y526" i="1"/>
  <c r="W526" i="1"/>
  <c r="Y564" i="1"/>
  <c r="W564" i="1"/>
  <c r="Y843" i="1"/>
  <c r="W843" i="1"/>
  <c r="Y22" i="1"/>
  <c r="W22" i="1"/>
  <c r="Y328" i="1"/>
  <c r="W328" i="1"/>
  <c r="Y713" i="1"/>
  <c r="W713" i="1"/>
  <c r="Y703" i="1"/>
  <c r="W703" i="1"/>
  <c r="Y249" i="1"/>
  <c r="W249" i="1"/>
  <c r="Y214" i="1"/>
  <c r="W214" i="1"/>
  <c r="Y124" i="1"/>
  <c r="W124" i="1"/>
  <c r="Y25" i="1"/>
  <c r="W25" i="1"/>
  <c r="Y446" i="1"/>
  <c r="W446" i="1"/>
  <c r="Y64" i="1"/>
  <c r="W64" i="1"/>
  <c r="Y952" i="1"/>
  <c r="W952" i="1"/>
  <c r="Y122" i="1"/>
  <c r="W122" i="1"/>
  <c r="Y282" i="1"/>
  <c r="W282" i="1"/>
  <c r="Y415" i="1"/>
  <c r="W415" i="1"/>
  <c r="Y813" i="1"/>
  <c r="W813" i="1"/>
  <c r="Y126" i="1"/>
  <c r="W126" i="1"/>
  <c r="Y29" i="1"/>
  <c r="W29" i="1"/>
  <c r="Y778" i="1"/>
  <c r="W778" i="1"/>
  <c r="Y202" i="1"/>
  <c r="W202" i="1"/>
  <c r="Y855" i="1"/>
  <c r="W855" i="1"/>
  <c r="Y223" i="1"/>
  <c r="W223" i="1"/>
  <c r="Y209" i="1"/>
  <c r="W209" i="1"/>
  <c r="Y896" i="1"/>
  <c r="W896" i="1"/>
  <c r="Y943" i="1"/>
  <c r="W943" i="1"/>
  <c r="Y318" i="1"/>
  <c r="W318" i="1"/>
  <c r="Y330" i="1"/>
  <c r="W330" i="1"/>
  <c r="Y303" i="1"/>
  <c r="W303" i="1"/>
  <c r="Y798" i="1"/>
  <c r="W798" i="1"/>
  <c r="Y752" i="1"/>
  <c r="W752" i="1"/>
  <c r="Y304" i="1"/>
  <c r="W304" i="1"/>
  <c r="Y301" i="1"/>
  <c r="W301" i="1"/>
  <c r="Y314" i="1"/>
  <c r="W314" i="1"/>
  <c r="Y605" i="1"/>
  <c r="W605" i="1"/>
  <c r="Y120" i="1"/>
  <c r="W120" i="1"/>
  <c r="Y602" i="1"/>
  <c r="W602" i="1"/>
  <c r="Y688" i="1"/>
  <c r="W688" i="1"/>
  <c r="Y568" i="1"/>
  <c r="W568" i="1"/>
  <c r="Y299" i="1"/>
  <c r="W299" i="1"/>
  <c r="Y684" i="1"/>
  <c r="W684" i="1"/>
  <c r="Y374" i="1"/>
  <c r="W374" i="1"/>
  <c r="Y353" i="1"/>
  <c r="W353" i="1"/>
  <c r="Y838" i="1"/>
  <c r="W838" i="1"/>
  <c r="Y932" i="1"/>
  <c r="W932" i="1"/>
  <c r="Y55" i="1"/>
  <c r="W55" i="1"/>
  <c r="Y267" i="1"/>
  <c r="W267" i="1"/>
  <c r="Y658" i="1"/>
  <c r="W658" i="1"/>
  <c r="Y990" i="1"/>
  <c r="W990" i="1"/>
  <c r="Y862" i="1"/>
  <c r="W862" i="1"/>
  <c r="Y116" i="1"/>
  <c r="W116" i="1"/>
  <c r="Y997" i="1"/>
  <c r="W997" i="1"/>
  <c r="Y666" i="1"/>
  <c r="W666" i="1"/>
  <c r="Y655" i="1"/>
  <c r="W655" i="1"/>
  <c r="Y682" i="1"/>
  <c r="W682" i="1"/>
  <c r="Y276" i="1"/>
  <c r="W276" i="1"/>
  <c r="Y911" i="1"/>
  <c r="W911" i="1"/>
  <c r="Y62" i="1"/>
  <c r="W62" i="1"/>
  <c r="Y995" i="1"/>
  <c r="W995" i="1"/>
  <c r="W2" i="1"/>
  <c r="Y380" i="1"/>
  <c r="W380" i="1"/>
  <c r="Y193" i="1"/>
  <c r="W193" i="1"/>
  <c r="Y277" i="1"/>
  <c r="W277" i="1"/>
  <c r="Y232" i="1"/>
  <c r="W232" i="1"/>
  <c r="Y447" i="1"/>
  <c r="W447" i="1"/>
  <c r="Y515" i="1"/>
  <c r="W515" i="1"/>
  <c r="Y578" i="1"/>
  <c r="W578" i="1"/>
  <c r="Y662" i="1"/>
  <c r="W662" i="1"/>
  <c r="Y258" i="1"/>
  <c r="W258" i="1"/>
  <c r="Y881" i="1"/>
  <c r="W881" i="1"/>
  <c r="Y219" i="1"/>
  <c r="W219" i="1"/>
  <c r="Y478" i="1"/>
  <c r="W478" i="1"/>
  <c r="Y708" i="1"/>
  <c r="W708" i="1"/>
  <c r="Y877" i="1"/>
  <c r="W877" i="1"/>
  <c r="Y763" i="1"/>
  <c r="W763" i="1"/>
  <c r="Y610" i="1"/>
  <c r="W610" i="1"/>
  <c r="Y731" i="1"/>
  <c r="W731" i="1"/>
  <c r="Y595" i="1"/>
  <c r="W595" i="1"/>
  <c r="Y787" i="1"/>
  <c r="W787" i="1"/>
  <c r="Y462" i="1"/>
  <c r="W462" i="1"/>
  <c r="Y543" i="1"/>
  <c r="W543" i="1"/>
  <c r="Y194" i="1"/>
  <c r="W194" i="1"/>
  <c r="Y325" i="1"/>
  <c r="W325" i="1"/>
  <c r="Y387" i="1"/>
  <c r="W387" i="1"/>
  <c r="Y651" i="1"/>
  <c r="W651" i="1"/>
  <c r="Y550" i="1"/>
  <c r="W550" i="1"/>
  <c r="Y989" i="1"/>
  <c r="W989" i="1"/>
  <c r="Y715" i="1"/>
  <c r="W715" i="1"/>
  <c r="Y632" i="1"/>
  <c r="W632" i="1"/>
  <c r="Y281" i="1"/>
  <c r="W281" i="1"/>
  <c r="Y638" i="1"/>
  <c r="W638" i="1"/>
  <c r="Y63" i="1"/>
  <c r="W63" i="1"/>
  <c r="Y702" i="1"/>
  <c r="W702" i="1"/>
  <c r="Y497" i="1"/>
  <c r="W497" i="1"/>
  <c r="Y645" i="1"/>
  <c r="W645" i="1"/>
  <c r="Y817" i="1"/>
  <c r="W817" i="1"/>
  <c r="Y423" i="1"/>
  <c r="W423" i="1"/>
  <c r="Y836" i="1"/>
  <c r="W836" i="1"/>
  <c r="Y136" i="1"/>
  <c r="W136" i="1"/>
  <c r="Y113" i="1"/>
  <c r="W113" i="1"/>
  <c r="Y317" i="1"/>
  <c r="W317" i="1"/>
  <c r="Y441" i="1"/>
  <c r="W441" i="1"/>
  <c r="Y98" i="1"/>
  <c r="W98" i="1"/>
  <c r="Y345" i="1"/>
  <c r="W345" i="1"/>
  <c r="Y34" i="1"/>
  <c r="W34" i="1"/>
  <c r="Y242" i="1"/>
  <c r="W242" i="1"/>
  <c r="Y81" i="1"/>
  <c r="W81" i="1"/>
  <c r="Y184" i="1"/>
  <c r="W184" i="1"/>
  <c r="Y604" i="1"/>
  <c r="W604" i="1"/>
  <c r="Y580" i="1"/>
  <c r="W580" i="1"/>
  <c r="Y728" i="1"/>
  <c r="W728" i="1"/>
  <c r="Y338" i="1"/>
  <c r="W338" i="1"/>
  <c r="Y366" i="1"/>
  <c r="W366" i="1"/>
  <c r="Y498" i="1"/>
  <c r="W498" i="1"/>
  <c r="Y795" i="1"/>
  <c r="W795" i="1"/>
  <c r="Y371" i="1"/>
  <c r="W371" i="1"/>
  <c r="Y848" i="1"/>
  <c r="W848" i="1"/>
  <c r="Y938" i="1"/>
  <c r="W938" i="1"/>
  <c r="Y84" i="1"/>
  <c r="W84" i="1"/>
  <c r="Y603" i="1"/>
  <c r="W603" i="1"/>
  <c r="Y668" i="1"/>
  <c r="W668" i="1"/>
  <c r="Y427" i="1"/>
  <c r="W427" i="1"/>
  <c r="Y100" i="1"/>
  <c r="W100" i="1"/>
  <c r="Y950" i="1"/>
  <c r="W950" i="1"/>
  <c r="Y408" i="1"/>
  <c r="W408" i="1"/>
  <c r="Y221" i="1"/>
  <c r="W221" i="1"/>
  <c r="Y361" i="1"/>
  <c r="W361" i="1"/>
  <c r="Y308" i="1"/>
  <c r="W308" i="1"/>
  <c r="Y442" i="1"/>
  <c r="W442" i="1"/>
  <c r="Y511" i="1"/>
  <c r="W511" i="1"/>
  <c r="Y288" i="1"/>
  <c r="W288" i="1"/>
  <c r="Y27" i="1"/>
  <c r="W27" i="1"/>
  <c r="Y150" i="1"/>
  <c r="W150" i="1"/>
  <c r="Y440" i="1"/>
  <c r="W440" i="1"/>
  <c r="Y879" i="1"/>
  <c r="W879" i="1"/>
  <c r="Y365" i="1"/>
  <c r="W365" i="1"/>
  <c r="Y560" i="1"/>
  <c r="W560" i="1"/>
  <c r="Y792" i="1"/>
  <c r="W792" i="1"/>
  <c r="Y129" i="1"/>
  <c r="W129" i="1"/>
  <c r="Y154" i="1"/>
  <c r="W154" i="1"/>
  <c r="Y456" i="1"/>
  <c r="W456" i="1"/>
  <c r="Y215" i="1"/>
  <c r="W215" i="1"/>
  <c r="Y153" i="1"/>
  <c r="W153" i="1"/>
  <c r="Y826" i="1"/>
  <c r="W826" i="1"/>
  <c r="Y789" i="1"/>
  <c r="W789" i="1"/>
  <c r="Y333" i="1"/>
  <c r="W333" i="1"/>
  <c r="Y942" i="1"/>
  <c r="W942" i="1"/>
  <c r="Y780" i="1"/>
  <c r="W780" i="1"/>
  <c r="Y984" i="1"/>
  <c r="W984" i="1"/>
  <c r="Y733" i="1"/>
  <c r="W733" i="1"/>
  <c r="Y220" i="1"/>
  <c r="W220" i="1"/>
  <c r="Y825" i="1"/>
  <c r="W825" i="1"/>
  <c r="Y748" i="1"/>
  <c r="W748" i="1"/>
  <c r="Y736" i="1"/>
  <c r="W736" i="1"/>
  <c r="Y963" i="1"/>
  <c r="W963" i="1"/>
  <c r="Y569" i="1"/>
  <c r="W569" i="1"/>
  <c r="Y561" i="1"/>
  <c r="W561" i="1"/>
  <c r="Y471" i="1"/>
  <c r="W471" i="1"/>
  <c r="Y906" i="1"/>
  <c r="W906" i="1"/>
  <c r="Y109" i="1"/>
  <c r="W109" i="1"/>
  <c r="Y188" i="1"/>
  <c r="W188" i="1"/>
  <c r="Y723" i="1"/>
  <c r="W723" i="1"/>
  <c r="Y524" i="1"/>
  <c r="W524" i="1"/>
  <c r="Y775" i="1"/>
  <c r="W775" i="1"/>
  <c r="Y672" i="1"/>
  <c r="W672" i="1"/>
  <c r="Y807" i="1"/>
  <c r="W807" i="1"/>
  <c r="Y458" i="1"/>
  <c r="W458" i="1"/>
  <c r="Y364" i="1"/>
  <c r="W364" i="1"/>
  <c r="Y297" i="1"/>
  <c r="W297" i="1"/>
  <c r="Y936" i="1"/>
  <c r="W936" i="1"/>
  <c r="Y755" i="1"/>
  <c r="W755" i="1"/>
  <c r="Y747" i="1"/>
  <c r="W747" i="1"/>
  <c r="Y699" i="1"/>
  <c r="W699" i="1"/>
  <c r="Y994" i="1"/>
  <c r="W994" i="1"/>
  <c r="Y311" i="1"/>
  <c r="W311" i="1"/>
  <c r="Y512" i="1"/>
  <c r="W512" i="1"/>
  <c r="Y280" i="1"/>
  <c r="W280" i="1"/>
  <c r="Y290" i="1"/>
  <c r="W290" i="1"/>
  <c r="Y1000" i="1"/>
  <c r="W1000" i="1"/>
  <c r="Y108" i="1"/>
  <c r="W108" i="1"/>
  <c r="Y721" i="1"/>
  <c r="W721" i="1"/>
  <c r="Y145" i="1"/>
  <c r="W145" i="1"/>
  <c r="Y799" i="1"/>
  <c r="W799" i="1"/>
  <c r="Y200" i="1"/>
  <c r="W200" i="1"/>
  <c r="Y585" i="1"/>
  <c r="W585" i="1"/>
  <c r="Y148" i="1"/>
  <c r="W148" i="1"/>
  <c r="Y54" i="1"/>
  <c r="W54" i="1"/>
  <c r="Y36" i="1"/>
  <c r="W36" i="1"/>
  <c r="Y522" i="1"/>
  <c r="W522" i="1"/>
  <c r="Y654" i="1"/>
  <c r="W654" i="1"/>
  <c r="Y901" i="1"/>
  <c r="W901" i="1"/>
  <c r="Y167" i="1"/>
  <c r="W167" i="1"/>
  <c r="Y428" i="1"/>
  <c r="W428" i="1"/>
  <c r="Y266" i="1"/>
  <c r="W266" i="1"/>
  <c r="Y474" i="1"/>
  <c r="W474" i="1"/>
  <c r="Y551" i="1"/>
  <c r="W551" i="1"/>
  <c r="Y734" i="1"/>
  <c r="W734" i="1"/>
  <c r="Y873" i="1"/>
  <c r="W873" i="1"/>
  <c r="Y312" i="1"/>
  <c r="W312" i="1"/>
  <c r="Y279" i="1"/>
  <c r="W279" i="1"/>
  <c r="Y586" i="1"/>
  <c r="W586" i="1"/>
  <c r="Y542" i="1"/>
  <c r="W542" i="1"/>
  <c r="Y888" i="1"/>
  <c r="W888" i="1"/>
  <c r="Y573" i="1"/>
  <c r="W573" i="1"/>
  <c r="Y750" i="1"/>
  <c r="W750" i="1"/>
  <c r="Y661" i="1"/>
  <c r="W661" i="1"/>
  <c r="Y159" i="1"/>
  <c r="W159" i="1"/>
  <c r="Y419" i="1"/>
  <c r="W419" i="1"/>
  <c r="Y891" i="1"/>
  <c r="W891" i="1"/>
  <c r="Y337" i="1"/>
  <c r="W337" i="1"/>
  <c r="Y765" i="1"/>
  <c r="W765" i="1"/>
  <c r="Y650" i="1"/>
  <c r="W650" i="1"/>
  <c r="Y716" i="1"/>
  <c r="W716" i="1"/>
  <c r="Y41" i="1"/>
  <c r="W41" i="1"/>
  <c r="Y680" i="1"/>
  <c r="W680" i="1"/>
  <c r="Y420" i="1"/>
  <c r="W420" i="1"/>
  <c r="Y961" i="1"/>
  <c r="W961" i="1"/>
  <c r="Y905" i="1"/>
  <c r="W905" i="1"/>
  <c r="Y809" i="1"/>
  <c r="W809" i="1"/>
  <c r="Y50" i="1"/>
  <c r="W50" i="1"/>
  <c r="Y912" i="1"/>
  <c r="W912" i="1"/>
  <c r="Y695" i="1"/>
  <c r="W695" i="1"/>
  <c r="Y777" i="1"/>
  <c r="W777" i="1"/>
  <c r="Y83" i="1"/>
  <c r="W83" i="1"/>
  <c r="Y395" i="1"/>
  <c r="W395" i="1"/>
  <c r="Y980" i="1"/>
  <c r="W980" i="1"/>
  <c r="Y102" i="1"/>
  <c r="W102" i="1"/>
  <c r="Y501" i="1"/>
  <c r="Y358" i="1"/>
  <c r="W358" i="1"/>
  <c r="Y594" i="1"/>
  <c r="W594" i="1"/>
  <c r="Y571" i="1"/>
  <c r="W571" i="1"/>
  <c r="Y583" i="1"/>
  <c r="W583" i="1"/>
  <c r="Y770" i="1"/>
  <c r="W770" i="1"/>
  <c r="Y292" i="1"/>
  <c r="W292" i="1"/>
  <c r="Y744" i="1"/>
  <c r="W744" i="1"/>
  <c r="Y986" i="1"/>
  <c r="W986" i="1"/>
  <c r="Y828" i="1"/>
  <c r="W828" i="1"/>
  <c r="Y321" i="1"/>
  <c r="W321" i="1"/>
  <c r="Y24" i="1"/>
  <c r="W24" i="1"/>
  <c r="Y514" i="1"/>
  <c r="W514" i="1"/>
  <c r="Y259" i="1"/>
  <c r="W259" i="1"/>
  <c r="Y434" i="1"/>
  <c r="W434" i="1"/>
  <c r="Y513" i="1"/>
  <c r="W513" i="1"/>
  <c r="Y506" i="1"/>
  <c r="W506" i="1"/>
  <c r="Y509" i="1"/>
  <c r="W509" i="1"/>
  <c r="Y78" i="1"/>
  <c r="W78" i="1"/>
  <c r="Y246" i="1"/>
  <c r="W246" i="1"/>
  <c r="Y931" i="1"/>
  <c r="W931" i="1"/>
  <c r="Y686" i="1"/>
  <c r="W686" i="1"/>
  <c r="Y127" i="1"/>
  <c r="W127" i="1"/>
  <c r="Y73" i="1"/>
  <c r="W73" i="1"/>
  <c r="Y904" i="1"/>
  <c r="W904" i="1"/>
  <c r="Y340" i="1"/>
  <c r="W340" i="1"/>
  <c r="Y176" i="1"/>
  <c r="W176" i="1"/>
  <c r="Y42" i="1"/>
  <c r="W42" i="1"/>
  <c r="Y612" i="1"/>
  <c r="W612" i="1"/>
  <c r="Y484" i="1"/>
  <c r="W484" i="1"/>
  <c r="Y363" i="1"/>
  <c r="W363" i="1"/>
  <c r="Y171" i="1"/>
  <c r="W171" i="1"/>
  <c r="Y864" i="1"/>
  <c r="W864" i="1"/>
  <c r="Y820" i="1"/>
  <c r="W820" i="1"/>
  <c r="Y435" i="1"/>
  <c r="W435" i="1"/>
  <c r="Y134" i="1"/>
  <c r="W134" i="1"/>
  <c r="Y373" i="1"/>
  <c r="W373" i="1"/>
  <c r="Y178" i="1"/>
  <c r="W178" i="1"/>
  <c r="Y284" i="1"/>
  <c r="W284" i="1"/>
  <c r="Y305" i="1"/>
  <c r="W305" i="1"/>
  <c r="Y307" i="1"/>
  <c r="W307" i="1"/>
  <c r="Y969" i="1"/>
  <c r="W969" i="1"/>
  <c r="Y859" i="1"/>
  <c r="W859" i="1"/>
  <c r="Y698" i="1"/>
  <c r="W698" i="1"/>
  <c r="Y99" i="1"/>
  <c r="W99" i="1"/>
  <c r="Y527" i="1"/>
  <c r="W527" i="1"/>
  <c r="Y464" i="1"/>
  <c r="W464" i="1"/>
  <c r="Y388" i="1"/>
  <c r="W388" i="1"/>
  <c r="Y398" i="1"/>
  <c r="W398" i="1"/>
  <c r="Y87" i="1"/>
  <c r="W87" i="1"/>
  <c r="Y112" i="1"/>
  <c r="W112" i="1"/>
  <c r="Y999" i="1"/>
  <c r="W999" i="1"/>
  <c r="Y264" i="1"/>
  <c r="W264" i="1"/>
  <c r="Y180" i="1"/>
  <c r="W180" i="1"/>
  <c r="Y539" i="1"/>
  <c r="W539" i="1"/>
  <c r="Y294" i="1"/>
  <c r="W294" i="1"/>
  <c r="Y407" i="1"/>
  <c r="W407" i="1"/>
  <c r="Y830" i="1"/>
  <c r="W830" i="1"/>
  <c r="Y959" i="1"/>
  <c r="W959" i="1"/>
  <c r="Y648" i="1"/>
  <c r="W648" i="1"/>
  <c r="Y508" i="1"/>
  <c r="W508" i="1"/>
  <c r="Y86" i="1"/>
  <c r="W86" i="1"/>
  <c r="Y400" i="1"/>
  <c r="W400" i="1"/>
  <c r="Y910" i="1"/>
  <c r="W910" i="1"/>
  <c r="Y183" i="1"/>
  <c r="W183" i="1"/>
  <c r="Y137" i="1"/>
  <c r="W137" i="1"/>
  <c r="Y293" i="1"/>
  <c r="W293" i="1"/>
  <c r="Y923" i="1"/>
  <c r="W923" i="1"/>
  <c r="Y529" i="1"/>
  <c r="W529" i="1"/>
  <c r="Y80" i="1"/>
  <c r="W80" i="1"/>
  <c r="Y119" i="1"/>
  <c r="W119" i="1"/>
  <c r="Y922" i="1"/>
  <c r="W922" i="1"/>
  <c r="Y968" i="1"/>
  <c r="W968" i="1"/>
  <c r="Y742" i="1"/>
  <c r="W742" i="1"/>
  <c r="Y67" i="1"/>
  <c r="W67" i="1"/>
  <c r="Y797" i="1"/>
  <c r="W797" i="1"/>
  <c r="Y107" i="1"/>
  <c r="W107" i="1"/>
  <c r="Y241" i="1"/>
  <c r="W241" i="1"/>
  <c r="Y199" i="1"/>
  <c r="W199" i="1"/>
  <c r="Y833" i="1"/>
  <c r="W833" i="1"/>
  <c r="Y132" i="1"/>
  <c r="W132" i="1"/>
  <c r="Y767" i="1"/>
  <c r="W767" i="1"/>
  <c r="Y394" i="1"/>
  <c r="W394" i="1"/>
  <c r="Y381" i="1"/>
  <c r="W381" i="1"/>
  <c r="Y712" i="1"/>
  <c r="W712" i="1"/>
  <c r="Y158" i="1"/>
  <c r="W158" i="1"/>
  <c r="Y48" i="1"/>
  <c r="W48" i="1"/>
  <c r="Y690" i="1"/>
  <c r="W690" i="1"/>
  <c r="Y218" i="1"/>
  <c r="W218" i="1"/>
  <c r="Y872" i="1"/>
  <c r="W872" i="1"/>
  <c r="Y217" i="1"/>
  <c r="W217" i="1"/>
  <c r="Y44" i="1"/>
  <c r="W44" i="1"/>
  <c r="Y460" i="1"/>
  <c r="W460" i="1"/>
  <c r="Y252" i="1"/>
  <c r="W252" i="1"/>
  <c r="Y235" i="1"/>
  <c r="W235" i="1"/>
  <c r="Y421" i="1"/>
  <c r="W421" i="1"/>
  <c r="Y181" i="1"/>
  <c r="W181" i="1"/>
  <c r="Y894" i="1"/>
  <c r="W894" i="1"/>
  <c r="Y465" i="1"/>
  <c r="W465" i="1"/>
  <c r="Y556" i="1"/>
  <c r="W556" i="1"/>
  <c r="Y399" i="1"/>
  <c r="W399" i="1"/>
  <c r="Y185" i="1"/>
  <c r="W185" i="1"/>
  <c r="Y285" i="1"/>
  <c r="W285" i="1"/>
  <c r="Y656" i="1"/>
  <c r="W656" i="1"/>
  <c r="Y88" i="1"/>
  <c r="W88" i="1"/>
  <c r="Y918" i="1"/>
  <c r="W918" i="1"/>
  <c r="Y759" i="1"/>
  <c r="W759" i="1"/>
  <c r="Y892" i="1"/>
  <c r="W892" i="1"/>
  <c r="Y719" i="1"/>
  <c r="W719" i="1"/>
  <c r="Y829" i="1"/>
  <c r="W829" i="1"/>
  <c r="Y858" i="1"/>
  <c r="W858" i="1"/>
  <c r="Y618" i="1"/>
  <c r="W618" i="1"/>
  <c r="Y45" i="1"/>
  <c r="W45" i="1"/>
  <c r="Y335" i="1"/>
  <c r="W335" i="1"/>
  <c r="Y49" i="1"/>
  <c r="W49" i="1"/>
  <c r="Y236" i="1"/>
  <c r="W236" i="1"/>
  <c r="Y878" i="1"/>
  <c r="W878" i="1"/>
  <c r="Y424" i="1"/>
  <c r="W424" i="1"/>
  <c r="Y523" i="1"/>
  <c r="W523" i="1"/>
  <c r="Y208" i="1"/>
  <c r="W208" i="1"/>
  <c r="Y91" i="1"/>
  <c r="W91" i="1"/>
  <c r="Y302" i="1"/>
  <c r="W302" i="1"/>
  <c r="Y507" i="1"/>
  <c r="W507" i="1"/>
  <c r="Y965" i="1"/>
  <c r="W965" i="1"/>
  <c r="Y773" i="1"/>
  <c r="W773" i="1"/>
  <c r="Y504" i="1"/>
  <c r="W504" i="1"/>
  <c r="Y874" i="1"/>
  <c r="W874" i="1"/>
  <c r="Y790" i="1"/>
  <c r="W790" i="1"/>
  <c r="Y842" i="1"/>
  <c r="W842" i="1"/>
  <c r="Y310" i="1"/>
  <c r="W310" i="1"/>
  <c r="Y696" i="1"/>
  <c r="W696" i="1"/>
  <c r="Y135" i="1"/>
  <c r="W135" i="1"/>
  <c r="Y533" i="1"/>
  <c r="W533" i="1"/>
  <c r="Y58" i="1"/>
  <c r="W58" i="1"/>
  <c r="Y274" i="1"/>
  <c r="W274" i="1"/>
  <c r="Y470" i="1"/>
  <c r="W470" i="1"/>
  <c r="Y824" i="1"/>
  <c r="W824" i="1"/>
  <c r="Y624" i="1"/>
  <c r="W624" i="1"/>
  <c r="Y884" i="1"/>
  <c r="W884" i="1"/>
  <c r="Y70" i="1"/>
  <c r="W70" i="1"/>
  <c r="Y589" i="1"/>
  <c r="W589" i="1"/>
  <c r="Y82" i="1"/>
  <c r="W82" i="1"/>
  <c r="Y909" i="1"/>
  <c r="W909" i="1"/>
  <c r="Y769" i="1"/>
  <c r="W769" i="1"/>
  <c r="Y948" i="1"/>
  <c r="W948" i="1"/>
  <c r="Y23" i="1"/>
  <c r="W23" i="1"/>
  <c r="Y882" i="1"/>
  <c r="W882" i="1"/>
  <c r="Y545" i="1"/>
  <c r="W545" i="1"/>
  <c r="Y254" i="1"/>
  <c r="W254" i="1"/>
  <c r="Y974" i="1"/>
  <c r="W974" i="1"/>
  <c r="Y623" i="1"/>
  <c r="W623" i="1"/>
  <c r="Y811" i="1"/>
  <c r="W811" i="1"/>
  <c r="Y945" i="1"/>
  <c r="W945" i="1"/>
  <c r="Y535" i="1"/>
  <c r="W535" i="1"/>
  <c r="Y622" i="1"/>
  <c r="W622" i="1"/>
  <c r="Y926" i="1"/>
  <c r="W926" i="1"/>
  <c r="Y930" i="1"/>
  <c r="W930" i="1"/>
  <c r="Y491" i="1"/>
  <c r="W491" i="1"/>
  <c r="Y902" i="1"/>
  <c r="W902" i="1"/>
  <c r="Y240" i="1"/>
  <c r="W240" i="1"/>
  <c r="Y401" i="1"/>
  <c r="W401" i="1"/>
  <c r="Y130" i="1"/>
  <c r="W130" i="1"/>
  <c r="Y372" i="1"/>
  <c r="W372" i="1"/>
  <c r="Y170" i="1"/>
  <c r="W170" i="1"/>
  <c r="Y977" i="1"/>
  <c r="W977" i="1"/>
  <c r="Y601" i="1"/>
  <c r="W601" i="1"/>
  <c r="Y367" i="1"/>
  <c r="W367" i="1"/>
  <c r="Y262" i="1"/>
  <c r="W262" i="1"/>
  <c r="Y438" i="1"/>
  <c r="W438" i="1"/>
  <c r="Y762" i="1"/>
  <c r="W762" i="1"/>
  <c r="Y781" i="1"/>
  <c r="W781" i="1"/>
  <c r="Y851" i="1"/>
  <c r="W851" i="1"/>
  <c r="Y69" i="1"/>
  <c r="W69" i="1"/>
  <c r="Y51" i="1"/>
  <c r="W51" i="1"/>
  <c r="Y190" i="1"/>
  <c r="W190" i="1"/>
  <c r="Y671" i="1"/>
  <c r="W671" i="1"/>
  <c r="Y615" i="1"/>
  <c r="W615" i="1"/>
  <c r="Y818" i="1"/>
  <c r="W818" i="1"/>
  <c r="Y895" i="1"/>
  <c r="W895" i="1"/>
  <c r="Y552" i="1"/>
  <c r="W552" i="1"/>
  <c r="Y532" i="1"/>
  <c r="W532" i="1"/>
  <c r="Y681" i="1"/>
  <c r="W681" i="1"/>
  <c r="Y929" i="1"/>
  <c r="W929" i="1"/>
  <c r="Y760" i="1"/>
  <c r="W760" i="1"/>
  <c r="Y384" i="1"/>
  <c r="W384" i="1"/>
  <c r="Y540" i="1"/>
  <c r="W540" i="1"/>
  <c r="Y966" i="1"/>
  <c r="W966" i="1"/>
  <c r="Y212" i="1"/>
  <c r="W212" i="1"/>
  <c r="Y85" i="1"/>
  <c r="W85" i="1"/>
  <c r="Y549" i="1"/>
  <c r="W549" i="1"/>
  <c r="Y151" i="1"/>
  <c r="W151" i="1"/>
  <c r="Y520" i="1"/>
  <c r="W520" i="1"/>
  <c r="Y751" i="1"/>
  <c r="W751" i="1"/>
  <c r="Y679" i="1"/>
  <c r="W679" i="1"/>
  <c r="Y717" i="1"/>
  <c r="W717" i="1"/>
  <c r="Y331" i="1"/>
  <c r="W331" i="1"/>
  <c r="Y377" i="1"/>
  <c r="W377" i="1"/>
  <c r="Y322" i="1"/>
  <c r="W322" i="1"/>
  <c r="Y718" i="1"/>
  <c r="W718" i="1"/>
  <c r="Y819" i="1"/>
  <c r="W819" i="1"/>
  <c r="Y937" i="1"/>
  <c r="W937" i="1"/>
  <c r="Y488" i="1"/>
  <c r="W488" i="1"/>
  <c r="Y289" i="1"/>
  <c r="W289" i="1"/>
  <c r="Y505" i="1"/>
  <c r="W505" i="1"/>
  <c r="Y35" i="1"/>
  <c r="W35" i="1"/>
  <c r="Y839" i="1"/>
  <c r="W839" i="1"/>
  <c r="Y876" i="1"/>
  <c r="W876" i="1"/>
  <c r="Y557" i="1"/>
  <c r="W557" i="1"/>
  <c r="Y463" i="1"/>
  <c r="W463" i="1"/>
  <c r="Y125" i="1"/>
  <c r="W125" i="1"/>
  <c r="Y785" i="1"/>
  <c r="W785" i="1"/>
  <c r="Y225" i="1"/>
  <c r="W225" i="1"/>
  <c r="Y162" i="1"/>
  <c r="W162" i="1"/>
  <c r="Y553" i="1"/>
  <c r="W553" i="1"/>
  <c r="Y173" i="1"/>
  <c r="W173" i="1"/>
  <c r="Y461" i="1"/>
  <c r="W461" i="1"/>
  <c r="Y725" i="1"/>
  <c r="W725" i="1"/>
  <c r="Y349" i="1"/>
  <c r="W349" i="1"/>
  <c r="Y837" i="1"/>
  <c r="W837" i="1"/>
  <c r="Y711" i="1"/>
  <c r="W711" i="1"/>
  <c r="Y499" i="1"/>
  <c r="W499" i="1"/>
  <c r="Y479" i="1"/>
  <c r="W479" i="1"/>
  <c r="Y659" i="1"/>
  <c r="W659" i="1"/>
  <c r="Y567" i="1"/>
  <c r="W567" i="1"/>
  <c r="Y61" i="1"/>
  <c r="W61" i="1"/>
  <c r="Y47" i="1"/>
  <c r="W47" i="1"/>
  <c r="Y709" i="1"/>
  <c r="W709" i="1"/>
  <c r="Y852" i="1"/>
  <c r="W852" i="1"/>
  <c r="Y704" i="1"/>
  <c r="W704" i="1"/>
  <c r="Y210" i="1"/>
  <c r="W210" i="1"/>
  <c r="Y637" i="1"/>
  <c r="W637" i="1"/>
  <c r="Y547" i="1"/>
  <c r="W547" i="1"/>
  <c r="Y256" i="1"/>
  <c r="W256" i="1"/>
  <c r="Y700" i="1"/>
  <c r="W700" i="1"/>
  <c r="Y565" i="1"/>
  <c r="W565" i="1"/>
  <c r="Y710" i="1"/>
  <c r="W710" i="1"/>
  <c r="Y370" i="1"/>
  <c r="W370" i="1"/>
  <c r="Y121" i="1"/>
  <c r="W121" i="1"/>
  <c r="Y940" i="1"/>
  <c r="W940" i="1"/>
  <c r="Y149" i="1"/>
  <c r="W149" i="1"/>
  <c r="Y324" i="1"/>
  <c r="W324" i="1"/>
  <c r="Y845" i="1"/>
  <c r="W845" i="1"/>
  <c r="Y735" i="1"/>
  <c r="W735" i="1"/>
  <c r="Y898" i="1"/>
  <c r="W898" i="1"/>
  <c r="Y629" i="1"/>
  <c r="W629" i="1"/>
  <c r="Y764" i="1"/>
  <c r="W764" i="1"/>
  <c r="Y195" i="1"/>
  <c r="W195" i="1"/>
  <c r="Y517" i="1"/>
  <c r="W517" i="1"/>
  <c r="Y357" i="1"/>
  <c r="W357" i="1"/>
  <c r="Y105" i="1"/>
  <c r="W105" i="1"/>
  <c r="Y917" i="1"/>
  <c r="W917" i="1"/>
  <c r="Y448" i="1"/>
  <c r="W448" i="1"/>
  <c r="Y28" i="1"/>
  <c r="W28" i="1"/>
  <c r="Y957" i="1"/>
  <c r="W957" i="1"/>
  <c r="Y379" i="1"/>
  <c r="W379" i="1"/>
  <c r="Y413" i="1"/>
  <c r="W413" i="1"/>
  <c r="Y410" i="1"/>
  <c r="W410" i="1"/>
  <c r="Y973" i="1"/>
  <c r="W973" i="1"/>
  <c r="Y821" i="1"/>
  <c r="W821" i="1"/>
  <c r="Y802" i="1"/>
  <c r="W802" i="1"/>
  <c r="Y224" i="1"/>
  <c r="W224" i="1"/>
  <c r="Y239" i="1"/>
  <c r="W239" i="1"/>
  <c r="Y147" i="1"/>
  <c r="W147" i="1"/>
  <c r="Y272" i="1"/>
  <c r="W272" i="1"/>
  <c r="Y979" i="1"/>
  <c r="W979" i="1"/>
  <c r="Y382" i="1"/>
  <c r="W382" i="1"/>
  <c r="Y71" i="1"/>
  <c r="W71" i="1"/>
  <c r="Y431" i="1"/>
  <c r="W431" i="1"/>
  <c r="Y701" i="1"/>
  <c r="W701" i="1"/>
  <c r="Y248" i="1"/>
  <c r="W248" i="1"/>
  <c r="Y676" i="1"/>
  <c r="W676" i="1"/>
  <c r="Y670" i="1"/>
  <c r="W670" i="1"/>
  <c r="Y142" i="1"/>
  <c r="W142" i="1"/>
  <c r="Y652" i="1"/>
  <c r="W652" i="1"/>
  <c r="Y467" i="1"/>
  <c r="W467" i="1"/>
  <c r="Y705" i="1"/>
  <c r="W705" i="1"/>
  <c r="Y327" i="1"/>
  <c r="W327" i="1"/>
  <c r="Y494" i="1"/>
  <c r="W494" i="1"/>
  <c r="Y782" i="1"/>
  <c r="W782" i="1"/>
  <c r="Y758" i="1"/>
  <c r="W758" i="1"/>
  <c r="Y991" i="1"/>
  <c r="W991" i="1"/>
  <c r="Y611" i="1"/>
  <c r="W611" i="1"/>
  <c r="Y38" i="1"/>
  <c r="W38" i="1"/>
  <c r="Y847" i="1"/>
  <c r="W847" i="1"/>
  <c r="Y164" i="1"/>
  <c r="W164" i="1"/>
  <c r="Y956" i="1"/>
  <c r="W956" i="1"/>
  <c r="Y916" i="1"/>
  <c r="W916" i="1"/>
  <c r="Y518" i="1"/>
  <c r="W518" i="1"/>
  <c r="Y196" i="1"/>
  <c r="W196" i="1"/>
  <c r="Y33" i="1"/>
  <c r="W33" i="1"/>
  <c r="Y975" i="1"/>
  <c r="W975" i="1"/>
  <c r="Y810" i="1"/>
  <c r="W810" i="1"/>
  <c r="Y97" i="1"/>
  <c r="W97" i="1"/>
  <c r="Y678" i="1"/>
  <c r="W678" i="1"/>
  <c r="Y163" i="1"/>
  <c r="W163" i="1"/>
  <c r="Y738" i="1"/>
  <c r="W738" i="1"/>
  <c r="Y43" i="1"/>
  <c r="W43" i="1"/>
  <c r="Y339" i="1"/>
  <c r="W339" i="1"/>
  <c r="Y933" i="1"/>
  <c r="W933" i="1"/>
  <c r="Y766" i="1"/>
  <c r="W766" i="1"/>
  <c r="Y166" i="1"/>
  <c r="W166" i="1"/>
  <c r="Y642" i="1"/>
  <c r="W642" i="1"/>
  <c r="Y576" i="1"/>
  <c r="W576" i="1"/>
  <c r="Y530" i="1"/>
  <c r="W530" i="1"/>
  <c r="Y65" i="1"/>
  <c r="W65" i="1"/>
  <c r="Y548" i="1"/>
  <c r="W548" i="1"/>
  <c r="Y774" i="1"/>
  <c r="W774" i="1"/>
  <c r="Y866" i="1"/>
  <c r="W866" i="1"/>
  <c r="Y609" i="1"/>
  <c r="W609" i="1"/>
  <c r="Y168" i="1"/>
  <c r="W168" i="1"/>
  <c r="Y201" i="1"/>
  <c r="W201" i="1"/>
  <c r="Y493" i="1"/>
  <c r="W493" i="1"/>
  <c r="Y743" i="1"/>
  <c r="W743" i="1"/>
  <c r="Y68" i="1"/>
  <c r="W68" i="1"/>
  <c r="Y198" i="1"/>
  <c r="W198" i="1"/>
  <c r="Y697" i="1"/>
  <c r="W697" i="1"/>
  <c r="Y386" i="1"/>
  <c r="W386" i="1"/>
  <c r="Y577" i="1"/>
  <c r="W577" i="1"/>
  <c r="Y596" i="1"/>
  <c r="W596" i="1"/>
  <c r="Y628" i="1"/>
  <c r="W628" i="1"/>
  <c r="Y114" i="1"/>
  <c r="W114" i="1"/>
  <c r="Y31" i="1"/>
  <c r="W31" i="1"/>
  <c r="Y880" i="1"/>
  <c r="W880" i="1"/>
  <c r="Y450" i="1"/>
  <c r="W450" i="1"/>
  <c r="Y812" i="1"/>
  <c r="W812" i="1"/>
  <c r="Y143" i="1"/>
  <c r="W143" i="1"/>
  <c r="Y383" i="1"/>
  <c r="W383" i="1"/>
  <c r="Y886" i="1"/>
  <c r="W886" i="1"/>
  <c r="Y296" i="1"/>
  <c r="W296" i="1"/>
  <c r="Y141" i="1"/>
  <c r="W141" i="1"/>
  <c r="Y334" i="1"/>
  <c r="W334" i="1"/>
  <c r="Y56" i="1"/>
  <c r="W56" i="1"/>
  <c r="Y978" i="1"/>
  <c r="W978" i="1"/>
  <c r="Y644" i="1"/>
  <c r="W644" i="1"/>
  <c r="Y625" i="1"/>
  <c r="W625" i="1"/>
  <c r="Y606" i="1"/>
  <c r="W606" i="1"/>
  <c r="Y204" i="1"/>
  <c r="W204" i="1"/>
  <c r="Y885" i="1"/>
  <c r="W885" i="1"/>
  <c r="Y559" i="1"/>
  <c r="W559" i="1"/>
  <c r="Y392" i="1"/>
  <c r="W392" i="1"/>
  <c r="Y941" i="1"/>
  <c r="W941" i="1"/>
  <c r="Y962" i="1"/>
  <c r="W962" i="1"/>
  <c r="Y186" i="1"/>
  <c r="W186" i="1"/>
  <c r="Y934" i="1"/>
  <c r="W934" i="1"/>
  <c r="Y378" i="1"/>
  <c r="W378" i="1"/>
  <c r="Y271" i="1"/>
  <c r="W271" i="1"/>
  <c r="Y234" i="1"/>
  <c r="W234" i="1"/>
  <c r="Y187" i="1"/>
  <c r="W187" i="1"/>
  <c r="Y727" i="1"/>
  <c r="W727" i="1"/>
  <c r="Y500" i="1"/>
  <c r="W500" i="1"/>
  <c r="Y784" i="1"/>
  <c r="W784" i="1"/>
  <c r="Y566" i="1"/>
  <c r="W566" i="1"/>
  <c r="Y57" i="1"/>
  <c r="W57" i="1"/>
  <c r="Y805" i="1"/>
  <c r="W805" i="1"/>
  <c r="Y473" i="1"/>
  <c r="W473" i="1"/>
  <c r="Y391" i="1"/>
  <c r="W391" i="1"/>
  <c r="Y653" i="1"/>
  <c r="W653" i="1"/>
  <c r="Y110" i="1"/>
  <c r="W110" i="1"/>
  <c r="Y726" i="1"/>
  <c r="W726" i="1"/>
  <c r="Y724" i="1"/>
  <c r="W724" i="1"/>
  <c r="Y865" i="1"/>
  <c r="W865" i="1"/>
  <c r="Y964" i="1"/>
  <c r="W964" i="1"/>
  <c r="Y313" i="1"/>
  <c r="W313" i="1"/>
  <c r="Y278" i="1"/>
  <c r="W278" i="1"/>
  <c r="Y319" i="1"/>
  <c r="W319" i="1"/>
  <c r="Y633" i="1"/>
  <c r="W633" i="1"/>
  <c r="Y796" i="1"/>
  <c r="W796" i="1"/>
  <c r="Y954" i="1"/>
  <c r="W954" i="1"/>
  <c r="Y485" i="1"/>
  <c r="W485" i="1"/>
  <c r="Y908" i="1"/>
  <c r="W908" i="1"/>
  <c r="Y768" i="1"/>
  <c r="W768" i="1"/>
  <c r="Y369" i="1"/>
  <c r="W369" i="1"/>
  <c r="Y660" i="1"/>
  <c r="W660" i="1"/>
  <c r="Y115" i="1"/>
  <c r="W115" i="1"/>
  <c r="Y79" i="1"/>
  <c r="W79" i="1"/>
  <c r="Y385" i="1"/>
  <c r="W385" i="1"/>
  <c r="Y260" i="1"/>
  <c r="W260" i="1"/>
  <c r="Y972" i="1"/>
  <c r="W972" i="1"/>
  <c r="Y111" i="1"/>
  <c r="W111" i="1"/>
  <c r="Y468" i="1"/>
  <c r="W468" i="1"/>
  <c r="Y326" i="1"/>
  <c r="W326" i="1"/>
  <c r="Y255" i="1"/>
  <c r="W255" i="1"/>
  <c r="Y714" i="1"/>
  <c r="W714" i="1"/>
  <c r="Y555" i="1"/>
  <c r="W555" i="1"/>
  <c r="Y46" i="1"/>
  <c r="W46" i="1"/>
  <c r="Y309" i="1"/>
  <c r="W309" i="1"/>
  <c r="Y480" i="1"/>
  <c r="W480" i="1"/>
  <c r="Y871" i="1"/>
  <c r="W871" i="1"/>
  <c r="Y475" i="1"/>
  <c r="W475" i="1"/>
  <c r="Y95" i="1"/>
  <c r="W95" i="1"/>
  <c r="Y694" i="1"/>
  <c r="W694" i="1"/>
  <c r="Y631" i="1"/>
  <c r="W631" i="1"/>
  <c r="Y647" i="1"/>
  <c r="W647" i="1"/>
  <c r="Y856" i="1"/>
  <c r="W856" i="1"/>
  <c r="Y754" i="1"/>
  <c r="W754" i="1"/>
  <c r="Y233" i="1"/>
  <c r="W233" i="1"/>
  <c r="Y495" i="1"/>
  <c r="W495" i="1"/>
  <c r="Y853" i="1"/>
  <c r="W853" i="1"/>
  <c r="Y422" i="1"/>
  <c r="W422" i="1"/>
  <c r="Y707" i="1"/>
  <c r="W707" i="1"/>
  <c r="Y89" i="1"/>
  <c r="W89" i="1"/>
  <c r="Y483" i="1"/>
  <c r="W483" i="1"/>
  <c r="Y405" i="1"/>
  <c r="W405" i="1"/>
  <c r="Y481" i="1"/>
  <c r="W481" i="1"/>
  <c r="Y900" i="1"/>
  <c r="W900" i="1"/>
  <c r="Y801" i="1"/>
  <c r="W801" i="1"/>
  <c r="Y342" i="1"/>
  <c r="W342" i="1"/>
  <c r="Y486" i="1"/>
  <c r="W486" i="1"/>
  <c r="Y251" i="1"/>
  <c r="W251" i="1"/>
  <c r="Y890" i="1"/>
  <c r="W890" i="1"/>
  <c r="Y247" i="1"/>
  <c r="W247" i="1"/>
  <c r="Y287" i="1"/>
  <c r="W287" i="1"/>
  <c r="Y315" i="1"/>
  <c r="W315" i="1"/>
  <c r="Y541" i="1"/>
  <c r="W541" i="1"/>
  <c r="Y634" i="1"/>
  <c r="W634" i="1"/>
  <c r="Y664" i="1"/>
  <c r="W664" i="1"/>
  <c r="Y213" i="1"/>
  <c r="W213" i="1"/>
  <c r="Y835" i="1"/>
  <c r="W835" i="1"/>
  <c r="Y459" i="1"/>
  <c r="W459" i="1"/>
  <c r="Y649" i="1"/>
  <c r="W649" i="1"/>
  <c r="Y351" i="1"/>
  <c r="W351" i="1"/>
  <c r="Y643" i="1"/>
  <c r="W643" i="1"/>
  <c r="Y925" i="1"/>
  <c r="W925" i="1"/>
  <c r="Y955" i="1"/>
  <c r="W955" i="1"/>
  <c r="Y329" i="1"/>
  <c r="W329" i="1"/>
  <c r="Y40" i="1"/>
  <c r="W40" i="1"/>
  <c r="Y587" i="1"/>
  <c r="W587" i="1"/>
  <c r="Y720" i="1"/>
  <c r="W720" i="1"/>
  <c r="Y665" i="1"/>
  <c r="W665" i="1"/>
  <c r="Y675" i="1"/>
  <c r="W675" i="1"/>
  <c r="Y172" i="1"/>
  <c r="W172" i="1"/>
  <c r="Y175" i="1"/>
  <c r="W175" i="1"/>
  <c r="Y584" i="1"/>
  <c r="W584" i="1"/>
  <c r="Y229" i="1"/>
  <c r="W229" i="1"/>
  <c r="Y831" i="1"/>
  <c r="W831" i="1"/>
  <c r="Y257" i="1"/>
  <c r="W257" i="1"/>
  <c r="Y396" i="1"/>
  <c r="W396" i="1"/>
  <c r="Y538" i="1"/>
  <c r="W538" i="1"/>
  <c r="Y192" i="1"/>
  <c r="W192" i="1"/>
  <c r="Y757" i="1"/>
  <c r="W757" i="1"/>
  <c r="Y983" i="1"/>
  <c r="W983" i="1"/>
  <c r="Y722" i="1"/>
  <c r="W722" i="1"/>
  <c r="Y814" i="1"/>
  <c r="W814" i="1"/>
  <c r="Y946" i="1"/>
  <c r="W946" i="1"/>
  <c r="Y425" i="1"/>
  <c r="W425" i="1"/>
  <c r="Y854" i="1"/>
  <c r="W854" i="1"/>
  <c r="Y953" i="1"/>
  <c r="W953" i="1"/>
  <c r="Y673" i="1"/>
  <c r="W673" i="1"/>
  <c r="Y146" i="1"/>
  <c r="W146" i="1"/>
  <c r="Y841" i="1"/>
  <c r="W841" i="1"/>
  <c r="Y417" i="1"/>
  <c r="W417" i="1"/>
  <c r="Y455" i="1"/>
  <c r="W455" i="1"/>
  <c r="Y574" i="1"/>
  <c r="W574" i="1"/>
  <c r="Y39" i="1"/>
  <c r="W39" i="1"/>
  <c r="Y793" i="1"/>
  <c r="W793" i="1"/>
  <c r="Y558" i="1"/>
  <c r="W558" i="1"/>
  <c r="Y222" i="1"/>
  <c r="W222" i="1"/>
  <c r="Y411" i="1"/>
  <c r="W411" i="1"/>
  <c r="Y138" i="1"/>
  <c r="W138" i="1"/>
  <c r="Y165" i="1"/>
  <c r="W165" i="1"/>
  <c r="Y599" i="1"/>
  <c r="W599" i="1"/>
  <c r="Y692" i="1"/>
  <c r="W692" i="1"/>
  <c r="Y572" i="1"/>
  <c r="W572" i="1"/>
  <c r="Y157" i="1"/>
  <c r="W157" i="1"/>
  <c r="Y250" i="1"/>
  <c r="W250" i="1"/>
  <c r="Y870" i="1"/>
  <c r="W870" i="1"/>
  <c r="Y53" i="1"/>
  <c r="W53" i="1"/>
  <c r="Y496" i="1"/>
  <c r="W496" i="1"/>
  <c r="Y375" i="1"/>
  <c r="W375" i="1"/>
  <c r="Y169" i="1"/>
  <c r="W169" i="1"/>
  <c r="Y627" i="1"/>
  <c r="W627" i="1"/>
  <c r="Y971" i="1"/>
  <c r="W971" i="1"/>
  <c r="Y133" i="1"/>
  <c r="W133" i="1"/>
  <c r="Y502" i="1"/>
  <c r="W502" i="1"/>
  <c r="Y746" i="1"/>
  <c r="W746" i="1"/>
  <c r="Y320" i="1"/>
  <c r="W320" i="1"/>
  <c r="Y96" i="1"/>
  <c r="W96" i="1"/>
  <c r="Y987" i="1"/>
  <c r="W987" i="1"/>
  <c r="Y433" i="1"/>
  <c r="W433" i="1"/>
  <c r="Y640" i="1"/>
  <c r="W640" i="1"/>
  <c r="Y37" i="1"/>
  <c r="W37" i="1"/>
  <c r="Y537" i="1"/>
  <c r="W537" i="1"/>
  <c r="Y657" i="1"/>
  <c r="W657" i="1"/>
  <c r="Y808" i="1"/>
  <c r="W808" i="1"/>
  <c r="Y216" i="1"/>
  <c r="W216" i="1"/>
  <c r="Y265" i="1"/>
  <c r="W265" i="1"/>
  <c r="Y404" i="1"/>
  <c r="W404" i="1"/>
  <c r="Y454" i="1"/>
  <c r="W454" i="1"/>
  <c r="Y976" i="1"/>
  <c r="W976" i="1"/>
  <c r="Y907" i="1"/>
  <c r="W907" i="1"/>
  <c r="Y443" i="1"/>
  <c r="W443" i="1"/>
  <c r="Y359" i="1"/>
  <c r="W359" i="1"/>
  <c r="Y635" i="1"/>
  <c r="W635" i="1"/>
  <c r="Y406" i="1"/>
  <c r="W406" i="1"/>
  <c r="Y903" i="1"/>
  <c r="W903" i="1"/>
  <c r="Y20" i="1"/>
  <c r="W20" i="1"/>
  <c r="Y674" i="1"/>
  <c r="W674" i="1"/>
  <c r="Y244" i="1"/>
  <c r="W244" i="1"/>
  <c r="Y103" i="1"/>
  <c r="W103" i="1"/>
  <c r="Y354" i="1"/>
  <c r="W354" i="1"/>
  <c r="Y667" i="1"/>
  <c r="W667" i="1"/>
  <c r="Y101" i="1"/>
  <c r="W101" i="1"/>
  <c r="Y52" i="1"/>
  <c r="W52" i="1"/>
  <c r="Y626" i="1"/>
  <c r="W626" i="1"/>
  <c r="Y389" i="1"/>
  <c r="W389" i="1"/>
  <c r="Y729" i="1"/>
  <c r="W729" i="1"/>
  <c r="Y844" i="1"/>
  <c r="W844" i="1"/>
  <c r="Y352" i="1"/>
  <c r="W352" i="1"/>
  <c r="Y273" i="1"/>
  <c r="W273" i="1"/>
  <c r="Y362" i="1"/>
  <c r="W362" i="1"/>
  <c r="Y238" i="1"/>
  <c r="W238" i="1"/>
  <c r="Y445" i="1"/>
  <c r="W445" i="1"/>
  <c r="Y243" i="1"/>
  <c r="W243" i="1"/>
  <c r="Y921" i="1"/>
  <c r="W921" i="1"/>
  <c r="Y298" i="1"/>
  <c r="W298" i="1"/>
  <c r="Y93" i="1"/>
  <c r="W93" i="1"/>
  <c r="Y155" i="1"/>
  <c r="W155" i="1"/>
  <c r="Y316" i="1"/>
  <c r="W316" i="1"/>
  <c r="Y482" i="1"/>
  <c r="W482" i="1"/>
  <c r="Y521" i="1"/>
  <c r="W521" i="1"/>
  <c r="Y791" i="1"/>
  <c r="W791" i="1"/>
  <c r="Y897" i="1"/>
  <c r="W897" i="1"/>
  <c r="Y788" i="1"/>
  <c r="W788" i="1"/>
  <c r="Y935" i="1"/>
  <c r="W935" i="1"/>
  <c r="Y985" i="1"/>
  <c r="W985" i="1"/>
  <c r="Y525" i="1"/>
  <c r="W525" i="1"/>
  <c r="Y376" i="1"/>
  <c r="W376" i="1"/>
  <c r="Y341" i="1"/>
  <c r="W341" i="1"/>
  <c r="Y563" i="1"/>
  <c r="W563" i="1"/>
  <c r="Y804" i="1"/>
  <c r="W804" i="1"/>
  <c r="Y18" i="1"/>
  <c r="W18" i="1"/>
  <c r="Y444" i="1"/>
  <c r="W444" i="1"/>
  <c r="Y608" i="1"/>
  <c r="W608" i="1"/>
  <c r="Y732" i="1"/>
  <c r="W732" i="1"/>
  <c r="Y75" i="1"/>
  <c r="W75" i="1"/>
  <c r="Y607" i="1"/>
  <c r="W607" i="1"/>
  <c r="Y591" i="1"/>
  <c r="W591" i="1"/>
  <c r="Y832" i="1"/>
  <c r="W501" i="1"/>
  <c r="W2" i="1" a="1"/>
  <c r="W8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tc={EF3780ED-2FE3-416B-9A51-7C192D6B04FC}</author>
  </authors>
  <commentList>
    <comment ref="K12" authorId="0" shapeId="0" xr:uid="{EF3780ED-2FE3-416B-9A51-7C192D6B04FC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6477,16 Bestand Konto minus 1214,42 Kreditkartenabrechnung 12/2024 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<sst xmlns="http://schemas.openxmlformats.org/spreadsheetml/2006/main" count="51" uniqueCount="47">
  <si>
    <t>Soll-Mo</t>
  </si>
  <si>
    <t>Ist-Mo</t>
  </si>
  <si>
    <t>Soll-Jahr</t>
  </si>
  <si>
    <t>Ist-Jahr</t>
  </si>
  <si>
    <t>Bar 1</t>
  </si>
  <si>
    <t>Bar 2</t>
  </si>
  <si>
    <t>Diff zu Giro</t>
  </si>
  <si>
    <t>Kassenstand alt:</t>
  </si>
  <si>
    <t>Offene Posten</t>
  </si>
  <si>
    <t>Kassenstand neu:</t>
  </si>
  <si>
    <t>Differenz:</t>
  </si>
  <si>
    <t>Abgleich Kontostand</t>
  </si>
  <si>
    <t>Abgleich -</t>
  </si>
  <si>
    <t>Kontostand</t>
  </si>
  <si>
    <t>MC gesamt</t>
  </si>
  <si>
    <t>EC / PP</t>
  </si>
  <si>
    <t>Real</t>
  </si>
  <si>
    <t>ID</t>
  </si>
  <si>
    <t>Monat</t>
  </si>
  <si>
    <t xml:space="preserve">Datum </t>
  </si>
  <si>
    <t>Bezeichnung</t>
  </si>
  <si>
    <t>Artikel</t>
  </si>
  <si>
    <t>Ist-Bank</t>
  </si>
  <si>
    <t>Kleingeld</t>
  </si>
  <si>
    <t>Kasse</t>
  </si>
  <si>
    <t>EC/MC/PP</t>
  </si>
  <si>
    <t>4.600,61 €</t>
  </si>
  <si>
    <t>162,99 €</t>
  </si>
  <si>
    <t>Sachkonto</t>
  </si>
  <si>
    <t>Kategorie</t>
  </si>
  <si>
    <t>Konto</t>
  </si>
  <si>
    <t>Ausgaben</t>
  </si>
  <si>
    <t>Einnahmen</t>
  </si>
  <si>
    <t>Umbuchung</t>
  </si>
  <si>
    <t>Soll-Mo Dup</t>
  </si>
  <si>
    <t>Soll-Monat</t>
  </si>
  <si>
    <t>Ist-Monat</t>
  </si>
  <si>
    <t>Diff-Monat</t>
  </si>
  <si>
    <t>Diff-Jahr</t>
  </si>
  <si>
    <t>Duplikat</t>
  </si>
  <si>
    <t>Erläuterung</t>
  </si>
  <si>
    <t>Spalte1</t>
  </si>
  <si>
    <t>Anfangsbestand</t>
  </si>
  <si>
    <t>Netto</t>
  </si>
  <si>
    <t>Brot</t>
  </si>
  <si>
    <t>Elektronik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</si>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</sst>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_ ;[Red]\-#,##0\ "/>
  </numFmts>
  <fonts count="6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1" fontId="0" fillId="0" borderId="0" xfId="0" applyNumberFormat="1"/>
    <xf numFmtId="14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/>
    </xf>
    <xf numFmtId="165" fontId="0" fillId="0" borderId="0" xfId="0" applyNumberFormat="1"/>
    <xf numFmtId="164" fontId="2" fillId="0" borderId="0" xfId="0" applyNumberFormat="1" applyFont="1"/>
    <xf numFmtId="0" fontId="0" fillId="2" borderId="0" xfId="0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3" fillId="3" borderId="0" xfId="0" applyNumberFormat="1" applyFont="1" applyFill="1"/>
    <xf numFmtId="1" fontId="1" fillId="4" borderId="0" xfId="0" applyNumberFormat="1" applyFont="1" applyFill="1" applyAlignment="1">
      <alignment horizontal="center"/>
    </xf>
    <xf numFmtId="14" fontId="3" fillId="3" borderId="0" xfId="0" applyNumberFormat="1" applyFont="1" applyFill="1"/>
    <xf numFmtId="0" fontId="3" fillId="3" borderId="0" xfId="0" applyFont="1" applyFill="1"/>
    <xf numFmtId="164" fontId="3" fillId="3" borderId="0" xfId="0" applyNumberFormat="1" applyFont="1" applyFill="1"/>
    <xf numFmtId="164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" fontId="5" fillId="5" borderId="0" xfId="0" applyNumberFormat="1" applyFont="1" applyFill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14" fontId="5" fillId="5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8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1" fontId="0" fillId="9" borderId="3" xfId="0" applyNumberFormat="1" applyFill="1" applyBorder="1" applyAlignment="1">
      <alignment horizontal="center" vertical="center"/>
    </xf>
    <xf numFmtId="14" fontId="0" fillId="9" borderId="3" xfId="0" applyNumberFormat="1" applyFill="1" applyBorder="1" applyAlignment="1">
      <alignment horizontal="center" vertical="center"/>
    </xf>
    <xf numFmtId="164" fontId="0" fillId="9" borderId="3" xfId="0" applyNumberFormat="1" applyFill="1" applyBorder="1" applyAlignment="1">
      <alignment horizontal="center" vertical="center"/>
    </xf>
  </cellXfs>
  <cellStyles count="1">
    <cellStyle name="Standard" xfId="0" builtinId="0"/>
  </cellStyles>
  <dxfs count="31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\ &quot;€&quot;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#,##0.00\ &quot;€&quot;"/>
      <fill>
        <patternFill patternType="solid">
          <fgColor indexed="64"/>
          <bgColor theme="6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610685441345148"/>
          <c:y val="9.3034902406587169E-2"/>
          <c:w val="0.54671370321047497"/>
          <c:h val="0.7114372993373011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  <a:lumOff val="25000"/>
              </a:schemeClr>
            </a:solidFill>
            <a:ln>
              <a:solidFill>
                <a:schemeClr val="tx2">
                  <a:lumMod val="75000"/>
                  <a:lumOff val="25000"/>
                </a:schemeClr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tx2">
                    <a:lumMod val="75000"/>
                    <a:lumOff val="2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3A-49C9-A40B-FA0A2F98EA70}"/>
              </c:ext>
            </c:extLst>
          </c:dPt>
          <c:cat>
            <c:strRef>
              <c:f>Datenbank!$T$1:$U$1</c:f>
              <c:strCache>
                <c:ptCount val="2"/>
                <c:pt idx="0">
                  <c:v>Soll-Mo</c:v>
                </c:pt>
                <c:pt idx="1">
                  <c:v>Ist-Mo</c:v>
                </c:pt>
              </c:strCache>
            </c:strRef>
          </c:cat>
          <c:val>
            <c:numRef>
              <c:f>Datenbank!$T$2:$U$2</c:f>
              <c:numCache>
                <c:formatCode>#,##0.00\ "€"</c:formatCode>
                <c:ptCount val="2"/>
                <c:pt idx="0">
                  <c:v>151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3A-49C9-A40B-FA0A2F98EA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5259055"/>
        <c:axId val="1645254735"/>
      </c:barChart>
      <c:catAx>
        <c:axId val="164525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5254735"/>
        <c:crosses val="autoZero"/>
        <c:auto val="1"/>
        <c:lblAlgn val="ctr"/>
        <c:lblOffset val="100"/>
        <c:noMultiLvlLbl val="0"/>
      </c:catAx>
      <c:valAx>
        <c:axId val="1645254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52590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214062461196787"/>
          <c:y val="4.1224385830229165E-2"/>
          <c:w val="0.77785937538803207"/>
          <c:h val="0.7439236064940153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0C4-41CF-95B8-16F3EE176714}"/>
              </c:ext>
            </c:extLst>
          </c:dPt>
          <c:cat>
            <c:strRef>
              <c:f>Datenbank!$W$1:$X$1</c:f>
              <c:strCache>
                <c:ptCount val="2"/>
                <c:pt idx="0">
                  <c:v>Soll-Jahr</c:v>
                </c:pt>
                <c:pt idx="1">
                  <c:v>Ist-Jahr</c:v>
                </c:pt>
              </c:strCache>
            </c:strRef>
          </c:cat>
          <c:val>
            <c:numRef>
              <c:f>Datenbank!$W$2:$X$2</c:f>
              <c:numCache>
                <c:formatCode>#,##0.00\ "€"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C4-41CF-95B8-16F3EE176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4368687"/>
        <c:axId val="354361487"/>
      </c:barChart>
      <c:catAx>
        <c:axId val="354368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54361487"/>
        <c:crosses val="autoZero"/>
        <c:auto val="1"/>
        <c:lblAlgn val="ctr"/>
        <c:lblOffset val="100"/>
        <c:noMultiLvlLbl val="0"/>
      </c:catAx>
      <c:valAx>
        <c:axId val="354361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543686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1.xml"/><Relationship Id="rId13" Type="http://schemas.openxmlformats.org/officeDocument/2006/relationships/chart" Target="../charts/chart1.xml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12" Type="http://schemas.openxmlformats.org/officeDocument/2006/relationships/customXml" Target="../ink/ink3.xml"/><Relationship Id="rId2" Type="http://schemas.openxmlformats.org/officeDocument/2006/relationships/image" Target="../media/image1.png"/><Relationship Id="rId1" Type="http://schemas.openxmlformats.org/officeDocument/2006/relationships/hyperlink" Target="https://handballwestfalen-my.sharepoint.com/personal/bernd-kuropka_handballwestfalen_de/Documents/Privat/Budget/Datenbank.xlsm" TargetMode="External"/><Relationship Id="rId6" Type="http://schemas.openxmlformats.org/officeDocument/2006/relationships/image" Target="../media/image5.png"/><Relationship Id="rId11" Type="http://schemas.openxmlformats.org/officeDocument/2006/relationships/image" Target="../media/image8.png"/><Relationship Id="rId5" Type="http://schemas.openxmlformats.org/officeDocument/2006/relationships/image" Target="../media/image4.svg"/><Relationship Id="rId10" Type="http://schemas.openxmlformats.org/officeDocument/2006/relationships/customXml" Target="../ink/ink2.xml"/><Relationship Id="rId4" Type="http://schemas.openxmlformats.org/officeDocument/2006/relationships/image" Target="../media/image3.png"/><Relationship Id="rId9" Type="http://schemas.openxmlformats.org/officeDocument/2006/relationships/image" Target="../media/image7.png"/><Relationship Id="rId1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752475</xdr:colOff>
      <xdr:row>1</xdr:row>
      <xdr:rowOff>76200</xdr:rowOff>
    </xdr:from>
    <xdr:to>
      <xdr:col>10</xdr:col>
      <xdr:colOff>219075</xdr:colOff>
      <xdr:row>4</xdr:row>
      <xdr:rowOff>142875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33C4B1E5-86A3-485B-8A7B-CEFAAF12ADBB}"/>
            </a:ext>
          </a:extLst>
        </xdr:cNvPr>
        <xdr:cNvSpPr txBox="1"/>
      </xdr:nvSpPr>
      <xdr:spPr>
        <a:xfrm>
          <a:off x="6581775" y="266700"/>
          <a:ext cx="1819275" cy="638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3200">
              <a:latin typeface="Abadi" panose="020B0604020104020204" pitchFamily="34" charset="0"/>
            </a:rPr>
            <a:t>Journal</a:t>
          </a:r>
        </a:p>
      </xdr:txBody>
    </xdr:sp>
    <xdr:clientData/>
  </xdr:twoCellAnchor>
  <xdr:twoCellAnchor>
    <xdr:from>
      <xdr:col>6</xdr:col>
      <xdr:colOff>571500</xdr:colOff>
      <xdr:row>4</xdr:row>
      <xdr:rowOff>57150</xdr:rowOff>
    </xdr:from>
    <xdr:to>
      <xdr:col>8</xdr:col>
      <xdr:colOff>628650</xdr:colOff>
      <xdr:row>4</xdr:row>
      <xdr:rowOff>66675</xdr:rowOff>
    </xdr:to>
    <xdr:cxnSp macro="">
      <xdr:nvCxnSpPr>
        <xdr:cNvPr id="3" name="Gerader Verbinder 2">
          <a:extLst>
            <a:ext uri="{FF2B5EF4-FFF2-40B4-BE49-F238E27FC236}">
              <a16:creationId xmlns:a16="http://schemas.microsoft.com/office/drawing/2014/main" id="{74AB0D93-6DD2-4A4C-B391-1A6C2722491B}"/>
            </a:ext>
          </a:extLst>
        </xdr:cNvPr>
        <xdr:cNvCxnSpPr/>
      </xdr:nvCxnSpPr>
      <xdr:spPr>
        <a:xfrm>
          <a:off x="5648325" y="819150"/>
          <a:ext cx="1581150" cy="9525"/>
        </a:xfrm>
        <a:prstGeom prst="line">
          <a:avLst/>
        </a:prstGeom>
        <a:ln>
          <a:solidFill>
            <a:schemeClr val="accent3"/>
          </a:solidFill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 editAs="absolute">
    <xdr:from>
      <xdr:col>6</xdr:col>
      <xdr:colOff>371477</xdr:colOff>
      <xdr:row>0</xdr:row>
      <xdr:rowOff>168275</xdr:rowOff>
    </xdr:from>
    <xdr:to>
      <xdr:col>7</xdr:col>
      <xdr:colOff>362328</xdr:colOff>
      <xdr:row>5</xdr:row>
      <xdr:rowOff>3525</xdr:rowOff>
    </xdr:to>
    <xdr:pic macro="[1]!Blatt_Übersicht_öffnen">
      <xdr:nvPicPr>
        <xdr:cNvPr id="4" name="Grafik 3" descr="Registrierkasse mit einfarbiger Füllu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D99F0C-454F-4A1F-A433-B157E64D6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448302" y="168275"/>
          <a:ext cx="743326" cy="78775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28573</xdr:colOff>
      <xdr:row>5</xdr:row>
      <xdr:rowOff>142873</xdr:rowOff>
    </xdr:from>
    <xdr:to>
      <xdr:col>8</xdr:col>
      <xdr:colOff>388573</xdr:colOff>
      <xdr:row>7</xdr:row>
      <xdr:rowOff>121873</xdr:rowOff>
    </xdr:to>
    <xdr:pic macro="[1]!KundenAnlegen_DBEingabe">
      <xdr:nvPicPr>
        <xdr:cNvPr id="5" name="Grafik 4" descr="Marke folgen Silhouette">
          <a:extLst>
            <a:ext uri="{FF2B5EF4-FFF2-40B4-BE49-F238E27FC236}">
              <a16:creationId xmlns:a16="http://schemas.microsoft.com/office/drawing/2014/main" id="{AF3A555F-F4D1-4CD0-86FE-CD1DA0E4A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6629398" y="1095373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</xdr:col>
      <xdr:colOff>990600</xdr:colOff>
      <xdr:row>5</xdr:row>
      <xdr:rowOff>76198</xdr:rowOff>
    </xdr:from>
    <xdr:to>
      <xdr:col>7</xdr:col>
      <xdr:colOff>360000</xdr:colOff>
      <xdr:row>7</xdr:row>
      <xdr:rowOff>55198</xdr:rowOff>
    </xdr:to>
    <xdr:pic macro="[1]!KundenBearbeiten_DBEingabe">
      <xdr:nvPicPr>
        <xdr:cNvPr id="6" name="Grafik 5" descr="Bleistift Silhouette">
          <a:extLst>
            <a:ext uri="{FF2B5EF4-FFF2-40B4-BE49-F238E27FC236}">
              <a16:creationId xmlns:a16="http://schemas.microsoft.com/office/drawing/2014/main" id="{42CB7FEB-5CC0-477A-80E9-E16BBA56F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5829300" y="1028698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441120</xdr:colOff>
      <xdr:row>1000</xdr:row>
      <xdr:rowOff>0</xdr:rowOff>
    </xdr:from>
    <xdr:to>
      <xdr:col>1</xdr:col>
      <xdr:colOff>446880</xdr:colOff>
      <xdr:row>1000</xdr:row>
      <xdr:rowOff>15120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Freihand 6">
              <a:extLst>
                <a:ext uri="{FF2B5EF4-FFF2-40B4-BE49-F238E27FC236}">
                  <a16:creationId xmlns:a16="http://schemas.microsoft.com/office/drawing/2014/main" id="{4F16459E-415C-4777-AB5B-186E68C5011C}"/>
                </a:ext>
              </a:extLst>
            </xdr14:cNvPr>
            <xdr14:cNvContentPartPr/>
          </xdr14:nvContentPartPr>
          <xdr14:nvPr macro=""/>
          <xdr14:xfrm>
            <a:off x="1203120" y="150571990"/>
            <a:ext cx="5760" cy="15120"/>
          </xdr14:xfrm>
        </xdr:contentPart>
      </mc:Choice>
      <mc:Fallback xmlns="">
        <xdr:pic>
          <xdr:nvPicPr>
            <xdr:cNvPr id="20" name="Freihand 19">
              <a:extLst>
                <a:ext uri="{FF2B5EF4-FFF2-40B4-BE49-F238E27FC236}">
                  <a16:creationId xmlns:a16="http://schemas.microsoft.com/office/drawing/2014/main" id="{D05F7AC1-BABF-0F00-01D8-49FABF7D6CAA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194120" y="150563350"/>
              <a:ext cx="23400" cy="327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500160</xdr:colOff>
      <xdr:row>1000</xdr:row>
      <xdr:rowOff>0</xdr:rowOff>
    </xdr:from>
    <xdr:to>
      <xdr:col>7</xdr:col>
      <xdr:colOff>510960</xdr:colOff>
      <xdr:row>1000</xdr:row>
      <xdr:rowOff>12600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0">
          <xdr14:nvContentPartPr>
            <xdr14:cNvPr id="8" name="Freihand 7">
              <a:extLst>
                <a:ext uri="{FF2B5EF4-FFF2-40B4-BE49-F238E27FC236}">
                  <a16:creationId xmlns:a16="http://schemas.microsoft.com/office/drawing/2014/main" id="{2D2B6151-D226-41FC-BB7D-6F85C085E975}"/>
                </a:ext>
              </a:extLst>
            </xdr14:cNvPr>
            <xdr14:cNvContentPartPr/>
          </xdr14:nvContentPartPr>
          <xdr14:nvPr macro=""/>
          <xdr14:xfrm>
            <a:off x="7428010" y="83094300"/>
            <a:ext cx="10800" cy="12600"/>
          </xdr14:xfrm>
        </xdr:contentPart>
      </mc:Choice>
      <mc:Fallback xmlns="">
        <xdr:pic>
          <xdr:nvPicPr>
            <xdr:cNvPr id="21" name="Freihand 20">
              <a:extLst>
                <a:ext uri="{FF2B5EF4-FFF2-40B4-BE49-F238E27FC236}">
                  <a16:creationId xmlns:a16="http://schemas.microsoft.com/office/drawing/2014/main" id="{5BC18B77-BA59-88F5-BCDD-C27D01BFEAE1}"/>
                </a:ext>
              </a:extLst>
            </xdr:cNvPr>
            <xdr:cNvPicPr/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7419010" y="83085660"/>
              <a:ext cx="28440" cy="3024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5</xdr:col>
      <xdr:colOff>1060450</xdr:colOff>
      <xdr:row>8</xdr:row>
      <xdr:rowOff>6350</xdr:rowOff>
    </xdr:from>
    <xdr:to>
      <xdr:col>6</xdr:col>
      <xdr:colOff>566625</xdr:colOff>
      <xdr:row>8</xdr:row>
      <xdr:rowOff>228700</xdr:rowOff>
    </xdr:to>
    <xdr:sp macro="[1]!Blatt_Übersicht_öffnen" textlink="">
      <xdr:nvSpPr>
        <xdr:cNvPr id="9" name="Rechteck: abgerundete Ecken 8">
          <a:extLst>
            <a:ext uri="{FF2B5EF4-FFF2-40B4-BE49-F238E27FC236}">
              <a16:creationId xmlns:a16="http://schemas.microsoft.com/office/drawing/2014/main" id="{870D4798-B8D8-4CF0-8FC1-3CE894B8D430}"/>
            </a:ext>
          </a:extLst>
        </xdr:cNvPr>
        <xdr:cNvSpPr/>
      </xdr:nvSpPr>
      <xdr:spPr>
        <a:xfrm>
          <a:off x="4613275" y="1530350"/>
          <a:ext cx="1030175" cy="222350"/>
        </a:xfrm>
        <a:prstGeom prst="roundRect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100"/>
            <a:t>Übersicht</a:t>
          </a:r>
        </a:p>
      </xdr:txBody>
    </xdr:sp>
    <xdr:clientData/>
  </xdr:twoCellAnchor>
  <xdr:oneCellAnchor>
    <xdr:from>
      <xdr:col>1</xdr:col>
      <xdr:colOff>441120</xdr:colOff>
      <xdr:row>1000</xdr:row>
      <xdr:rowOff>0</xdr:rowOff>
    </xdr:from>
    <xdr:ext cx="5760" cy="1512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2">
          <xdr14:nvContentPartPr>
            <xdr14:cNvPr id="10" name="Freihand 9">
              <a:extLst>
                <a:ext uri="{FF2B5EF4-FFF2-40B4-BE49-F238E27FC236}">
                  <a16:creationId xmlns:a16="http://schemas.microsoft.com/office/drawing/2014/main" id="{64379ACD-87CA-4F82-97D3-45850D0919E4}"/>
                </a:ext>
              </a:extLst>
            </xdr14:cNvPr>
            <xdr14:cNvContentPartPr/>
          </xdr14:nvContentPartPr>
          <xdr14:nvPr macro=""/>
          <xdr14:xfrm>
            <a:off x="1203120" y="150571990"/>
            <a:ext cx="5760" cy="15120"/>
          </xdr14:xfrm>
        </xdr:contentPart>
      </mc:Choice>
      <mc:Fallback xmlns="">
        <xdr:pic>
          <xdr:nvPicPr>
            <xdr:cNvPr id="20" name="Freihand 19">
              <a:extLst>
                <a:ext uri="{FF2B5EF4-FFF2-40B4-BE49-F238E27FC236}">
                  <a16:creationId xmlns:a16="http://schemas.microsoft.com/office/drawing/2014/main" id="{D05F7AC1-BABF-0F00-01D8-49FABF7D6CAA}"/>
                </a:ext>
              </a:extLst>
            </xdr:cNvPr>
            <xdr:cNvPicPr/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1194120" y="150563350"/>
              <a:ext cx="23400" cy="32760"/>
            </a:xfrm>
            <a:prstGeom prst="rect">
              <a:avLst/>
            </a:prstGeom>
          </xdr:spPr>
        </xdr:pic>
      </mc:Fallback>
    </mc:AlternateContent>
    <xdr:clientData/>
  </xdr:oneCellAnchor>
  <xdr:twoCellAnchor>
    <xdr:from>
      <xdr:col>18</xdr:col>
      <xdr:colOff>862851</xdr:colOff>
      <xdr:row>2</xdr:row>
      <xdr:rowOff>100854</xdr:rowOff>
    </xdr:from>
    <xdr:to>
      <xdr:col>21</xdr:col>
      <xdr:colOff>22411</xdr:colOff>
      <xdr:row>9</xdr:row>
      <xdr:rowOff>212912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94BB6429-B87F-47B5-A1C8-18874E26C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21</xdr:col>
      <xdr:colOff>784412</xdr:colOff>
      <xdr:row>2</xdr:row>
      <xdr:rowOff>44824</xdr:rowOff>
    </xdr:from>
    <xdr:to>
      <xdr:col>24</xdr:col>
      <xdr:colOff>11206</xdr:colOff>
      <xdr:row>9</xdr:row>
      <xdr:rowOff>190501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6C50C816-434A-463D-97D0-7AB648459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andballwestfalen-my.sharepoint.com/personal/bernd-kuropka_handballwestfalen_de/Documents/Privat/Budget/2026_Budget.xlsm" TargetMode="External"/><Relationship Id="rId1" Type="http://schemas.openxmlformats.org/officeDocument/2006/relationships/externalLinkPath" Target="https://handballwestfalen-my.sharepoint.com/personal/bernd-kuropka_handballwestfalen_de/Documents/Privat/Budget/2026_Budge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rlehen"/>
      <sheetName val="Plan"/>
      <sheetName val="Übersicht"/>
      <sheetName val="Datenbank"/>
      <sheetName val="Eingabeformular"/>
      <sheetName val="2026_Budget"/>
    </sheetNames>
    <definedNames>
      <definedName name="Blatt_Übersicht_öffnen"/>
      <definedName name="KundenAnlegen_DBEingabe"/>
      <definedName name="KundenBearbeiten_DBEingabe"/>
    </definedNames>
    <sheetDataSet>
      <sheetData sheetId="0"/>
      <sheetData sheetId="1">
        <row r="1">
          <cell r="D1" t="str">
            <v>Januar</v>
          </cell>
          <cell r="E1" t="str">
            <v>Februar</v>
          </cell>
          <cell r="F1" t="str">
            <v>März</v>
          </cell>
          <cell r="G1" t="str">
            <v>April</v>
          </cell>
          <cell r="H1" t="str">
            <v>Mai</v>
          </cell>
          <cell r="I1" t="str">
            <v>Juni</v>
          </cell>
          <cell r="J1" t="str">
            <v>Juli</v>
          </cell>
          <cell r="K1" t="str">
            <v>August</v>
          </cell>
          <cell r="L1" t="str">
            <v>September</v>
          </cell>
          <cell r="M1" t="str">
            <v>Oktober</v>
          </cell>
          <cell r="N1" t="str">
            <v>November</v>
          </cell>
          <cell r="O1" t="str">
            <v>Dezember</v>
          </cell>
        </row>
        <row r="2">
          <cell r="D2">
            <v>1</v>
          </cell>
          <cell r="E2">
            <v>2</v>
          </cell>
          <cell r="F2">
            <v>3</v>
          </cell>
          <cell r="G2">
            <v>4</v>
          </cell>
          <cell r="H2">
            <v>5</v>
          </cell>
          <cell r="I2">
            <v>6</v>
          </cell>
          <cell r="J2">
            <v>7</v>
          </cell>
          <cell r="K2">
            <v>8</v>
          </cell>
          <cell r="L2">
            <v>9</v>
          </cell>
          <cell r="M2">
            <v>10</v>
          </cell>
          <cell r="N2">
            <v>11</v>
          </cell>
          <cell r="O2">
            <v>12</v>
          </cell>
        </row>
        <row r="3">
          <cell r="B3" t="str">
            <v>Gesamt</v>
          </cell>
          <cell r="D3">
            <v>-1026.380000000001</v>
          </cell>
          <cell r="E3">
            <v>2167.38</v>
          </cell>
          <cell r="F3">
            <v>2434.2900000000004</v>
          </cell>
          <cell r="G3">
            <v>2520.5100000000002</v>
          </cell>
          <cell r="H3">
            <v>1664.1999999999998</v>
          </cell>
          <cell r="I3">
            <v>2108.2399999999998</v>
          </cell>
          <cell r="J3">
            <v>1975.2399999999998</v>
          </cell>
          <cell r="K3">
            <v>1517.8000000000002</v>
          </cell>
          <cell r="L3">
            <v>1793.7800000000002</v>
          </cell>
          <cell r="M3">
            <v>1820.2400000000002</v>
          </cell>
          <cell r="N3">
            <v>1797.8000000000002</v>
          </cell>
          <cell r="O3">
            <v>1821.0000000000005</v>
          </cell>
        </row>
        <row r="4">
          <cell r="A4">
            <v>1000</v>
          </cell>
          <cell r="B4" t="str">
            <v>Einnahmen</v>
          </cell>
          <cell r="C4">
            <v>10</v>
          </cell>
          <cell r="D4">
            <v>4238.42</v>
          </cell>
          <cell r="E4">
            <v>4274.42</v>
          </cell>
          <cell r="F4">
            <v>4771.6900000000005</v>
          </cell>
          <cell r="G4">
            <v>4663.6900000000005</v>
          </cell>
          <cell r="H4">
            <v>4256.42</v>
          </cell>
          <cell r="I4">
            <v>4346.42</v>
          </cell>
          <cell r="J4">
            <v>4256.42</v>
          </cell>
          <cell r="K4">
            <v>4256.42</v>
          </cell>
          <cell r="L4">
            <v>4346.42</v>
          </cell>
          <cell r="M4">
            <v>4256.42</v>
          </cell>
          <cell r="N4">
            <v>4256.42</v>
          </cell>
          <cell r="O4">
            <v>4346.42</v>
          </cell>
        </row>
        <row r="5">
          <cell r="B5">
            <v>1001</v>
          </cell>
          <cell r="C5" t="str">
            <v>Bayer</v>
          </cell>
          <cell r="D5">
            <v>-3648.42</v>
          </cell>
          <cell r="E5">
            <v>-3648.42</v>
          </cell>
          <cell r="F5">
            <v>-4055.69</v>
          </cell>
          <cell r="G5">
            <v>-4055.69</v>
          </cell>
          <cell r="H5">
            <v>-3648.42</v>
          </cell>
          <cell r="I5">
            <v>-3648.42</v>
          </cell>
          <cell r="J5">
            <v>-3648.42</v>
          </cell>
          <cell r="K5">
            <v>-3648.42</v>
          </cell>
          <cell r="L5">
            <v>-3648.42</v>
          </cell>
          <cell r="M5">
            <v>-3648.42</v>
          </cell>
          <cell r="N5">
            <v>-3648.42</v>
          </cell>
          <cell r="O5">
            <v>-3648.42</v>
          </cell>
          <cell r="Q5">
            <v>10</v>
          </cell>
          <cell r="R5" t="str">
            <v>Einnahmen</v>
          </cell>
        </row>
        <row r="6">
          <cell r="B6">
            <v>1002</v>
          </cell>
          <cell r="C6" t="str">
            <v>HV Westfalen</v>
          </cell>
          <cell r="D6">
            <v>-520</v>
          </cell>
          <cell r="E6">
            <v>-556</v>
          </cell>
          <cell r="F6">
            <v>-556</v>
          </cell>
          <cell r="G6">
            <v>-538</v>
          </cell>
          <cell r="H6">
            <v>-538</v>
          </cell>
          <cell r="I6">
            <v>-538</v>
          </cell>
          <cell r="J6">
            <v>-538</v>
          </cell>
          <cell r="K6">
            <v>-538</v>
          </cell>
          <cell r="L6">
            <v>-538</v>
          </cell>
          <cell r="M6">
            <v>-538</v>
          </cell>
          <cell r="N6">
            <v>-538</v>
          </cell>
          <cell r="O6">
            <v>-538</v>
          </cell>
          <cell r="Q6">
            <v>12</v>
          </cell>
          <cell r="R6" t="str">
            <v>Bankgebühren</v>
          </cell>
        </row>
        <row r="7">
          <cell r="B7">
            <v>1003</v>
          </cell>
          <cell r="C7" t="str">
            <v>HV Westfalen Präsidium</v>
          </cell>
          <cell r="D7">
            <v>-70</v>
          </cell>
          <cell r="E7">
            <v>-70</v>
          </cell>
          <cell r="F7">
            <v>-70</v>
          </cell>
          <cell r="G7">
            <v>-70</v>
          </cell>
          <cell r="H7">
            <v>-70</v>
          </cell>
          <cell r="I7">
            <v>-70</v>
          </cell>
          <cell r="J7">
            <v>-70</v>
          </cell>
          <cell r="K7">
            <v>-70</v>
          </cell>
          <cell r="L7">
            <v>-70</v>
          </cell>
          <cell r="M7">
            <v>-70</v>
          </cell>
          <cell r="N7">
            <v>-70</v>
          </cell>
          <cell r="O7">
            <v>-70</v>
          </cell>
          <cell r="Q7">
            <v>13</v>
          </cell>
          <cell r="R7" t="str">
            <v>Einkauf</v>
          </cell>
        </row>
        <row r="8">
          <cell r="B8">
            <v>1004</v>
          </cell>
          <cell r="C8" t="str">
            <v>HV Westfalen Spesen</v>
          </cell>
          <cell r="F8">
            <v>-50</v>
          </cell>
          <cell r="I8">
            <v>-50</v>
          </cell>
          <cell r="L8">
            <v>-50</v>
          </cell>
          <cell r="O8">
            <v>-50</v>
          </cell>
          <cell r="Q8">
            <v>14</v>
          </cell>
          <cell r="R8" t="str">
            <v>Lebensmittel</v>
          </cell>
        </row>
        <row r="9">
          <cell r="B9">
            <v>1005</v>
          </cell>
          <cell r="C9" t="str">
            <v>HK Hellweg Spesen</v>
          </cell>
          <cell r="F9">
            <v>-40</v>
          </cell>
          <cell r="I9">
            <v>-40</v>
          </cell>
          <cell r="L9">
            <v>-40</v>
          </cell>
          <cell r="O9">
            <v>-40</v>
          </cell>
          <cell r="Q9">
            <v>15</v>
          </cell>
          <cell r="R9" t="str">
            <v>Sonstiges</v>
          </cell>
        </row>
        <row r="10">
          <cell r="B10">
            <v>1006</v>
          </cell>
          <cell r="C10" t="str">
            <v>Dividende VB</v>
          </cell>
          <cell r="Q10">
            <v>16</v>
          </cell>
          <cell r="R10" t="str">
            <v>Elektronik</v>
          </cell>
        </row>
        <row r="11">
          <cell r="B11">
            <v>1007</v>
          </cell>
          <cell r="C11" t="str">
            <v>sonstige Einnahmen</v>
          </cell>
          <cell r="Q11">
            <v>17</v>
          </cell>
          <cell r="R11" t="str">
            <v>Wohnung</v>
          </cell>
        </row>
        <row r="12">
          <cell r="B12">
            <v>1008</v>
          </cell>
          <cell r="Q12">
            <v>18</v>
          </cell>
          <cell r="R12" t="str">
            <v>Neukauf Wohnung</v>
          </cell>
        </row>
        <row r="13">
          <cell r="A13">
            <v>1100</v>
          </cell>
          <cell r="B13" t="str">
            <v>Umbuchungen</v>
          </cell>
          <cell r="C13">
            <v>99</v>
          </cell>
          <cell r="D13">
            <v>5942.74</v>
          </cell>
          <cell r="E13">
            <v>2180</v>
          </cell>
          <cell r="F13">
            <v>2180</v>
          </cell>
          <cell r="G13">
            <v>2180</v>
          </cell>
          <cell r="H13">
            <v>2180</v>
          </cell>
          <cell r="I13">
            <v>2180</v>
          </cell>
          <cell r="J13">
            <v>2180</v>
          </cell>
          <cell r="K13">
            <v>2180</v>
          </cell>
          <cell r="L13">
            <v>2180</v>
          </cell>
          <cell r="M13">
            <v>2180</v>
          </cell>
          <cell r="N13">
            <v>2180</v>
          </cell>
          <cell r="O13">
            <v>2180</v>
          </cell>
          <cell r="Q13">
            <v>19</v>
          </cell>
          <cell r="R13" t="str">
            <v>Reisen/Freizeit</v>
          </cell>
        </row>
        <row r="14">
          <cell r="B14">
            <v>9996</v>
          </cell>
          <cell r="C14" t="str">
            <v>Profi-Sparen</v>
          </cell>
          <cell r="D14">
            <v>80</v>
          </cell>
          <cell r="E14">
            <v>80</v>
          </cell>
          <cell r="F14">
            <v>80</v>
          </cell>
          <cell r="G14">
            <v>80</v>
          </cell>
          <cell r="H14">
            <v>80</v>
          </cell>
          <cell r="I14">
            <v>80</v>
          </cell>
          <cell r="J14">
            <v>80</v>
          </cell>
          <cell r="K14">
            <v>80</v>
          </cell>
          <cell r="L14">
            <v>80</v>
          </cell>
          <cell r="M14">
            <v>80</v>
          </cell>
          <cell r="N14">
            <v>80</v>
          </cell>
          <cell r="O14">
            <v>80</v>
          </cell>
          <cell r="Q14">
            <v>20</v>
          </cell>
          <cell r="R14" t="str">
            <v>Auto</v>
          </cell>
        </row>
        <row r="15">
          <cell r="B15">
            <v>9997</v>
          </cell>
          <cell r="C15" t="str">
            <v>Anfangsbestand</v>
          </cell>
          <cell r="D15">
            <v>5262.74</v>
          </cell>
          <cell r="Q15">
            <v>21</v>
          </cell>
          <cell r="R15" t="str">
            <v>Kinder</v>
          </cell>
        </row>
        <row r="16">
          <cell r="B16">
            <v>9998</v>
          </cell>
          <cell r="C16" t="str">
            <v>Umbuchung 700</v>
          </cell>
          <cell r="D16">
            <v>300</v>
          </cell>
          <cell r="E16">
            <v>1800</v>
          </cell>
          <cell r="F16">
            <v>1800</v>
          </cell>
          <cell r="G16">
            <v>1800</v>
          </cell>
          <cell r="H16">
            <v>1800</v>
          </cell>
          <cell r="I16">
            <v>1800</v>
          </cell>
          <cell r="J16">
            <v>1800</v>
          </cell>
          <cell r="K16">
            <v>1800</v>
          </cell>
          <cell r="L16">
            <v>1800</v>
          </cell>
          <cell r="M16">
            <v>1800</v>
          </cell>
          <cell r="N16">
            <v>1800</v>
          </cell>
          <cell r="O16">
            <v>1800</v>
          </cell>
          <cell r="Q16">
            <v>22</v>
          </cell>
          <cell r="R16" t="str">
            <v>Versicherung</v>
          </cell>
        </row>
        <row r="17">
          <cell r="B17">
            <v>9999</v>
          </cell>
          <cell r="C17" t="str">
            <v>Umbuchung 755</v>
          </cell>
          <cell r="D17">
            <v>300</v>
          </cell>
          <cell r="E17">
            <v>300</v>
          </cell>
          <cell r="F17">
            <v>300</v>
          </cell>
          <cell r="G17">
            <v>300</v>
          </cell>
          <cell r="H17">
            <v>300</v>
          </cell>
          <cell r="I17">
            <v>300</v>
          </cell>
          <cell r="J17">
            <v>300</v>
          </cell>
          <cell r="K17">
            <v>300</v>
          </cell>
          <cell r="L17">
            <v>300</v>
          </cell>
          <cell r="M17">
            <v>300</v>
          </cell>
          <cell r="N17">
            <v>300</v>
          </cell>
          <cell r="O17">
            <v>300</v>
          </cell>
          <cell r="Q17">
            <v>23</v>
          </cell>
          <cell r="R17" t="str">
            <v>Medizin</v>
          </cell>
        </row>
        <row r="18">
          <cell r="B18">
            <v>9995</v>
          </cell>
          <cell r="C18" t="str">
            <v>Kleingeld</v>
          </cell>
          <cell r="Q18">
            <v>24</v>
          </cell>
          <cell r="R18" t="str">
            <v>Haus Heeren</v>
          </cell>
        </row>
        <row r="19">
          <cell r="A19">
            <v>1200</v>
          </cell>
          <cell r="B19" t="str">
            <v>Bankgebühren</v>
          </cell>
          <cell r="C19">
            <v>12</v>
          </cell>
          <cell r="D19">
            <v>20.95</v>
          </cell>
          <cell r="E19">
            <v>67.95</v>
          </cell>
          <cell r="F19">
            <v>8.17</v>
          </cell>
          <cell r="G19">
            <v>7.95</v>
          </cell>
          <cell r="H19">
            <v>7.95</v>
          </cell>
          <cell r="I19">
            <v>7.95</v>
          </cell>
          <cell r="J19">
            <v>92.95</v>
          </cell>
          <cell r="K19">
            <v>7.95</v>
          </cell>
          <cell r="L19">
            <v>7.95</v>
          </cell>
          <cell r="M19">
            <v>7.95</v>
          </cell>
          <cell r="N19">
            <v>7.95</v>
          </cell>
          <cell r="O19">
            <v>25.89</v>
          </cell>
          <cell r="Q19">
            <v>99</v>
          </cell>
          <cell r="R19" t="str">
            <v>Umbuchungen</v>
          </cell>
        </row>
        <row r="20">
          <cell r="B20">
            <v>1201</v>
          </cell>
          <cell r="C20" t="str">
            <v>Kontoführung</v>
          </cell>
          <cell r="D20">
            <v>7.95</v>
          </cell>
          <cell r="E20">
            <v>7.95</v>
          </cell>
          <cell r="F20">
            <v>8.17</v>
          </cell>
          <cell r="G20">
            <v>7.95</v>
          </cell>
          <cell r="H20">
            <v>7.95</v>
          </cell>
          <cell r="I20">
            <v>7.95</v>
          </cell>
          <cell r="J20">
            <v>7.95</v>
          </cell>
          <cell r="K20">
            <v>7.95</v>
          </cell>
          <cell r="L20">
            <v>7.95</v>
          </cell>
          <cell r="M20">
            <v>7.95</v>
          </cell>
          <cell r="N20">
            <v>7.95</v>
          </cell>
          <cell r="O20">
            <v>7.95</v>
          </cell>
          <cell r="Q20">
            <v>90</v>
          </cell>
          <cell r="R20" t="str">
            <v>Neutral</v>
          </cell>
        </row>
        <row r="21">
          <cell r="B21">
            <v>1202</v>
          </cell>
          <cell r="C21" t="str">
            <v>Kreditkartengebühr</v>
          </cell>
          <cell r="J21">
            <v>85</v>
          </cell>
          <cell r="O21">
            <v>17.940000000000001</v>
          </cell>
        </row>
        <row r="22">
          <cell r="B22">
            <v>1203</v>
          </cell>
          <cell r="C22" t="str">
            <v>Schließfach</v>
          </cell>
          <cell r="E22">
            <v>60</v>
          </cell>
        </row>
        <row r="23">
          <cell r="B23">
            <v>1204</v>
          </cell>
          <cell r="C23" t="str">
            <v>Kartengebühr</v>
          </cell>
          <cell r="D23">
            <v>13</v>
          </cell>
        </row>
        <row r="24">
          <cell r="A24">
            <v>1300</v>
          </cell>
          <cell r="B24" t="str">
            <v>Einkauf</v>
          </cell>
          <cell r="C24">
            <v>13</v>
          </cell>
          <cell r="D24">
            <v>83.49</v>
          </cell>
          <cell r="E24">
            <v>37.99</v>
          </cell>
          <cell r="F24">
            <v>83.49</v>
          </cell>
          <cell r="G24">
            <v>83.49</v>
          </cell>
          <cell r="H24">
            <v>83.49</v>
          </cell>
          <cell r="I24">
            <v>83.49</v>
          </cell>
          <cell r="J24">
            <v>83.49</v>
          </cell>
          <cell r="K24">
            <v>83.49</v>
          </cell>
          <cell r="L24">
            <v>83.49</v>
          </cell>
          <cell r="M24">
            <v>83.49</v>
          </cell>
          <cell r="N24">
            <v>83.49</v>
          </cell>
          <cell r="O24">
            <v>83.49</v>
          </cell>
          <cell r="X24" t="str">
            <v>Diff Ein/Aus</v>
          </cell>
        </row>
        <row r="25">
          <cell r="B25">
            <v>1301</v>
          </cell>
          <cell r="C25" t="str">
            <v>Bekleidung</v>
          </cell>
          <cell r="X25">
            <v>0</v>
          </cell>
        </row>
        <row r="26">
          <cell r="B26">
            <v>1302</v>
          </cell>
          <cell r="C26" t="str">
            <v>Büromaterial</v>
          </cell>
          <cell r="X26">
            <v>0</v>
          </cell>
        </row>
        <row r="27">
          <cell r="B27">
            <v>1303</v>
          </cell>
          <cell r="C27" t="str">
            <v>Kosmetik</v>
          </cell>
          <cell r="X27">
            <v>0</v>
          </cell>
        </row>
        <row r="28">
          <cell r="B28">
            <v>1304</v>
          </cell>
          <cell r="C28" t="str">
            <v>Schuhe</v>
          </cell>
          <cell r="X28">
            <v>0</v>
          </cell>
        </row>
        <row r="29">
          <cell r="B29">
            <v>1305</v>
          </cell>
          <cell r="C29" t="str">
            <v>sonstiger Einkauf</v>
          </cell>
          <cell r="D29">
            <v>75.5</v>
          </cell>
          <cell r="E29">
            <v>30</v>
          </cell>
          <cell r="F29">
            <v>75.5</v>
          </cell>
          <cell r="G29">
            <v>75.5</v>
          </cell>
          <cell r="H29">
            <v>75.5</v>
          </cell>
          <cell r="I29">
            <v>75.5</v>
          </cell>
          <cell r="J29">
            <v>75.5</v>
          </cell>
          <cell r="K29">
            <v>75.5</v>
          </cell>
          <cell r="L29">
            <v>75.5</v>
          </cell>
          <cell r="M29">
            <v>75.5</v>
          </cell>
          <cell r="N29">
            <v>75.5</v>
          </cell>
          <cell r="O29">
            <v>75.5</v>
          </cell>
          <cell r="X29">
            <v>0</v>
          </cell>
        </row>
        <row r="30">
          <cell r="B30">
            <v>1306</v>
          </cell>
          <cell r="C30" t="str">
            <v>BildPlus</v>
          </cell>
          <cell r="D30">
            <v>7.99</v>
          </cell>
          <cell r="E30">
            <v>7.99</v>
          </cell>
          <cell r="F30">
            <v>7.99</v>
          </cell>
          <cell r="G30">
            <v>7.99</v>
          </cell>
          <cell r="H30">
            <v>7.99</v>
          </cell>
          <cell r="I30">
            <v>7.99</v>
          </cell>
          <cell r="J30">
            <v>7.99</v>
          </cell>
          <cell r="K30">
            <v>7.99</v>
          </cell>
          <cell r="L30">
            <v>7.99</v>
          </cell>
          <cell r="M30">
            <v>7.99</v>
          </cell>
          <cell r="N30">
            <v>7.99</v>
          </cell>
          <cell r="O30">
            <v>7.99</v>
          </cell>
          <cell r="X30">
            <v>-314</v>
          </cell>
        </row>
        <row r="31">
          <cell r="B31">
            <v>1307</v>
          </cell>
          <cell r="X31">
            <v>0</v>
          </cell>
        </row>
        <row r="32">
          <cell r="A32">
            <v>1400</v>
          </cell>
          <cell r="B32" t="str">
            <v>Lebensmittel</v>
          </cell>
          <cell r="C32">
            <v>14</v>
          </cell>
          <cell r="D32">
            <v>409</v>
          </cell>
          <cell r="E32">
            <v>227</v>
          </cell>
          <cell r="F32">
            <v>307</v>
          </cell>
          <cell r="G32">
            <v>409</v>
          </cell>
          <cell r="H32">
            <v>307</v>
          </cell>
          <cell r="I32">
            <v>409</v>
          </cell>
          <cell r="J32">
            <v>307</v>
          </cell>
          <cell r="K32">
            <v>409</v>
          </cell>
          <cell r="L32">
            <v>307</v>
          </cell>
          <cell r="M32">
            <v>409</v>
          </cell>
          <cell r="N32">
            <v>307</v>
          </cell>
          <cell r="O32">
            <v>409</v>
          </cell>
          <cell r="X32">
            <v>0</v>
          </cell>
        </row>
        <row r="33">
          <cell r="B33">
            <v>1401</v>
          </cell>
          <cell r="C33" t="str">
            <v>Bonbons</v>
          </cell>
          <cell r="X33">
            <v>0</v>
          </cell>
        </row>
        <row r="34">
          <cell r="B34">
            <v>1402</v>
          </cell>
          <cell r="C34" t="str">
            <v>Brot</v>
          </cell>
          <cell r="D34">
            <v>5</v>
          </cell>
          <cell r="E34">
            <v>5</v>
          </cell>
          <cell r="F34">
            <v>5</v>
          </cell>
          <cell r="G34">
            <v>5</v>
          </cell>
          <cell r="H34">
            <v>5</v>
          </cell>
          <cell r="I34">
            <v>5</v>
          </cell>
          <cell r="J34">
            <v>5</v>
          </cell>
          <cell r="K34">
            <v>5</v>
          </cell>
          <cell r="L34">
            <v>5</v>
          </cell>
          <cell r="M34">
            <v>5</v>
          </cell>
          <cell r="N34">
            <v>5</v>
          </cell>
          <cell r="O34">
            <v>5</v>
          </cell>
          <cell r="X34">
            <v>0</v>
          </cell>
        </row>
        <row r="35">
          <cell r="B35">
            <v>1403</v>
          </cell>
          <cell r="C35" t="str">
            <v>EDEKA</v>
          </cell>
          <cell r="D35">
            <v>102</v>
          </cell>
          <cell r="E35">
            <v>0</v>
          </cell>
          <cell r="F35">
            <v>0</v>
          </cell>
          <cell r="G35">
            <v>102</v>
          </cell>
          <cell r="H35">
            <v>0</v>
          </cell>
          <cell r="I35">
            <v>102</v>
          </cell>
          <cell r="J35">
            <v>0</v>
          </cell>
          <cell r="K35">
            <v>102</v>
          </cell>
          <cell r="L35">
            <v>0</v>
          </cell>
          <cell r="M35">
            <v>102</v>
          </cell>
          <cell r="N35">
            <v>0</v>
          </cell>
          <cell r="O35">
            <v>102</v>
          </cell>
        </row>
        <row r="36">
          <cell r="B36">
            <v>1404</v>
          </cell>
          <cell r="C36" t="str">
            <v>Getränke</v>
          </cell>
          <cell r="D36">
            <v>23</v>
          </cell>
          <cell r="E36">
            <v>23</v>
          </cell>
          <cell r="F36">
            <v>23</v>
          </cell>
          <cell r="G36">
            <v>23</v>
          </cell>
          <cell r="H36">
            <v>23</v>
          </cell>
          <cell r="I36">
            <v>23</v>
          </cell>
          <cell r="J36">
            <v>23</v>
          </cell>
          <cell r="K36">
            <v>23</v>
          </cell>
          <cell r="L36">
            <v>23</v>
          </cell>
          <cell r="M36">
            <v>23</v>
          </cell>
          <cell r="N36">
            <v>23</v>
          </cell>
          <cell r="O36">
            <v>23</v>
          </cell>
        </row>
        <row r="37">
          <cell r="B37">
            <v>1405</v>
          </cell>
          <cell r="C37" t="str">
            <v>Lidl</v>
          </cell>
          <cell r="D37">
            <v>24</v>
          </cell>
          <cell r="E37">
            <v>0</v>
          </cell>
          <cell r="F37">
            <v>24</v>
          </cell>
          <cell r="G37">
            <v>24</v>
          </cell>
          <cell r="H37">
            <v>24</v>
          </cell>
          <cell r="I37">
            <v>24</v>
          </cell>
          <cell r="J37">
            <v>24</v>
          </cell>
          <cell r="K37">
            <v>24</v>
          </cell>
          <cell r="L37">
            <v>24</v>
          </cell>
          <cell r="M37">
            <v>24</v>
          </cell>
          <cell r="N37">
            <v>24</v>
          </cell>
          <cell r="O37">
            <v>24</v>
          </cell>
        </row>
        <row r="38">
          <cell r="B38">
            <v>1406</v>
          </cell>
          <cell r="C38" t="str">
            <v>Markt</v>
          </cell>
          <cell r="D38">
            <v>50</v>
          </cell>
          <cell r="E38">
            <v>0</v>
          </cell>
          <cell r="F38">
            <v>50</v>
          </cell>
          <cell r="G38">
            <v>50</v>
          </cell>
          <cell r="H38">
            <v>50</v>
          </cell>
          <cell r="I38">
            <v>50</v>
          </cell>
          <cell r="J38">
            <v>50</v>
          </cell>
          <cell r="K38">
            <v>50</v>
          </cell>
          <cell r="L38">
            <v>50</v>
          </cell>
          <cell r="M38">
            <v>50</v>
          </cell>
          <cell r="N38">
            <v>50</v>
          </cell>
          <cell r="O38">
            <v>50</v>
          </cell>
        </row>
        <row r="39">
          <cell r="B39">
            <v>1407</v>
          </cell>
          <cell r="C39" t="str">
            <v>Netto</v>
          </cell>
          <cell r="D39">
            <v>199</v>
          </cell>
          <cell r="E39">
            <v>199</v>
          </cell>
          <cell r="F39">
            <v>199</v>
          </cell>
          <cell r="G39">
            <v>199</v>
          </cell>
          <cell r="H39">
            <v>199</v>
          </cell>
          <cell r="I39">
            <v>199</v>
          </cell>
          <cell r="J39">
            <v>199</v>
          </cell>
          <cell r="K39">
            <v>199</v>
          </cell>
          <cell r="L39">
            <v>199</v>
          </cell>
          <cell r="M39">
            <v>199</v>
          </cell>
          <cell r="N39">
            <v>199</v>
          </cell>
          <cell r="O39">
            <v>199</v>
          </cell>
        </row>
        <row r="40">
          <cell r="B40">
            <v>1408</v>
          </cell>
          <cell r="C40" t="str">
            <v>REWE</v>
          </cell>
          <cell r="D40">
            <v>6</v>
          </cell>
          <cell r="E40">
            <v>0</v>
          </cell>
          <cell r="F40">
            <v>6</v>
          </cell>
          <cell r="G40">
            <v>6</v>
          </cell>
          <cell r="H40">
            <v>6</v>
          </cell>
          <cell r="I40">
            <v>6</v>
          </cell>
          <cell r="J40">
            <v>6</v>
          </cell>
          <cell r="K40">
            <v>6</v>
          </cell>
          <cell r="L40">
            <v>6</v>
          </cell>
          <cell r="M40">
            <v>6</v>
          </cell>
          <cell r="N40">
            <v>6</v>
          </cell>
          <cell r="O40">
            <v>6</v>
          </cell>
        </row>
        <row r="41">
          <cell r="B41">
            <v>1409</v>
          </cell>
        </row>
        <row r="42">
          <cell r="B42">
            <v>1410</v>
          </cell>
        </row>
        <row r="43">
          <cell r="A43">
            <v>1500</v>
          </cell>
          <cell r="B43" t="str">
            <v>Sonstiges</v>
          </cell>
          <cell r="C43">
            <v>15</v>
          </cell>
          <cell r="D43">
            <v>100</v>
          </cell>
          <cell r="E43">
            <v>62</v>
          </cell>
          <cell r="F43">
            <v>112</v>
          </cell>
          <cell r="G43">
            <v>100</v>
          </cell>
          <cell r="H43">
            <v>100</v>
          </cell>
          <cell r="I43">
            <v>100</v>
          </cell>
          <cell r="J43">
            <v>140</v>
          </cell>
          <cell r="K43">
            <v>226</v>
          </cell>
          <cell r="L43">
            <v>100</v>
          </cell>
          <cell r="M43">
            <v>100</v>
          </cell>
          <cell r="N43">
            <v>100</v>
          </cell>
          <cell r="O43">
            <v>100</v>
          </cell>
        </row>
        <row r="44">
          <cell r="B44">
            <v>1501</v>
          </cell>
          <cell r="C44" t="str">
            <v>Aktion Mensch</v>
          </cell>
          <cell r="D44">
            <v>17</v>
          </cell>
          <cell r="E44">
            <v>17</v>
          </cell>
          <cell r="F44">
            <v>17</v>
          </cell>
          <cell r="G44">
            <v>17</v>
          </cell>
          <cell r="H44">
            <v>17</v>
          </cell>
          <cell r="I44">
            <v>17</v>
          </cell>
          <cell r="J44">
            <v>17</v>
          </cell>
          <cell r="K44">
            <v>17</v>
          </cell>
          <cell r="L44">
            <v>17</v>
          </cell>
          <cell r="M44">
            <v>17</v>
          </cell>
          <cell r="N44">
            <v>17</v>
          </cell>
          <cell r="O44">
            <v>17</v>
          </cell>
        </row>
        <row r="45">
          <cell r="B45">
            <v>1502</v>
          </cell>
          <cell r="C45" t="str">
            <v>BSG Schering</v>
          </cell>
          <cell r="F45">
            <v>12</v>
          </cell>
        </row>
        <row r="46">
          <cell r="B46">
            <v>1503</v>
          </cell>
          <cell r="C46" t="str">
            <v>Nele Grimm</v>
          </cell>
          <cell r="D46">
            <v>15</v>
          </cell>
          <cell r="E46">
            <v>15</v>
          </cell>
          <cell r="F46">
            <v>15</v>
          </cell>
          <cell r="G46">
            <v>15</v>
          </cell>
          <cell r="H46">
            <v>15</v>
          </cell>
          <cell r="I46">
            <v>15</v>
          </cell>
          <cell r="J46">
            <v>15</v>
          </cell>
          <cell r="K46">
            <v>15</v>
          </cell>
          <cell r="L46">
            <v>15</v>
          </cell>
          <cell r="M46">
            <v>15</v>
          </cell>
          <cell r="N46">
            <v>15</v>
          </cell>
          <cell r="O46">
            <v>15</v>
          </cell>
        </row>
        <row r="47">
          <cell r="B47">
            <v>1504</v>
          </cell>
          <cell r="C47" t="str">
            <v>Vereinsbeiträge</v>
          </cell>
          <cell r="J47">
            <v>20</v>
          </cell>
        </row>
        <row r="48">
          <cell r="B48">
            <v>1505</v>
          </cell>
          <cell r="C48" t="str">
            <v>sonstige Ausgaben</v>
          </cell>
          <cell r="D48">
            <v>68</v>
          </cell>
          <cell r="E48">
            <v>30</v>
          </cell>
          <cell r="F48">
            <v>68</v>
          </cell>
          <cell r="G48">
            <v>68</v>
          </cell>
          <cell r="H48">
            <v>68</v>
          </cell>
          <cell r="I48">
            <v>68</v>
          </cell>
          <cell r="J48">
            <v>68</v>
          </cell>
          <cell r="K48">
            <v>68</v>
          </cell>
          <cell r="L48">
            <v>68</v>
          </cell>
          <cell r="M48">
            <v>68</v>
          </cell>
          <cell r="N48">
            <v>68</v>
          </cell>
          <cell r="O48">
            <v>68</v>
          </cell>
        </row>
        <row r="49">
          <cell r="B49">
            <v>1506</v>
          </cell>
          <cell r="C49" t="str">
            <v>Hellweger Anzeiger</v>
          </cell>
        </row>
        <row r="50">
          <cell r="B50">
            <v>1507</v>
          </cell>
          <cell r="C50" t="str">
            <v>Bücherei</v>
          </cell>
          <cell r="J50">
            <v>20</v>
          </cell>
        </row>
        <row r="51">
          <cell r="B51">
            <v>1508</v>
          </cell>
          <cell r="C51" t="str">
            <v>Dyn</v>
          </cell>
          <cell r="K51">
            <v>126</v>
          </cell>
        </row>
        <row r="52">
          <cell r="B52">
            <v>1509</v>
          </cell>
        </row>
        <row r="53">
          <cell r="A53">
            <v>1600</v>
          </cell>
          <cell r="B53" t="str">
            <v>Elektronik</v>
          </cell>
          <cell r="C53">
            <v>16</v>
          </cell>
          <cell r="D53">
            <v>151</v>
          </cell>
          <cell r="E53">
            <v>50</v>
          </cell>
          <cell r="F53">
            <v>151</v>
          </cell>
          <cell r="G53">
            <v>151</v>
          </cell>
          <cell r="H53">
            <v>151</v>
          </cell>
          <cell r="I53">
            <v>151</v>
          </cell>
          <cell r="J53">
            <v>151</v>
          </cell>
          <cell r="K53">
            <v>151</v>
          </cell>
          <cell r="L53">
            <v>151</v>
          </cell>
          <cell r="M53">
            <v>151</v>
          </cell>
          <cell r="N53">
            <v>151</v>
          </cell>
          <cell r="O53">
            <v>151</v>
          </cell>
        </row>
        <row r="54">
          <cell r="B54">
            <v>1601</v>
          </cell>
          <cell r="C54" t="str">
            <v>Elektronik</v>
          </cell>
          <cell r="D54">
            <v>151</v>
          </cell>
          <cell r="E54">
            <v>50</v>
          </cell>
          <cell r="F54">
            <v>151</v>
          </cell>
          <cell r="G54">
            <v>151</v>
          </cell>
          <cell r="H54">
            <v>151</v>
          </cell>
          <cell r="I54">
            <v>151</v>
          </cell>
          <cell r="J54">
            <v>151</v>
          </cell>
          <cell r="K54">
            <v>151</v>
          </cell>
          <cell r="L54">
            <v>151</v>
          </cell>
          <cell r="M54">
            <v>151</v>
          </cell>
          <cell r="N54">
            <v>151</v>
          </cell>
          <cell r="O54">
            <v>151</v>
          </cell>
        </row>
        <row r="55">
          <cell r="B55">
            <v>1602</v>
          </cell>
          <cell r="C55" t="str">
            <v>Handy</v>
          </cell>
        </row>
        <row r="56">
          <cell r="B56">
            <v>1603</v>
          </cell>
          <cell r="C56" t="str">
            <v>PC</v>
          </cell>
        </row>
        <row r="57">
          <cell r="B57">
            <v>1604</v>
          </cell>
          <cell r="C57" t="str">
            <v>Elektro-Zubehör</v>
          </cell>
        </row>
        <row r="58">
          <cell r="B58">
            <v>1605</v>
          </cell>
          <cell r="C58" t="str">
            <v>Eisenbahn</v>
          </cell>
        </row>
        <row r="59">
          <cell r="A59">
            <v>1700</v>
          </cell>
          <cell r="B59" t="str">
            <v>Wohnung</v>
          </cell>
          <cell r="C59">
            <v>17</v>
          </cell>
          <cell r="D59">
            <v>339.82</v>
          </cell>
          <cell r="E59">
            <v>648.68000000000006</v>
          </cell>
          <cell r="F59">
            <v>408.82</v>
          </cell>
          <cell r="G59">
            <v>408.82</v>
          </cell>
          <cell r="H59">
            <v>625.26</v>
          </cell>
          <cell r="I59">
            <v>414.82</v>
          </cell>
          <cell r="J59">
            <v>414.82</v>
          </cell>
          <cell r="K59">
            <v>625.26</v>
          </cell>
          <cell r="L59">
            <v>414.82</v>
          </cell>
          <cell r="M59">
            <v>462.82</v>
          </cell>
          <cell r="N59">
            <v>625.26</v>
          </cell>
          <cell r="O59">
            <v>414.82</v>
          </cell>
        </row>
        <row r="60">
          <cell r="B60">
            <v>1701</v>
          </cell>
          <cell r="C60" t="str">
            <v>Bremmerich</v>
          </cell>
          <cell r="D60">
            <v>244</v>
          </cell>
          <cell r="E60">
            <v>244</v>
          </cell>
          <cell r="F60">
            <v>244</v>
          </cell>
          <cell r="G60">
            <v>244</v>
          </cell>
          <cell r="H60">
            <v>250</v>
          </cell>
          <cell r="I60">
            <v>250</v>
          </cell>
          <cell r="J60">
            <v>250</v>
          </cell>
          <cell r="K60">
            <v>250</v>
          </cell>
          <cell r="L60">
            <v>250</v>
          </cell>
          <cell r="M60">
            <v>250</v>
          </cell>
          <cell r="N60">
            <v>250</v>
          </cell>
          <cell r="O60">
            <v>250</v>
          </cell>
        </row>
        <row r="61">
          <cell r="B61">
            <v>1702</v>
          </cell>
          <cell r="C61" t="str">
            <v xml:space="preserve">GEZ </v>
          </cell>
          <cell r="E61">
            <v>55.08</v>
          </cell>
          <cell r="H61">
            <v>55.08</v>
          </cell>
          <cell r="K61">
            <v>55.08</v>
          </cell>
          <cell r="N61">
            <v>55.08</v>
          </cell>
        </row>
        <row r="62">
          <cell r="B62">
            <v>1703</v>
          </cell>
          <cell r="C62" t="str">
            <v>Grundbesitzabgaben</v>
          </cell>
          <cell r="E62">
            <v>155.36000000000001</v>
          </cell>
          <cell r="H62">
            <v>155.36000000000001</v>
          </cell>
          <cell r="K62">
            <v>155.36000000000001</v>
          </cell>
          <cell r="N62">
            <v>155.36000000000001</v>
          </cell>
        </row>
        <row r="63">
          <cell r="B63">
            <v>1704</v>
          </cell>
          <cell r="C63" t="str">
            <v>T-Online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</row>
        <row r="64">
          <cell r="B64">
            <v>1705</v>
          </cell>
          <cell r="C64" t="str">
            <v>SWU Strom</v>
          </cell>
          <cell r="E64">
            <v>98.42</v>
          </cell>
          <cell r="F64">
            <v>69</v>
          </cell>
          <cell r="G64">
            <v>69</v>
          </cell>
          <cell r="H64">
            <v>69</v>
          </cell>
          <cell r="I64">
            <v>69</v>
          </cell>
          <cell r="J64">
            <v>69</v>
          </cell>
          <cell r="K64">
            <v>69</v>
          </cell>
          <cell r="L64">
            <v>69</v>
          </cell>
          <cell r="M64">
            <v>69</v>
          </cell>
          <cell r="N64">
            <v>69</v>
          </cell>
          <cell r="O64">
            <v>69</v>
          </cell>
        </row>
        <row r="65">
          <cell r="B65">
            <v>1706</v>
          </cell>
          <cell r="C65" t="str">
            <v>Telekom</v>
          </cell>
          <cell r="D65">
            <v>95.82</v>
          </cell>
          <cell r="E65">
            <v>95.82</v>
          </cell>
          <cell r="F65">
            <v>95.82</v>
          </cell>
          <cell r="G65">
            <v>95.82</v>
          </cell>
          <cell r="H65">
            <v>95.82</v>
          </cell>
          <cell r="I65">
            <v>95.82</v>
          </cell>
          <cell r="J65">
            <v>95.82</v>
          </cell>
          <cell r="K65">
            <v>95.82</v>
          </cell>
          <cell r="L65">
            <v>95.82</v>
          </cell>
          <cell r="M65">
            <v>95.82</v>
          </cell>
          <cell r="N65">
            <v>95.82</v>
          </cell>
          <cell r="O65">
            <v>95.82</v>
          </cell>
        </row>
        <row r="66">
          <cell r="B66">
            <v>1707</v>
          </cell>
          <cell r="C66" t="str">
            <v>Baumarkt</v>
          </cell>
        </row>
        <row r="67">
          <cell r="B67">
            <v>1708</v>
          </cell>
          <cell r="C67" t="str">
            <v>Cookidoo</v>
          </cell>
          <cell r="M67">
            <v>48</v>
          </cell>
        </row>
        <row r="68">
          <cell r="B68">
            <v>1709</v>
          </cell>
          <cell r="C68" t="str">
            <v>Abfallbeseitigung</v>
          </cell>
        </row>
        <row r="69">
          <cell r="B69">
            <v>1710</v>
          </cell>
        </row>
        <row r="70">
          <cell r="B70">
            <v>1711</v>
          </cell>
        </row>
        <row r="71">
          <cell r="B71">
            <v>1712</v>
          </cell>
        </row>
        <row r="72">
          <cell r="A72">
            <v>1800</v>
          </cell>
          <cell r="B72" t="str">
            <v>Neukauf Wohnung</v>
          </cell>
          <cell r="C72">
            <v>18</v>
          </cell>
          <cell r="D72">
            <v>33</v>
          </cell>
          <cell r="E72">
            <v>0</v>
          </cell>
          <cell r="F72">
            <v>33</v>
          </cell>
          <cell r="G72">
            <v>33</v>
          </cell>
          <cell r="H72">
            <v>33</v>
          </cell>
          <cell r="I72">
            <v>33</v>
          </cell>
          <cell r="J72">
            <v>33</v>
          </cell>
          <cell r="K72">
            <v>33</v>
          </cell>
          <cell r="L72">
            <v>33</v>
          </cell>
          <cell r="M72">
            <v>33</v>
          </cell>
          <cell r="N72">
            <v>33</v>
          </cell>
          <cell r="O72">
            <v>33</v>
          </cell>
        </row>
        <row r="73">
          <cell r="B73">
            <v>1801</v>
          </cell>
          <cell r="C73" t="str">
            <v>Badezimmer-Bedarf</v>
          </cell>
        </row>
        <row r="74">
          <cell r="B74">
            <v>1802</v>
          </cell>
          <cell r="C74" t="str">
            <v>Küchen-Bedarf</v>
          </cell>
        </row>
        <row r="75">
          <cell r="B75">
            <v>1803</v>
          </cell>
          <cell r="C75" t="str">
            <v>SZ-Bedarf</v>
          </cell>
        </row>
        <row r="76">
          <cell r="B76">
            <v>1804</v>
          </cell>
          <cell r="C76" t="str">
            <v>Büro-Bedarf</v>
          </cell>
        </row>
        <row r="77">
          <cell r="B77">
            <v>1805</v>
          </cell>
          <cell r="C77" t="str">
            <v>WZ-Bedarf</v>
          </cell>
        </row>
        <row r="78">
          <cell r="B78">
            <v>1806</v>
          </cell>
          <cell r="C78" t="str">
            <v>Schlafzimmer-Bedarf</v>
          </cell>
        </row>
        <row r="79">
          <cell r="B79">
            <v>1807</v>
          </cell>
          <cell r="C79" t="str">
            <v>Interieur Wohnung</v>
          </cell>
          <cell r="D79">
            <v>33</v>
          </cell>
          <cell r="E79">
            <v>0</v>
          </cell>
          <cell r="F79">
            <v>33</v>
          </cell>
          <cell r="G79">
            <v>33</v>
          </cell>
          <cell r="H79">
            <v>33</v>
          </cell>
          <cell r="I79">
            <v>33</v>
          </cell>
          <cell r="J79">
            <v>33</v>
          </cell>
          <cell r="K79">
            <v>33</v>
          </cell>
          <cell r="L79">
            <v>33</v>
          </cell>
          <cell r="M79">
            <v>33</v>
          </cell>
          <cell r="N79">
            <v>33</v>
          </cell>
          <cell r="O79">
            <v>33</v>
          </cell>
        </row>
        <row r="80">
          <cell r="B80">
            <v>1808</v>
          </cell>
          <cell r="C80" t="str">
            <v>Balkon-Bedarf</v>
          </cell>
        </row>
        <row r="81">
          <cell r="A81">
            <v>1900</v>
          </cell>
          <cell r="B81" t="str">
            <v>Reisen/Freizeit</v>
          </cell>
          <cell r="C81">
            <v>19</v>
          </cell>
          <cell r="D81">
            <v>2838.9300000000003</v>
          </cell>
          <cell r="E81">
            <v>800.5</v>
          </cell>
          <cell r="F81">
            <v>502</v>
          </cell>
          <cell r="G81">
            <v>502</v>
          </cell>
          <cell r="H81">
            <v>502</v>
          </cell>
          <cell r="I81">
            <v>502</v>
          </cell>
          <cell r="J81">
            <v>502</v>
          </cell>
          <cell r="K81">
            <v>502</v>
          </cell>
          <cell r="L81">
            <v>502</v>
          </cell>
          <cell r="M81">
            <v>502</v>
          </cell>
          <cell r="N81">
            <v>502</v>
          </cell>
          <cell r="O81">
            <v>502</v>
          </cell>
        </row>
        <row r="82">
          <cell r="B82">
            <v>1901</v>
          </cell>
          <cell r="C82" t="str">
            <v>Essen / Ausgehen</v>
          </cell>
          <cell r="D82">
            <v>151.5</v>
          </cell>
          <cell r="E82">
            <v>100</v>
          </cell>
          <cell r="F82">
            <v>151.5</v>
          </cell>
          <cell r="G82">
            <v>151.5</v>
          </cell>
          <cell r="H82">
            <v>151.5</v>
          </cell>
          <cell r="I82">
            <v>151.5</v>
          </cell>
          <cell r="J82">
            <v>151.5</v>
          </cell>
          <cell r="K82">
            <v>151.5</v>
          </cell>
          <cell r="L82">
            <v>151.5</v>
          </cell>
          <cell r="M82">
            <v>151.5</v>
          </cell>
          <cell r="N82">
            <v>151.5</v>
          </cell>
          <cell r="O82">
            <v>151.5</v>
          </cell>
        </row>
        <row r="83">
          <cell r="B83">
            <v>1902</v>
          </cell>
          <cell r="C83" t="str">
            <v>Freizeitaktivitäten</v>
          </cell>
          <cell r="D83">
            <v>102</v>
          </cell>
          <cell r="E83">
            <v>50</v>
          </cell>
          <cell r="F83">
            <v>102</v>
          </cell>
          <cell r="G83">
            <v>102</v>
          </cell>
          <cell r="H83">
            <v>102</v>
          </cell>
          <cell r="I83">
            <v>102</v>
          </cell>
          <cell r="J83">
            <v>102</v>
          </cell>
          <cell r="K83">
            <v>102</v>
          </cell>
          <cell r="L83">
            <v>102</v>
          </cell>
          <cell r="M83">
            <v>102</v>
          </cell>
          <cell r="N83">
            <v>102</v>
          </cell>
          <cell r="O83">
            <v>102</v>
          </cell>
        </row>
        <row r="84">
          <cell r="B84">
            <v>1903</v>
          </cell>
          <cell r="C84" t="str">
            <v>Urlaub</v>
          </cell>
          <cell r="D84">
            <v>2534.9300000000003</v>
          </cell>
          <cell r="E84">
            <v>600</v>
          </cell>
          <cell r="F84">
            <v>198</v>
          </cell>
          <cell r="G84">
            <v>198</v>
          </cell>
          <cell r="H84">
            <v>198</v>
          </cell>
          <cell r="I84">
            <v>198</v>
          </cell>
          <cell r="J84">
            <v>198</v>
          </cell>
          <cell r="K84">
            <v>198</v>
          </cell>
          <cell r="L84">
            <v>198</v>
          </cell>
          <cell r="M84">
            <v>198</v>
          </cell>
          <cell r="N84">
            <v>198</v>
          </cell>
          <cell r="O84">
            <v>198</v>
          </cell>
        </row>
        <row r="85">
          <cell r="B85">
            <v>1904</v>
          </cell>
          <cell r="C85" t="str">
            <v>Rad</v>
          </cell>
        </row>
        <row r="86">
          <cell r="B86">
            <v>1905</v>
          </cell>
          <cell r="C86" t="str">
            <v>Bücher</v>
          </cell>
        </row>
        <row r="87">
          <cell r="B87">
            <v>1906</v>
          </cell>
          <cell r="C87" t="str">
            <v>Essen</v>
          </cell>
          <cell r="D87">
            <v>50.5</v>
          </cell>
          <cell r="E87">
            <v>50.5</v>
          </cell>
          <cell r="F87">
            <v>50.5</v>
          </cell>
          <cell r="G87">
            <v>50.5</v>
          </cell>
          <cell r="H87">
            <v>50.5</v>
          </cell>
          <cell r="I87">
            <v>50.5</v>
          </cell>
          <cell r="J87">
            <v>50.5</v>
          </cell>
          <cell r="K87">
            <v>50.5</v>
          </cell>
          <cell r="L87">
            <v>50.5</v>
          </cell>
          <cell r="M87">
            <v>50.5</v>
          </cell>
          <cell r="N87">
            <v>50.5</v>
          </cell>
          <cell r="O87">
            <v>50.5</v>
          </cell>
        </row>
        <row r="88">
          <cell r="B88">
            <v>1907</v>
          </cell>
        </row>
        <row r="89">
          <cell r="A89">
            <v>2000</v>
          </cell>
          <cell r="B89" t="str">
            <v>Auto</v>
          </cell>
          <cell r="C89">
            <v>20</v>
          </cell>
          <cell r="D89">
            <v>593.25</v>
          </cell>
          <cell r="E89">
            <v>61</v>
          </cell>
          <cell r="F89">
            <v>580</v>
          </cell>
          <cell r="G89">
            <v>296</v>
          </cell>
          <cell r="H89">
            <v>139</v>
          </cell>
          <cell r="I89">
            <v>119</v>
          </cell>
          <cell r="J89">
            <v>139</v>
          </cell>
          <cell r="K89">
            <v>133</v>
          </cell>
          <cell r="L89">
            <v>81</v>
          </cell>
          <cell r="M89">
            <v>269</v>
          </cell>
          <cell r="N89">
            <v>81</v>
          </cell>
          <cell r="O89">
            <v>61</v>
          </cell>
        </row>
        <row r="90">
          <cell r="B90">
            <v>2001</v>
          </cell>
          <cell r="C90" t="str">
            <v>Vers. BK</v>
          </cell>
          <cell r="D90">
            <v>512.25</v>
          </cell>
        </row>
        <row r="91">
          <cell r="B91">
            <v>2002</v>
          </cell>
          <cell r="C91" t="str">
            <v>Steuern BK</v>
          </cell>
          <cell r="G91">
            <v>177</v>
          </cell>
        </row>
        <row r="92">
          <cell r="B92">
            <v>2003</v>
          </cell>
          <cell r="C92" t="str">
            <v>Steuern Hyundai</v>
          </cell>
          <cell r="K92">
            <v>72</v>
          </cell>
        </row>
        <row r="93">
          <cell r="B93">
            <v>2004</v>
          </cell>
          <cell r="C93" t="str">
            <v>Steuern Audi</v>
          </cell>
          <cell r="M93">
            <v>108</v>
          </cell>
        </row>
        <row r="94">
          <cell r="B94">
            <v>2005</v>
          </cell>
          <cell r="C94" t="str">
            <v>ADAC</v>
          </cell>
          <cell r="F94">
            <v>99</v>
          </cell>
        </row>
        <row r="95">
          <cell r="B95">
            <v>2006</v>
          </cell>
          <cell r="C95" t="str">
            <v>Versicherung Kinder</v>
          </cell>
        </row>
        <row r="96">
          <cell r="B96">
            <v>2007</v>
          </cell>
          <cell r="C96" t="str">
            <v>Benzin</v>
          </cell>
          <cell r="D96">
            <v>61</v>
          </cell>
          <cell r="E96">
            <v>61</v>
          </cell>
          <cell r="F96">
            <v>61</v>
          </cell>
          <cell r="G96">
            <v>61</v>
          </cell>
          <cell r="H96">
            <v>61</v>
          </cell>
          <cell r="I96">
            <v>61</v>
          </cell>
          <cell r="J96">
            <v>61</v>
          </cell>
          <cell r="K96">
            <v>61</v>
          </cell>
          <cell r="L96">
            <v>61</v>
          </cell>
          <cell r="M96">
            <v>61</v>
          </cell>
          <cell r="N96">
            <v>61</v>
          </cell>
          <cell r="O96">
            <v>61</v>
          </cell>
        </row>
        <row r="97">
          <cell r="B97">
            <v>2008</v>
          </cell>
          <cell r="C97" t="str">
            <v>Waschstraße</v>
          </cell>
          <cell r="D97">
            <v>20</v>
          </cell>
          <cell r="F97">
            <v>20</v>
          </cell>
          <cell r="H97">
            <v>20</v>
          </cell>
          <cell r="J97">
            <v>20</v>
          </cell>
          <cell r="L97">
            <v>20</v>
          </cell>
          <cell r="N97">
            <v>20</v>
          </cell>
        </row>
        <row r="98">
          <cell r="B98">
            <v>2009</v>
          </cell>
          <cell r="C98" t="str">
            <v>Reparatur</v>
          </cell>
          <cell r="F98">
            <v>400</v>
          </cell>
          <cell r="M98">
            <v>100</v>
          </cell>
        </row>
        <row r="99">
          <cell r="B99">
            <v>2010</v>
          </cell>
          <cell r="C99" t="str">
            <v>Deutschlandticket</v>
          </cell>
          <cell r="G99">
            <v>58</v>
          </cell>
          <cell r="H99">
            <v>58</v>
          </cell>
          <cell r="I99">
            <v>58</v>
          </cell>
          <cell r="J99">
            <v>58</v>
          </cell>
        </row>
        <row r="100">
          <cell r="A100">
            <v>2100</v>
          </cell>
          <cell r="B100" t="str">
            <v>Kinder</v>
          </cell>
          <cell r="C100">
            <v>21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150</v>
          </cell>
          <cell r="L100">
            <v>0</v>
          </cell>
          <cell r="M100">
            <v>0</v>
          </cell>
          <cell r="N100">
            <v>150</v>
          </cell>
          <cell r="O100">
            <v>300</v>
          </cell>
        </row>
        <row r="101">
          <cell r="B101">
            <v>2101</v>
          </cell>
          <cell r="C101" t="str">
            <v>Geschenke</v>
          </cell>
          <cell r="K101">
            <v>150</v>
          </cell>
          <cell r="N101">
            <v>150</v>
          </cell>
          <cell r="O101">
            <v>300</v>
          </cell>
        </row>
        <row r="102">
          <cell r="B102">
            <v>2102</v>
          </cell>
          <cell r="C102" t="str">
            <v>Fabian</v>
          </cell>
        </row>
        <row r="103">
          <cell r="B103">
            <v>2103</v>
          </cell>
        </row>
        <row r="104">
          <cell r="B104">
            <v>2104</v>
          </cell>
        </row>
        <row r="106">
          <cell r="A106">
            <v>2200</v>
          </cell>
          <cell r="B106" t="str">
            <v>Versicherung</v>
          </cell>
          <cell r="C106">
            <v>22</v>
          </cell>
          <cell r="D106">
            <v>49.92</v>
          </cell>
          <cell r="E106">
            <v>49.92</v>
          </cell>
          <cell r="F106">
            <v>49.92</v>
          </cell>
          <cell r="G106">
            <v>49.92</v>
          </cell>
          <cell r="H106">
            <v>275.52</v>
          </cell>
          <cell r="I106">
            <v>49.92</v>
          </cell>
          <cell r="J106">
            <v>49.92</v>
          </cell>
          <cell r="K106">
            <v>49.92</v>
          </cell>
          <cell r="L106">
            <v>504.38000000000005</v>
          </cell>
          <cell r="M106">
            <v>49.92</v>
          </cell>
          <cell r="N106">
            <v>49.92</v>
          </cell>
          <cell r="O106">
            <v>77.22</v>
          </cell>
        </row>
        <row r="107">
          <cell r="B107">
            <v>2201</v>
          </cell>
          <cell r="C107" t="str">
            <v>DEURAG / Rechtschutz</v>
          </cell>
          <cell r="D107">
            <v>24.16</v>
          </cell>
          <cell r="E107">
            <v>24.16</v>
          </cell>
          <cell r="F107">
            <v>24.16</v>
          </cell>
          <cell r="G107">
            <v>24.16</v>
          </cell>
          <cell r="H107">
            <v>24.16</v>
          </cell>
          <cell r="I107">
            <v>24.16</v>
          </cell>
          <cell r="J107">
            <v>24.16</v>
          </cell>
          <cell r="K107">
            <v>24.16</v>
          </cell>
          <cell r="L107">
            <v>24.16</v>
          </cell>
          <cell r="M107">
            <v>24.16</v>
          </cell>
          <cell r="N107">
            <v>24.16</v>
          </cell>
          <cell r="O107">
            <v>24.16</v>
          </cell>
        </row>
        <row r="108">
          <cell r="B108">
            <v>2202</v>
          </cell>
          <cell r="C108" t="str">
            <v>Haft/Hausrat</v>
          </cell>
          <cell r="L108">
            <v>454.46000000000004</v>
          </cell>
        </row>
        <row r="109">
          <cell r="B109">
            <v>2203</v>
          </cell>
          <cell r="C109" t="str">
            <v>Krankenzusatz</v>
          </cell>
          <cell r="H109">
            <v>225.6</v>
          </cell>
        </row>
        <row r="110">
          <cell r="B110">
            <v>2204</v>
          </cell>
          <cell r="C110" t="str">
            <v>KTG Bernd</v>
          </cell>
          <cell r="O110">
            <v>27.3</v>
          </cell>
        </row>
        <row r="111">
          <cell r="B111">
            <v>2205</v>
          </cell>
          <cell r="C111" t="str">
            <v>Unfallversicherung</v>
          </cell>
          <cell r="D111">
            <v>25.76</v>
          </cell>
          <cell r="E111">
            <v>25.76</v>
          </cell>
          <cell r="F111">
            <v>25.76</v>
          </cell>
          <cell r="G111">
            <v>25.76</v>
          </cell>
          <cell r="H111">
            <v>25.76</v>
          </cell>
          <cell r="I111">
            <v>25.76</v>
          </cell>
          <cell r="J111">
            <v>25.76</v>
          </cell>
          <cell r="K111">
            <v>25.76</v>
          </cell>
          <cell r="L111">
            <v>25.76</v>
          </cell>
          <cell r="M111">
            <v>25.76</v>
          </cell>
          <cell r="N111">
            <v>25.76</v>
          </cell>
          <cell r="O111">
            <v>25.76</v>
          </cell>
        </row>
        <row r="112">
          <cell r="B112">
            <v>2206</v>
          </cell>
        </row>
        <row r="113">
          <cell r="A113">
            <v>2300</v>
          </cell>
          <cell r="B113" t="str">
            <v>Medizin</v>
          </cell>
          <cell r="C113">
            <v>23</v>
          </cell>
          <cell r="D113">
            <v>20</v>
          </cell>
          <cell r="E113">
            <v>20</v>
          </cell>
          <cell r="F113">
            <v>20</v>
          </cell>
          <cell r="G113">
            <v>20</v>
          </cell>
          <cell r="H113">
            <v>20</v>
          </cell>
          <cell r="I113">
            <v>20</v>
          </cell>
          <cell r="J113">
            <v>20</v>
          </cell>
          <cell r="K113">
            <v>20</v>
          </cell>
          <cell r="L113">
            <v>20</v>
          </cell>
          <cell r="M113">
            <v>20</v>
          </cell>
          <cell r="N113">
            <v>20</v>
          </cell>
          <cell r="O113">
            <v>20</v>
          </cell>
        </row>
        <row r="114">
          <cell r="B114">
            <v>2301</v>
          </cell>
          <cell r="C114" t="str">
            <v>Krankenkasse</v>
          </cell>
        </row>
        <row r="115">
          <cell r="B115">
            <v>2302</v>
          </cell>
          <cell r="C115" t="str">
            <v>Arzt</v>
          </cell>
        </row>
        <row r="116">
          <cell r="B116">
            <v>2303</v>
          </cell>
          <cell r="C116" t="str">
            <v>Medizin</v>
          </cell>
          <cell r="D116">
            <v>20</v>
          </cell>
          <cell r="E116">
            <v>20</v>
          </cell>
          <cell r="F116">
            <v>20</v>
          </cell>
          <cell r="G116">
            <v>20</v>
          </cell>
          <cell r="H116">
            <v>20</v>
          </cell>
          <cell r="I116">
            <v>20</v>
          </cell>
          <cell r="J116">
            <v>20</v>
          </cell>
          <cell r="K116">
            <v>20</v>
          </cell>
          <cell r="L116">
            <v>20</v>
          </cell>
          <cell r="M116">
            <v>20</v>
          </cell>
          <cell r="N116">
            <v>20</v>
          </cell>
          <cell r="O116">
            <v>20</v>
          </cell>
        </row>
        <row r="117">
          <cell r="B117">
            <v>2304</v>
          </cell>
          <cell r="C117" t="str">
            <v>Corona</v>
          </cell>
        </row>
        <row r="118">
          <cell r="B118">
            <v>2305</v>
          </cell>
        </row>
        <row r="119">
          <cell r="A119">
            <v>2400</v>
          </cell>
          <cell r="B119" t="str">
            <v>Haus Heeren</v>
          </cell>
          <cell r="C119">
            <v>24</v>
          </cell>
          <cell r="D119">
            <v>625.44000000000005</v>
          </cell>
          <cell r="E119">
            <v>82</v>
          </cell>
          <cell r="F119">
            <v>82</v>
          </cell>
          <cell r="G119">
            <v>82</v>
          </cell>
          <cell r="H119">
            <v>348</v>
          </cell>
          <cell r="I119">
            <v>348</v>
          </cell>
          <cell r="J119">
            <v>348</v>
          </cell>
          <cell r="K119">
            <v>348</v>
          </cell>
          <cell r="L119">
            <v>348</v>
          </cell>
          <cell r="M119">
            <v>348</v>
          </cell>
          <cell r="N119">
            <v>348</v>
          </cell>
          <cell r="O119">
            <v>348</v>
          </cell>
        </row>
        <row r="120">
          <cell r="B120">
            <v>2401</v>
          </cell>
          <cell r="C120" t="str">
            <v>Darlehen</v>
          </cell>
          <cell r="D120">
            <v>82</v>
          </cell>
          <cell r="E120">
            <v>82</v>
          </cell>
          <cell r="F120">
            <v>82</v>
          </cell>
          <cell r="G120">
            <v>82</v>
          </cell>
          <cell r="H120">
            <v>348</v>
          </cell>
          <cell r="I120">
            <v>348</v>
          </cell>
          <cell r="J120">
            <v>348</v>
          </cell>
          <cell r="K120">
            <v>348</v>
          </cell>
          <cell r="L120">
            <v>348</v>
          </cell>
          <cell r="M120">
            <v>348</v>
          </cell>
          <cell r="N120">
            <v>348</v>
          </cell>
          <cell r="O120">
            <v>348</v>
          </cell>
        </row>
        <row r="121">
          <cell r="B121">
            <v>2402</v>
          </cell>
          <cell r="C121" t="str">
            <v>Wohngebäude Heeren</v>
          </cell>
          <cell r="D121">
            <v>543.44000000000005</v>
          </cell>
        </row>
        <row r="122">
          <cell r="B122">
            <v>2403</v>
          </cell>
        </row>
        <row r="126">
          <cell r="B126" t="str">
            <v>Neutral</v>
          </cell>
          <cell r="C126">
            <v>90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</row>
        <row r="127">
          <cell r="B127">
            <v>9000</v>
          </cell>
          <cell r="C127" t="str">
            <v>Umbuchung Bank/Kasse</v>
          </cell>
        </row>
        <row r="128">
          <cell r="B128">
            <v>1000</v>
          </cell>
          <cell r="C128" t="str">
            <v>Zinsen 700</v>
          </cell>
        </row>
        <row r="129">
          <cell r="B129">
            <v>1055</v>
          </cell>
          <cell r="C129" t="str">
            <v>Zinsen 755</v>
          </cell>
        </row>
        <row r="137">
          <cell r="D137">
            <v>1</v>
          </cell>
          <cell r="E137">
            <v>2</v>
          </cell>
          <cell r="F137">
            <v>3</v>
          </cell>
          <cell r="G137">
            <v>4</v>
          </cell>
          <cell r="H137">
            <v>5</v>
          </cell>
          <cell r="I137">
            <v>6</v>
          </cell>
          <cell r="J137">
            <v>7</v>
          </cell>
          <cell r="K137">
            <v>8</v>
          </cell>
          <cell r="L137">
            <v>9</v>
          </cell>
          <cell r="M137">
            <v>10</v>
          </cell>
          <cell r="N137">
            <v>11</v>
          </cell>
          <cell r="O137">
            <v>12</v>
          </cell>
        </row>
        <row r="138">
          <cell r="C138" t="str">
            <v>Ausgaben Soll</v>
          </cell>
          <cell r="D138">
            <v>5264.8000000000011</v>
          </cell>
          <cell r="E138">
            <v>2107.04</v>
          </cell>
          <cell r="F138">
            <v>2337.4</v>
          </cell>
          <cell r="G138">
            <v>2143.1800000000003</v>
          </cell>
          <cell r="H138">
            <v>2592.2200000000003</v>
          </cell>
          <cell r="I138">
            <v>2238.1800000000003</v>
          </cell>
          <cell r="J138">
            <v>2281.1800000000003</v>
          </cell>
          <cell r="K138">
            <v>2738.62</v>
          </cell>
          <cell r="L138">
            <v>2552.64</v>
          </cell>
          <cell r="M138">
            <v>2436.1799999999998</v>
          </cell>
          <cell r="N138">
            <v>2458.62</v>
          </cell>
          <cell r="O138">
            <v>2525.4199999999996</v>
          </cell>
        </row>
        <row r="139">
          <cell r="C139" t="str">
            <v>Einnahmen Soll</v>
          </cell>
          <cell r="D139">
            <v>4238.42</v>
          </cell>
          <cell r="E139">
            <v>4274.42</v>
          </cell>
          <cell r="F139">
            <v>4771.6900000000005</v>
          </cell>
          <cell r="G139">
            <v>4663.6900000000005</v>
          </cell>
          <cell r="H139">
            <v>4256.42</v>
          </cell>
          <cell r="I139">
            <v>4346.42</v>
          </cell>
          <cell r="J139">
            <v>4256.42</v>
          </cell>
          <cell r="K139">
            <v>4256.42</v>
          </cell>
          <cell r="L139">
            <v>4346.42</v>
          </cell>
          <cell r="M139">
            <v>4256.42</v>
          </cell>
          <cell r="N139">
            <v>4256.42</v>
          </cell>
          <cell r="O139">
            <v>4346.42</v>
          </cell>
        </row>
      </sheetData>
      <sheetData sheetId="2">
        <row r="1">
          <cell r="P1" t="str">
            <v>Gesamt</v>
          </cell>
          <cell r="Q1" t="str">
            <v>FIX</v>
          </cell>
          <cell r="R1" t="str">
            <v>nur Bank</v>
          </cell>
        </row>
        <row r="2">
          <cell r="P2">
            <v>-1240.1000000000001</v>
          </cell>
          <cell r="Q2">
            <v>-641.67999999999984</v>
          </cell>
          <cell r="R2">
            <v>686</v>
          </cell>
        </row>
        <row r="3">
          <cell r="P3">
            <v>-1926.1000000000001</v>
          </cell>
          <cell r="Q3">
            <v>-1327.6799999999998</v>
          </cell>
          <cell r="R3">
            <v>-921.68</v>
          </cell>
        </row>
        <row r="8">
          <cell r="C8">
            <v>796</v>
          </cell>
        </row>
        <row r="10">
          <cell r="C10">
            <v>0</v>
          </cell>
        </row>
        <row r="24">
          <cell r="D24" t="e">
            <v>#VALUE!</v>
          </cell>
          <cell r="E24" t="e">
            <v>#VALUE!</v>
          </cell>
          <cell r="F24" t="e">
            <v>#VALUE!</v>
          </cell>
        </row>
        <row r="58">
          <cell r="A58" t="str">
            <v>Monat</v>
          </cell>
          <cell r="B58" t="str">
            <v>Ausgaben Soll</v>
          </cell>
          <cell r="C58" t="str">
            <v>Ausgaben Ist</v>
          </cell>
          <cell r="D58" t="str">
            <v>Ein Soll</v>
          </cell>
          <cell r="E58" t="str">
            <v>Einnahmen Ist</v>
          </cell>
          <cell r="F58" t="str">
            <v>Diff Ein/Aus</v>
          </cell>
          <cell r="G58" t="str">
            <v>Diff Aus Soll/Ist</v>
          </cell>
        </row>
        <row r="59">
          <cell r="A59">
            <v>1</v>
          </cell>
          <cell r="B59">
            <v>5264.8000000000011</v>
          </cell>
          <cell r="C59">
            <v>0</v>
          </cell>
          <cell r="D59">
            <v>4238.42</v>
          </cell>
          <cell r="E59">
            <v>0</v>
          </cell>
          <cell r="F59">
            <v>-4238.42</v>
          </cell>
          <cell r="G59">
            <v>5264.8000000000011</v>
          </cell>
        </row>
        <row r="60">
          <cell r="A60">
            <v>2</v>
          </cell>
          <cell r="B60">
            <v>2107.04</v>
          </cell>
          <cell r="C60">
            <v>0</v>
          </cell>
          <cell r="D60">
            <v>4274.42</v>
          </cell>
          <cell r="E60">
            <v>0</v>
          </cell>
          <cell r="F60">
            <v>-4274.42</v>
          </cell>
          <cell r="G60">
            <v>2107.04</v>
          </cell>
        </row>
        <row r="61">
          <cell r="A61">
            <v>3</v>
          </cell>
          <cell r="B61">
            <v>2337.4</v>
          </cell>
          <cell r="C61">
            <v>0</v>
          </cell>
          <cell r="D61">
            <v>4771.6900000000005</v>
          </cell>
          <cell r="E61">
            <v>0</v>
          </cell>
          <cell r="F61">
            <v>-4771.6900000000005</v>
          </cell>
          <cell r="G61">
            <v>2337.4</v>
          </cell>
        </row>
        <row r="62">
          <cell r="A62">
            <v>4</v>
          </cell>
          <cell r="B62">
            <v>2143.1800000000003</v>
          </cell>
          <cell r="C62">
            <v>0</v>
          </cell>
          <cell r="D62">
            <v>4663.6900000000005</v>
          </cell>
          <cell r="E62">
            <v>0</v>
          </cell>
          <cell r="F62">
            <v>-4663.6900000000005</v>
          </cell>
          <cell r="G62">
            <v>2143.1800000000003</v>
          </cell>
        </row>
        <row r="63">
          <cell r="A63">
            <v>5</v>
          </cell>
          <cell r="B63">
            <v>2592.2200000000003</v>
          </cell>
          <cell r="C63">
            <v>0</v>
          </cell>
          <cell r="D63">
            <v>4256.42</v>
          </cell>
          <cell r="E63">
            <v>0</v>
          </cell>
          <cell r="F63">
            <v>-4256.42</v>
          </cell>
          <cell r="G63">
            <v>2592.2200000000003</v>
          </cell>
        </row>
        <row r="64">
          <cell r="A64">
            <v>6</v>
          </cell>
          <cell r="B64">
            <v>2238.1800000000003</v>
          </cell>
          <cell r="C64">
            <v>314</v>
          </cell>
          <cell r="D64">
            <v>4346.42</v>
          </cell>
          <cell r="E64">
            <v>0</v>
          </cell>
          <cell r="F64">
            <v>-4346.42</v>
          </cell>
          <cell r="G64">
            <v>1924.1800000000003</v>
          </cell>
        </row>
        <row r="65">
          <cell r="A65">
            <v>7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</row>
        <row r="66">
          <cell r="A66">
            <v>8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</row>
        <row r="67">
          <cell r="A67">
            <v>9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</row>
        <row r="68">
          <cell r="A68">
            <v>10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 t="str">
            <v/>
          </cell>
        </row>
        <row r="70">
          <cell r="A70">
            <v>12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 t="str">
            <v/>
          </cell>
        </row>
      </sheetData>
      <sheetData sheetId="3">
        <row r="1">
          <cell r="T1" t="str">
            <v>Soll-Mo</v>
          </cell>
        </row>
      </sheetData>
      <sheetData sheetId="4"/>
      <sheetData sheetId="5" refreshError="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6-29T14:32:08.84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42 3312 0 0,'0'0'0'0'0,"5"-25"16"0"0,1 18 0 0 0,-1 2 0 0 0,-5 4 8 0 0,-2 1 0 0 0,2-3-8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6-29T14:32:08.84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34 4912 0 0,'0'0'192'0'0,"11"-24"-104"0"0,-11 21 128 0 0,0 1-152 0 0,0-1 0 0 0,0 2 208 0 0,3 1-184 0 0,3 1-32 0 0,3 4 0 0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6-29T14:32:08.84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42 3312 0 0,'0'0'0'0'0,"5"-25"16"0"0,1 18 0 0 0,-1 2 0 0 0,-5 4 8 0 0,-2 1 0 0 0,2-3-8 0 0</inkml:trace>
</inkml:ink>
</file>

<file path=xl/persons/person.xml><?xml version="1.0" encoding="utf-8"?>
<personList xmlns="http://schemas.microsoft.com/office/spreadsheetml/2018/threadedcomments" xmlns:x="http://schemas.openxmlformats.org/spreadsheetml/2006/main">
  <person displayName="Bernd Kuropka - HV Westfalen e.V." id="{F5583974-BDEC-4BAE-A30A-C8228764FF40}" userId="S::Bernd-Kuropka@handballwestfalen.de::dd53782a-5c2e-485e-8eaa-b8b82f123f76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941D41-07C9-4C9C-B34D-79095BAC61C0}" name="Tabelle1" displayName="Tabelle1" ref="B11:AB1000" totalsRowShown="0" headerRowDxfId="30" dataDxfId="29" tableBorderDxfId="28">
  <autoFilter ref="B11:AB1000" xr:uid="{C100AA8F-3AAB-4718-A6F1-93570B138A4C}"/>
  <tableColumns count="27">
    <tableColumn id="1" xr3:uid="{92CE2E9C-A020-478B-85D4-C7A9F7E38046}" name="ID" dataDxfId="27">
      <calculatedColumnFormula>B11+1</calculatedColumnFormula>
    </tableColumn>
    <tableColumn id="2" xr3:uid="{914F731B-10ED-48A4-B93C-0B5EB84BAB1A}" name="Monat" dataDxfId="26">
      <calculatedColumnFormula>MONTH(D12)*1</calculatedColumnFormula>
    </tableColumn>
    <tableColumn id="3" xr3:uid="{11CFFE27-7EC1-40D5-B5D9-B13CF93AEB00}" name="Datum " dataDxfId="25"/>
    <tableColumn id="4" xr3:uid="{6ED242C1-2FA4-4EE7-963F-F30BFE6602C7}" name="Bezeichnung" dataDxfId="24"/>
    <tableColumn id="5" xr3:uid="{1A4D5DD7-3AEB-4856-8FE0-171740074572}" name="Artikel" dataDxfId="23">
      <calculatedColumnFormula>Datenbank!$E12</calculatedColumnFormula>
    </tableColumn>
    <tableColumn id="6" xr3:uid="{3917A87C-5026-4895-A03C-8AEA06511F44}" name="Ist-Bank" dataDxfId="22">
      <calculatedColumnFormula>INDEX([1]Plan!A:O,MATCH(E12,[1]Plan!C:C,0),MATCH(C12,[1]Plan!$A$2:$O$2,0))</calculatedColumnFormula>
    </tableColumn>
    <tableColumn id="7" xr3:uid="{FCF99691-1313-4AD4-AA4B-33F8546C18AC}" name="Kleingeld" dataDxfId="21"/>
    <tableColumn id="8" xr3:uid="{0B2E93DD-F8C7-4B8D-9AB4-572ACBD3511F}" name="Kasse" dataDxfId="20"/>
    <tableColumn id="9" xr3:uid="{EB34FD10-F321-4614-947C-55D3CF97E913}" name="EC/MC/PP" dataDxfId="19"/>
    <tableColumn id="10" xr3:uid="{27327FDA-507E-4F54-97EF-BE5E9147FF33}" name="4.600,61 €" dataDxfId="18">
      <calculatedColumnFormula>K11-G12</calculatedColumnFormula>
    </tableColumn>
    <tableColumn id="11" xr3:uid="{A120C7AD-DB70-4708-A8A8-61BDAE0153E8}" name="162,99 €" dataDxfId="17">
      <calculatedColumnFormula>IF(I12="",L11,L11-H12-I12)</calculatedColumnFormula>
    </tableColumn>
    <tableColumn id="12" xr3:uid="{3AF58C39-4DE9-44DC-9687-16E45D464717}" name="Sachkonto" dataDxfId="16">
      <calculatedColumnFormula>IF(E12&gt;0,LEFT(O12,2)*1,"")</calculatedColumnFormula>
    </tableColumn>
    <tableColumn id="13" xr3:uid="{CEAD5AB8-0469-47E4-BFF7-F8E11127B606}" name="Kategorie" dataDxfId="15">
      <calculatedColumnFormula>IF(ISERROR(VLOOKUP(M12,[1]Plan!$Q$5:$R$22,2,FALSE)),"",VLOOKUP(M12,[1]Plan!$Q$5:$R$22,2,FALSE))</calculatedColumnFormula>
    </tableColumn>
    <tableColumn id="14" xr3:uid="{A2F7C3AC-04D2-4FC7-A4CE-B01A418840F5}" name="Konto" dataDxfId="14">
      <calculatedColumnFormula>IF(ISERROR(INDEX([1]Plan!$B:$B,MATCH(F12,[1]Plan!$C:$C,0))),"",INDEX([1]Plan!$B:$B,MATCH(F12,[1]Plan!$C:$C,0)))</calculatedColumnFormula>
    </tableColumn>
    <tableColumn id="15" xr3:uid="{20A772C5-2CEA-4A63-B645-3829369A004C}" name="Ausgaben" dataDxfId="13">
      <calculatedColumnFormula>IF(ISERROR(IF(M12=99,0,IF(M12&lt;&gt;10,G12+I12,0))),"",IF(M12=99,0,IF(M12&lt;&gt;10,G12+I12,0)))</calculatedColumnFormula>
    </tableColumn>
    <tableColumn id="16" xr3:uid="{FE1259B8-206A-403E-8CEF-01DBF6A38527}" name="Einnahmen" dataDxfId="12">
      <calculatedColumnFormula>IF(ISERROR(IF(M12=10,G12+I12,0)*1),"",IF(M12=10,G12+I12,0)*1)</calculatedColumnFormula>
    </tableColumn>
    <tableColumn id="17" xr3:uid="{A9D3BA25-2806-486F-B8EA-5DABD71BE258}" name="Umbuchung" dataDxfId="11">
      <calculatedColumnFormula>IF(M12=99,G12,"")</calculatedColumnFormula>
    </tableColumn>
    <tableColumn id="18" xr3:uid="{B6EFB60E-593E-46E2-B2C3-A3F22BDCD8CB}" name="Soll-Mo Dup" dataDxfId="10">
      <calculatedColumnFormula>IF(Z12="DUPLIKAT","",Tabelle1[[#This Row],[Soll-Monat]])</calculatedColumnFormula>
    </tableColumn>
    <tableColumn id="19" xr3:uid="{A206381E-8632-4757-984F-01DDB1312F39}" name="Soll-Monat" dataDxfId="9"/>
    <tableColumn id="20" xr3:uid="{5F865FB0-B507-4606-BEED-258289FC66C7}" name="Ist-Monat" dataDxfId="8">
      <calculatedColumnFormula>IF(ISERROR(SUMIFS(P:P,E:E,Datenbank!$E12,C:C,Datenbank!$C12)),"",SUMIFS(P:P,E:E,Datenbank!$E12,C:C,Datenbank!$C12))+IF(ISERROR(SUMIFS(Q:Q,E:E,Datenbank!$E12,C:C,Datenbank!$C12)),"",SUMIFS(Q:Q,E:E,Datenbank!$E12,C:C,Datenbank!$C12))</calculatedColumnFormula>
    </tableColumn>
    <tableColumn id="21" xr3:uid="{049D501D-A818-4C5A-91BE-5702829B0CFB}" name="Diff-Monat" dataDxfId="7">
      <calculatedColumnFormula>IF(ISERROR(IF(Z12="Duplikat","",(Datenbank!$U12-Datenbank!$T12))),"",IF(Z12="Duplikat","",(Datenbank!$U12-Datenbank!$T12)))</calculatedColumnFormula>
    </tableColumn>
    <tableColumn id="22" xr3:uid="{6935D48A-87B0-43D7-9521-F7C36A37166C}" name="Soll-Jahr" dataDxfId="6">
      <calculatedColumnFormula>IF(ISERROR(SUMIF(O:T,Datenbank!$O12,T:T)),"",SUMIF(O:T,Datenbank!$O12,T:T))</calculatedColumnFormula>
    </tableColumn>
    <tableColumn id="23" xr3:uid="{7AD09D99-0230-4F27-9331-5CC746121869}" name="Ist-Jahr" dataDxfId="5"/>
    <tableColumn id="24" xr3:uid="{41AC1003-C8D6-432F-9001-CD2C0094B935}" name="Diff-Jahr" dataDxfId="4">
      <calculatedColumnFormula>IF(ISERROR(Datenbank!$X12-W12),"",Datenbank!$X12-W12)</calculatedColumnFormula>
    </tableColumn>
    <tableColumn id="25" xr3:uid="{57AA1A47-C4C1-479C-8ACA-A2E4ECC51B6A}" name="Duplikat" dataDxfId="3">
      <calculatedColumnFormula array="1">_xlfn.LET(_xlpm.fi,_xlfn._xlws.FILTER(#REF!,(MONTH(#REF!)=MONTH($D12))*(#REF!=$O12)),IF(COUNT(_xlpm.fi)&gt;1,"DUPLIKAT",""))</calculatedColumnFormula>
    </tableColumn>
    <tableColumn id="26" xr3:uid="{CA4FAD97-6B41-47CF-80D3-EBAB234457A2}" name="Erläuterung" dataDxfId="2"/>
    <tableColumn id="27" xr3:uid="{D5292259-2B86-45B5-AA87-8D702A426C1C}" name="Spalte1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2" dT="2025-01-02T13:13:05.43" personId="{F5583974-BDEC-4BAE-A30A-C8228764FF40}" id="{EF3780ED-2FE3-416B-9A51-7C192D6B04FC}">
    <text xml:space="preserve">6477,16 Bestand Konto minus 1214,42 Kreditkartenabrechnung 12/2024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3E76B-B4C6-49F1-8A9F-92AAA4F114F1}">
  <sheetPr codeName="Tb_Datenbank"/>
  <dimension ref="B1:AR1000"/>
  <sheetViews>
    <sheetView showGridLines="0" showZeros="0" tabSelected="1" zoomScale="85" zoomScaleNormal="85" workbookViewId="0">
      <pane ySplit="11" topLeftCell="A12" activePane="bottomLeft" state="frozen"/>
      <selection activeCell="B1" sqref="B1"/>
      <selection pane="bottomLeft" activeCell="X17" sqref="X17"/>
    </sheetView>
  </sheetViews>
  <sheetFormatPr baseColWidth="10" defaultColWidth="11.42578125" defaultRowHeight="20.100000000000001" customHeight="1" x14ac:dyDescent="0.25"/>
  <cols>
    <col min="1" max="1" width="2.7109375" customWidth="1"/>
    <col min="2" max="2" width="7.5703125" style="1" bestFit="1" customWidth="1"/>
    <col min="3" max="3" width="8.7109375" style="1" customWidth="1"/>
    <col min="4" max="4" width="11.42578125" style="2"/>
    <col min="5" max="6" width="22.85546875" bestFit="1" customWidth="1"/>
    <col min="7" max="7" width="11.28515625" style="3" customWidth="1"/>
    <col min="8" max="8" width="11.5703125" style="3" customWidth="1"/>
    <col min="9" max="9" width="11.28515625" style="3" customWidth="1"/>
    <col min="10" max="10" width="12.42578125" customWidth="1"/>
    <col min="11" max="11" width="11.7109375" style="3" customWidth="1"/>
    <col min="12" max="12" width="11.42578125" style="3"/>
    <col min="13" max="13" width="12.5703125" style="1" customWidth="1"/>
    <col min="14" max="14" width="17.42578125" bestFit="1" customWidth="1"/>
    <col min="15" max="15" width="11.42578125" style="1"/>
    <col min="16" max="16" width="11.85546875" style="3" customWidth="1"/>
    <col min="17" max="17" width="13.28515625" style="3" customWidth="1"/>
    <col min="18" max="18" width="13.85546875" style="3" customWidth="1"/>
    <col min="19" max="19" width="13.140625" style="3" customWidth="1"/>
    <col min="20" max="20" width="12.140625" style="3" customWidth="1"/>
    <col min="21" max="21" width="11.42578125" style="3"/>
    <col min="22" max="22" width="12.28515625" style="3" customWidth="1"/>
    <col min="23" max="24" width="11.42578125" style="3"/>
    <col min="26" max="26" width="11.42578125" style="3"/>
    <col min="27" max="27" width="12.7109375" customWidth="1"/>
    <col min="28" max="28" width="14.85546875" bestFit="1" customWidth="1"/>
    <col min="39" max="44" width="11.42578125" style="3"/>
  </cols>
  <sheetData>
    <row r="1" spans="2:44" ht="15" x14ac:dyDescent="0.25">
      <c r="T1" s="4" t="s">
        <v>0</v>
      </c>
      <c r="U1" s="4" t="s">
        <v>1</v>
      </c>
      <c r="V1" s="4"/>
      <c r="W1" s="4" t="s">
        <v>2</v>
      </c>
      <c r="X1" s="4" t="s">
        <v>3</v>
      </c>
      <c r="Y1" s="5"/>
      <c r="Z1" s="6" t="s">
        <v>4</v>
      </c>
      <c r="AA1" s="7">
        <f>25+124</f>
        <v>149</v>
      </c>
      <c r="AK1" t="str">
        <f>[1]Übersicht!A58</f>
        <v>Monat</v>
      </c>
      <c r="AL1" s="3" t="str">
        <f>[1]Übersicht!B58</f>
        <v>Ausgaben Soll</v>
      </c>
      <c r="AM1" s="3" t="str">
        <f>[1]Übersicht!C58</f>
        <v>Ausgaben Ist</v>
      </c>
      <c r="AN1" s="3" t="str">
        <f>[1]Übersicht!D58</f>
        <v>Ein Soll</v>
      </c>
      <c r="AO1" s="3" t="str">
        <f>[1]Übersicht!E58</f>
        <v>Einnahmen Ist</v>
      </c>
      <c r="AP1" s="3" t="str">
        <f>[1]Übersicht!F58</f>
        <v>Diff Ein/Aus</v>
      </c>
      <c r="AQ1" s="3" t="str">
        <f>[1]Übersicht!G58</f>
        <v>Diff Aus Soll/Ist</v>
      </c>
      <c r="AR1" s="3" t="str">
        <f>[1]Plan!X24</f>
        <v>Diff Ein/Aus</v>
      </c>
    </row>
    <row r="2" spans="2:44" ht="15" x14ac:dyDescent="0.25">
      <c r="N2" s="4" t="str">
        <f>[1]Übersicht!P1</f>
        <v>Gesamt</v>
      </c>
      <c r="O2" s="4" t="str">
        <f>[1]Übersicht!Q1</f>
        <v>FIX</v>
      </c>
      <c r="P2" s="4" t="str">
        <f>[1]Übersicht!R1</f>
        <v>nur Bank</v>
      </c>
      <c r="Q2" s="8"/>
      <c r="T2" s="4" cm="1">
        <f t="array" ref="T2">INDEX(T13:T1982,COUNT(T13:T1982))</f>
        <v>151</v>
      </c>
      <c r="U2" s="4" cm="1">
        <f t="array" ref="U2">INDEX(U:U,LOOKUP(2,1/(U3:U1000&lt;&gt;""),ROW(X3:X1000)))</f>
        <v>0</v>
      </c>
      <c r="V2" s="4"/>
      <c r="W2" s="4" cm="1">
        <f t="array" aca="1" ref="W2" ca="1">INDEX(W:W,LOOKUP(2,1/(W3:W1000&lt;&gt;""),ROW(Z3:Z1000)))</f>
        <v>0</v>
      </c>
      <c r="X2" s="4" cm="1">
        <f t="array" aca="1" ref="X2" ca="1">INDEX(X:X,LOOKUP(2,1/(X3:X1000&lt;&gt;""),ROW(AA3:AA1000)))</f>
        <v>0</v>
      </c>
      <c r="Y2" s="5"/>
      <c r="Z2" s="6" t="s">
        <v>5</v>
      </c>
      <c r="AA2" s="7">
        <v>360</v>
      </c>
      <c r="AK2" s="9">
        <f>[1]Übersicht!A59</f>
        <v>1</v>
      </c>
      <c r="AL2" s="3">
        <f>[1]Übersicht!B59</f>
        <v>5264.8000000000011</v>
      </c>
      <c r="AM2" s="3">
        <f>[1]Übersicht!C59</f>
        <v>0</v>
      </c>
      <c r="AN2" s="3">
        <f>[1]Übersicht!D59</f>
        <v>4238.42</v>
      </c>
      <c r="AO2" s="3">
        <f>[1]Übersicht!E59</f>
        <v>0</v>
      </c>
      <c r="AP2" s="3">
        <f>[1]Übersicht!F59</f>
        <v>-4238.42</v>
      </c>
      <c r="AQ2" s="3">
        <f>[1]Übersicht!G59</f>
        <v>5264.8000000000011</v>
      </c>
      <c r="AR2" s="3">
        <f>[1]Plan!X25</f>
        <v>0</v>
      </c>
    </row>
    <row r="3" spans="2:44" ht="15" x14ac:dyDescent="0.25">
      <c r="L3" s="10"/>
      <c r="M3" s="11" t="s">
        <v>6</v>
      </c>
      <c r="N3" s="3">
        <f>[1]Übersicht!P2</f>
        <v>-1240.1000000000001</v>
      </c>
      <c r="O3" s="3">
        <f>[1]Übersicht!Q2</f>
        <v>-641.67999999999984</v>
      </c>
      <c r="P3" s="3">
        <f>[1]Übersicht!R2</f>
        <v>686</v>
      </c>
      <c r="Y3" s="3"/>
      <c r="Z3" s="6" t="s">
        <v>7</v>
      </c>
      <c r="AA3" s="7" t="e" cm="1">
        <f t="array" ref="AA3">INDEX(Datenbank!L:L,SUMPRODUCT(MAX((Datenbank!L:L&lt;&gt;"")*ROW(Datenbank!L:L))))</f>
        <v>#VALUE!</v>
      </c>
      <c r="AK3" s="9">
        <f>[1]Übersicht!A60</f>
        <v>2</v>
      </c>
      <c r="AL3" s="3">
        <f>[1]Übersicht!B60</f>
        <v>2107.04</v>
      </c>
      <c r="AM3" s="3">
        <f>[1]Übersicht!C60</f>
        <v>0</v>
      </c>
      <c r="AN3" s="3">
        <f>[1]Übersicht!D60</f>
        <v>4274.42</v>
      </c>
      <c r="AO3" s="3">
        <f>[1]Übersicht!E60</f>
        <v>0</v>
      </c>
      <c r="AP3" s="3">
        <f>[1]Übersicht!F60</f>
        <v>-4274.42</v>
      </c>
      <c r="AQ3" s="3">
        <f>[1]Übersicht!G60</f>
        <v>2107.04</v>
      </c>
      <c r="AR3" s="3">
        <f>[1]Plan!X26</f>
        <v>0</v>
      </c>
    </row>
    <row r="4" spans="2:44" ht="15" x14ac:dyDescent="0.25">
      <c r="M4" s="11" t="s">
        <v>8</v>
      </c>
      <c r="N4" s="3">
        <f>[1]Übersicht!P3</f>
        <v>-1926.1000000000001</v>
      </c>
      <c r="O4" s="3">
        <f>[1]Übersicht!Q3</f>
        <v>-1327.6799999999998</v>
      </c>
      <c r="P4" s="3">
        <f>[1]Übersicht!R3</f>
        <v>-921.68</v>
      </c>
      <c r="Y4" s="3"/>
      <c r="Z4" s="6" t="s">
        <v>9</v>
      </c>
      <c r="AA4" s="7">
        <f>AA1+AA2</f>
        <v>509</v>
      </c>
      <c r="AK4" s="9">
        <f>[1]Übersicht!A61</f>
        <v>3</v>
      </c>
      <c r="AL4" s="3">
        <f>[1]Übersicht!B61</f>
        <v>2337.4</v>
      </c>
      <c r="AM4" s="3">
        <f>[1]Übersicht!C61</f>
        <v>0</v>
      </c>
      <c r="AN4" s="3">
        <f>[1]Übersicht!D61</f>
        <v>4771.6900000000005</v>
      </c>
      <c r="AO4" s="3">
        <f>[1]Übersicht!E61</f>
        <v>0</v>
      </c>
      <c r="AP4" s="3">
        <f>[1]Übersicht!F61</f>
        <v>-4771.6900000000005</v>
      </c>
      <c r="AQ4" s="3">
        <f>[1]Übersicht!G61</f>
        <v>2337.4</v>
      </c>
      <c r="AR4" s="3">
        <f>[1]Plan!X27</f>
        <v>0</v>
      </c>
    </row>
    <row r="5" spans="2:44" ht="15" x14ac:dyDescent="0.25">
      <c r="O5"/>
      <c r="Y5" s="3"/>
      <c r="Z5" s="6" t="s">
        <v>10</v>
      </c>
      <c r="AA5" s="7" t="e">
        <f>AA3-AA4</f>
        <v>#VALUE!</v>
      </c>
      <c r="AK5" s="9">
        <f>[1]Übersicht!A62</f>
        <v>4</v>
      </c>
      <c r="AL5" s="3">
        <f>[1]Übersicht!B62</f>
        <v>2143.1800000000003</v>
      </c>
      <c r="AM5" s="3">
        <f>[1]Übersicht!C62</f>
        <v>0</v>
      </c>
      <c r="AN5" s="3">
        <f>[1]Übersicht!D62</f>
        <v>4663.6900000000005</v>
      </c>
      <c r="AO5" s="3">
        <f>[1]Übersicht!E62</f>
        <v>0</v>
      </c>
      <c r="AP5" s="3">
        <f>[1]Übersicht!F62</f>
        <v>-4663.6900000000005</v>
      </c>
      <c r="AQ5" s="3">
        <f>[1]Übersicht!G62</f>
        <v>2143.1800000000003</v>
      </c>
      <c r="AR5" s="3">
        <f>[1]Plan!X28</f>
        <v>0</v>
      </c>
    </row>
    <row r="6" spans="2:44" ht="15" x14ac:dyDescent="0.25">
      <c r="O6"/>
      <c r="Y6" s="3"/>
      <c r="Z6" s="6" t="s">
        <v>11</v>
      </c>
      <c r="AA6" s="6">
        <f>Datenbank!J8</f>
        <v>796</v>
      </c>
      <c r="AK6" s="9">
        <f>[1]Übersicht!A63</f>
        <v>5</v>
      </c>
      <c r="AL6" s="3">
        <f>[1]Übersicht!B63</f>
        <v>2592.2200000000003</v>
      </c>
      <c r="AM6" s="3">
        <f>[1]Übersicht!C63</f>
        <v>0</v>
      </c>
      <c r="AN6" s="3">
        <f>[1]Übersicht!D63</f>
        <v>4256.42</v>
      </c>
      <c r="AO6" s="3">
        <f>[1]Übersicht!E63</f>
        <v>0</v>
      </c>
      <c r="AP6" s="3">
        <f>[1]Übersicht!F63</f>
        <v>-4256.42</v>
      </c>
      <c r="AQ6" s="3">
        <f>[1]Übersicht!G63</f>
        <v>2592.2200000000003</v>
      </c>
      <c r="AR6" s="3">
        <f>[1]Plan!X29</f>
        <v>0</v>
      </c>
    </row>
    <row r="7" spans="2:44" ht="15" x14ac:dyDescent="0.25">
      <c r="Y7" s="3"/>
      <c r="Z7"/>
      <c r="AK7" s="9">
        <f>[1]Übersicht!A64</f>
        <v>6</v>
      </c>
      <c r="AL7" s="3">
        <f>[1]Übersicht!B64</f>
        <v>2238.1800000000003</v>
      </c>
      <c r="AM7" s="3">
        <f>[1]Übersicht!C64</f>
        <v>314</v>
      </c>
      <c r="AN7" s="3">
        <f>[1]Übersicht!D64</f>
        <v>4346.42</v>
      </c>
      <c r="AO7" s="3">
        <f>[1]Übersicht!E64</f>
        <v>0</v>
      </c>
      <c r="AP7" s="3">
        <f>[1]Übersicht!F64</f>
        <v>-4346.42</v>
      </c>
      <c r="AQ7" s="3">
        <f>[1]Übersicht!G64</f>
        <v>1924.1800000000003</v>
      </c>
      <c r="AR7" s="3">
        <f>[1]Plan!X30</f>
        <v>-314</v>
      </c>
    </row>
    <row r="8" spans="2:44" ht="15" x14ac:dyDescent="0.25">
      <c r="J8" s="12">
        <f>[1]Übersicht!C8-[1]Übersicht!C10</f>
        <v>796</v>
      </c>
      <c r="Y8" s="3"/>
      <c r="Z8"/>
      <c r="AK8" s="9">
        <f>[1]Übersicht!A65</f>
        <v>7</v>
      </c>
      <c r="AL8" s="3">
        <f>[1]Übersicht!B65</f>
        <v>0</v>
      </c>
      <c r="AM8" s="3">
        <f>[1]Übersicht!C65</f>
        <v>0</v>
      </c>
      <c r="AN8" s="3">
        <f>[1]Übersicht!D65</f>
        <v>0</v>
      </c>
      <c r="AO8" s="3">
        <f>[1]Übersicht!E65</f>
        <v>0</v>
      </c>
      <c r="AP8" s="3">
        <f>[1]Übersicht!F65</f>
        <v>0</v>
      </c>
      <c r="AQ8" s="3">
        <f>[1]Übersicht!G65</f>
        <v>0</v>
      </c>
      <c r="AR8" s="3">
        <f>[1]Plan!X31</f>
        <v>0</v>
      </c>
    </row>
    <row r="9" spans="2:44" s="16" customFormat="1" ht="20.100000000000001" customHeight="1" x14ac:dyDescent="0.25">
      <c r="B9" s="13"/>
      <c r="C9" s="14">
        <v>6</v>
      </c>
      <c r="D9" s="15"/>
      <c r="G9" s="17"/>
      <c r="H9" s="17"/>
      <c r="I9" s="18" t="s">
        <v>12</v>
      </c>
      <c r="J9" s="19" t="s">
        <v>13</v>
      </c>
      <c r="K9" s="18" t="s">
        <v>14</v>
      </c>
      <c r="L9" s="20" t="e">
        <f>[1]Übersicht!D24</f>
        <v>#VALUE!</v>
      </c>
      <c r="M9" s="19" t="s">
        <v>15</v>
      </c>
      <c r="N9" s="20" t="e">
        <f>[1]Übersicht!E24+[1]Übersicht!F24</f>
        <v>#VALUE!</v>
      </c>
      <c r="O9" s="19" t="s">
        <v>16</v>
      </c>
      <c r="P9" s="20" t="e">
        <f>J8-L9-N9</f>
        <v>#VALUE!</v>
      </c>
      <c r="Q9" s="17"/>
      <c r="R9" s="17"/>
      <c r="S9" s="17"/>
      <c r="T9" s="17"/>
      <c r="U9" s="17"/>
      <c r="V9" s="17"/>
      <c r="W9" s="17"/>
      <c r="X9" s="17"/>
      <c r="Y9" s="17"/>
      <c r="AK9" s="9">
        <f>[1]Übersicht!A66</f>
        <v>8</v>
      </c>
      <c r="AL9" s="3">
        <f>[1]Übersicht!B66</f>
        <v>0</v>
      </c>
      <c r="AM9" s="3">
        <f>[1]Übersicht!C66</f>
        <v>0</v>
      </c>
      <c r="AN9" s="3">
        <f>[1]Übersicht!D66</f>
        <v>0</v>
      </c>
      <c r="AO9" s="3">
        <f>[1]Übersicht!E66</f>
        <v>0</v>
      </c>
      <c r="AP9" s="3">
        <f>[1]Übersicht!F66</f>
        <v>0</v>
      </c>
      <c r="AQ9" s="3">
        <f>[1]Übersicht!G66</f>
        <v>0</v>
      </c>
      <c r="AR9" s="3">
        <f>[1]Plan!X32</f>
        <v>0</v>
      </c>
    </row>
    <row r="10" spans="2:44" ht="20.100000000000001" customHeight="1" x14ac:dyDescent="0.25">
      <c r="Y10" s="3"/>
      <c r="Z10"/>
      <c r="AK10" s="9">
        <f>[1]Übersicht!A67</f>
        <v>9</v>
      </c>
      <c r="AL10" s="3">
        <f>[1]Übersicht!B67</f>
        <v>0</v>
      </c>
      <c r="AM10" s="3">
        <f>[1]Übersicht!C67</f>
        <v>0</v>
      </c>
      <c r="AN10" s="3">
        <f>[1]Übersicht!D67</f>
        <v>0</v>
      </c>
      <c r="AO10" s="3">
        <f>[1]Übersicht!E67</f>
        <v>0</v>
      </c>
      <c r="AP10" s="3">
        <f>[1]Übersicht!F67</f>
        <v>0</v>
      </c>
      <c r="AQ10" s="3">
        <f>[1]Übersicht!G67</f>
        <v>0</v>
      </c>
      <c r="AR10" s="3">
        <f>[1]Plan!X33</f>
        <v>0</v>
      </c>
    </row>
    <row r="11" spans="2:44" s="30" customFormat="1" ht="24.95" customHeight="1" x14ac:dyDescent="0.25">
      <c r="B11" s="21" t="s">
        <v>17</v>
      </c>
      <c r="C11" s="22" t="s">
        <v>18</v>
      </c>
      <c r="D11" s="23" t="s">
        <v>19</v>
      </c>
      <c r="E11" s="24" t="s">
        <v>20</v>
      </c>
      <c r="F11" s="24" t="s">
        <v>21</v>
      </c>
      <c r="G11" s="25" t="s">
        <v>22</v>
      </c>
      <c r="H11" s="25" t="s">
        <v>23</v>
      </c>
      <c r="I11" s="25" t="s">
        <v>24</v>
      </c>
      <c r="J11" s="26" t="s">
        <v>25</v>
      </c>
      <c r="K11" s="25" t="s">
        <v>26</v>
      </c>
      <c r="L11" s="25" t="s">
        <v>27</v>
      </c>
      <c r="M11" s="21" t="s">
        <v>28</v>
      </c>
      <c r="N11" s="27" t="s">
        <v>29</v>
      </c>
      <c r="O11" s="21" t="s">
        <v>30</v>
      </c>
      <c r="P11" s="25" t="s">
        <v>31</v>
      </c>
      <c r="Q11" s="25" t="s">
        <v>32</v>
      </c>
      <c r="R11" s="25" t="s">
        <v>33</v>
      </c>
      <c r="S11" s="25" t="s">
        <v>34</v>
      </c>
      <c r="T11" s="25" t="s">
        <v>35</v>
      </c>
      <c r="U11" s="25" t="s">
        <v>36</v>
      </c>
      <c r="V11" s="25" t="s">
        <v>37</v>
      </c>
      <c r="W11" s="25" t="s">
        <v>2</v>
      </c>
      <c r="X11" s="25" t="s">
        <v>3</v>
      </c>
      <c r="Y11" s="25" t="s">
        <v>38</v>
      </c>
      <c r="Z11" s="28" t="s">
        <v>39</v>
      </c>
      <c r="AA11" s="29" t="s">
        <v>40</v>
      </c>
      <c r="AB11" s="25" t="s">
        <v>41</v>
      </c>
      <c r="AF11" t="e" cm="1">
        <f t="array" ref="AF11">INDEX(U13:U14,SUMPRODUCT(MAX((U13:U14&lt;&gt;"")*ROW(U13:U14)))-3)</f>
        <v>#REF!</v>
      </c>
      <c r="AG11">
        <f t="array" aca="1" ref="AG11" ca="1">INDEX(X:X,MAX(ISNUMBER(C13:X14)*ROW(X13:X14)))</f>
        <v>15</v>
      </c>
      <c r="AH11"/>
      <c r="AI11"/>
      <c r="AJ11"/>
      <c r="AK11" s="9">
        <f>[1]Übersicht!A68</f>
        <v>10</v>
      </c>
      <c r="AL11" s="3">
        <f>[1]Übersicht!B68</f>
        <v>0</v>
      </c>
      <c r="AM11" s="3">
        <f>[1]Übersicht!C68</f>
        <v>0</v>
      </c>
      <c r="AN11" s="3">
        <f>[1]Übersicht!D68</f>
        <v>0</v>
      </c>
      <c r="AO11" s="3">
        <f>[1]Übersicht!E68</f>
        <v>0</v>
      </c>
      <c r="AP11" s="3">
        <f>[1]Übersicht!F68</f>
        <v>0</v>
      </c>
      <c r="AQ11" s="3">
        <f>[1]Übersicht!G68</f>
        <v>0</v>
      </c>
      <c r="AR11" s="3">
        <f>[1]Plan!X34</f>
        <v>0</v>
      </c>
    </row>
    <row r="12" spans="2:44" ht="20.100000000000001" customHeight="1" x14ac:dyDescent="0.25">
      <c r="B12" s="31">
        <v>0</v>
      </c>
      <c r="C12" s="31">
        <f t="shared" ref="C12:C15" si="0">MONTH(D12)*1</f>
        <v>1</v>
      </c>
      <c r="D12" s="32">
        <v>45658</v>
      </c>
      <c r="E12" s="31" t="s">
        <v>46</v>
      </c>
      <c r="F12" s="31" t="s">
        <v>42</v>
      </c>
      <c r="G12" s="33">
        <v>0</v>
      </c>
      <c r="H12" s="33"/>
      <c r="I12" s="33"/>
      <c r="J12" s="31"/>
      <c r="K12" s="33">
        <v>1000</v>
      </c>
      <c r="L12" s="33" t="str">
        <f t="shared" ref="L12" si="1">IF(I12="",L11,L11-H12-I12)</f>
        <v>162,99 €</v>
      </c>
      <c r="M12" s="31">
        <f t="shared" ref="M12:M15" si="2">IF(E12&gt;0,LEFT(O12,2)*1,"")</f>
        <v>99</v>
      </c>
      <c r="N12" s="31" t="str">
        <f>IF(ISERROR(VLOOKUP(M12,[1]Plan!$Q$5:$R$22,2,FALSE)),"",VLOOKUP(M12,[1]Plan!$Q$5:$R$22,2,FALSE))</f>
        <v>Umbuchungen</v>
      </c>
      <c r="O12" s="31">
        <f>IF(ISERROR(INDEX([1]Plan!$B:$B,MATCH(F12,[1]Plan!$C:$C,0))),"",INDEX([1]Plan!$B:$B,MATCH(F12,[1]Plan!$C:$C,0)))</f>
        <v>9997</v>
      </c>
      <c r="P12" s="33">
        <f t="shared" ref="P12:P15" si="3">IF(ISERROR(IF(M12=99,0,IF(M12&lt;&gt;10,G12+I12,0))),"",IF(M12=99,0,IF(M12&lt;&gt;10,G12+I12,0)))</f>
        <v>0</v>
      </c>
      <c r="Q12" s="33">
        <f t="shared" ref="Q12:Q15" si="4">IF(ISERROR(IF(M12=10,G12+I12,0)*1),"",IF(M12=10,G12+I12,0)*1)</f>
        <v>0</v>
      </c>
      <c r="R12" s="33">
        <f t="shared" ref="R12:R15" si="5">IF(M12=99,G12,"")</f>
        <v>0</v>
      </c>
      <c r="S12" s="33" t="str">
        <f>IF(Z12="DUPLIKAT","",Tabelle1[[#This Row],[Soll-Monat]])</f>
        <v/>
      </c>
      <c r="T12" s="33" t="str">
        <f>IF(Z12="Duplikat",0,IF(M12=99,"",IF(M12=10,"",INDEX([1]Plan!A:O,MATCH($O12,[1]Plan!B:B,0),MATCH($C12,[1]Plan!$A$2:$O$2,0)))))</f>
        <v/>
      </c>
      <c r="U12" s="33">
        <f>IF(ISERROR(SUMIFS(P:P,E:E,Datenbank!$E12,C:C,Datenbank!$C12)),"",SUMIFS(P:P,E:E,Datenbank!$E12,C:C,Datenbank!$C12))+IF(ISERROR(SUMIFS(Q:Q,E:E,Datenbank!$E12,C:C,Datenbank!$C12)),"",SUMIFS(Q:Q,E:E,Datenbank!$E12,C:C,Datenbank!$C12))</f>
        <v>0</v>
      </c>
      <c r="V12" s="33" t="str">
        <f>IF(ISERROR(IF(Z12="Duplikat","",(Datenbank!$U12-Datenbank!$T12))),"",IF(Z12="Duplikat","",(Datenbank!$U12-Datenbank!$T12)))</f>
        <v/>
      </c>
      <c r="W12" s="33">
        <f ca="1">IF(ISERROR(SUMIF(O:T,Datenbank!$O12,T:T)),"",SUMIF(O:T,Datenbank!$O12,T:T))</f>
        <v>0</v>
      </c>
      <c r="X12" s="33"/>
      <c r="Y12" s="33">
        <f ca="1">IF(ISERROR(Datenbank!$X12-W12),"",Datenbank!$X12-W12)</f>
        <v>0</v>
      </c>
      <c r="Z12" s="31" t="str" cm="1">
        <f t="array" ref="Z12">_xlfn.LET(_xlpm.fi,_xlfn._xlws.FILTER($O12:$O$1000,(MONTH($D12:$D$1000)=MONTH($D12))*($O12:$O$1000=$O12)),IF(COUNT(_xlpm.fi)&gt;1,"DUPLIKAT",""))</f>
        <v/>
      </c>
      <c r="AA12" s="31"/>
      <c r="AB12" s="31"/>
      <c r="AK12" s="9">
        <f>[1]Übersicht!A69</f>
        <v>11</v>
      </c>
      <c r="AL12" s="3">
        <f>[1]Übersicht!B69</f>
        <v>0</v>
      </c>
      <c r="AM12" s="3">
        <f>[1]Übersicht!C69</f>
        <v>0</v>
      </c>
      <c r="AN12" s="3">
        <f>[1]Übersicht!D69</f>
        <v>0</v>
      </c>
      <c r="AO12" s="3">
        <f>[1]Übersicht!E69</f>
        <v>0</v>
      </c>
      <c r="AP12" s="3">
        <f>[1]Übersicht!F69</f>
        <v>0</v>
      </c>
      <c r="AQ12" s="3">
        <f>[1]Übersicht!G69</f>
        <v>0</v>
      </c>
      <c r="AR12" t="str">
        <f>[1]Übersicht!H69</f>
        <v/>
      </c>
    </row>
    <row r="13" spans="2:44" ht="20.100000000000001" customHeight="1" x14ac:dyDescent="0.25">
      <c r="B13" s="31">
        <v>1</v>
      </c>
      <c r="C13" s="31">
        <f t="shared" si="0"/>
        <v>6</v>
      </c>
      <c r="D13" s="32">
        <v>45809</v>
      </c>
      <c r="E13" s="31" t="s">
        <v>43</v>
      </c>
      <c r="F13" s="31" t="str">
        <f>Datenbank!$E13</f>
        <v>Netto</v>
      </c>
      <c r="G13" s="33">
        <f>IF(ISERROR(INDEX([1]Plan!A:O,MATCH(E13,[1]Plan!C:C,0),MATCH(C13,[1]Plan!$A$2:$O$2,0))),"",INDEX([1]Plan!A:O,MATCH(E13,[1]Plan!C:C,0),MATCH(C13,[1]Plan!$A$2:$O$2,0)))</f>
        <v>199</v>
      </c>
      <c r="H13" s="33"/>
      <c r="I13" s="33"/>
      <c r="J13" s="31"/>
      <c r="K13" s="33">
        <f>IF(ISERROR(K12-G13),"",K12-G13)</f>
        <v>801</v>
      </c>
      <c r="L13" s="33">
        <f>IF(ISERROR(IF(AND(G13="",H13=""),"",L12-H13-I13)),"",IF(AND(G13="",H13=""),"",L12-H13-I13))</f>
        <v>162.99</v>
      </c>
      <c r="M13" s="31">
        <f t="shared" si="2"/>
        <v>14</v>
      </c>
      <c r="N13" s="31" t="str">
        <f>IF(ISERROR(VLOOKUP(M13,[1]Plan!$Q$5:$R$22,2,FALSE)),"",VLOOKUP(M13,[1]Plan!$Q$5:$R$22,2,FALSE))</f>
        <v>Lebensmittel</v>
      </c>
      <c r="O13" s="31">
        <f>IF(ISERROR(INDEX([1]Plan!$B:$B,MATCH(F13,[1]Plan!$C:$C,0))),"",INDEX([1]Plan!$B:$B,MATCH(F13,[1]Plan!$C:$C,0)))</f>
        <v>1407</v>
      </c>
      <c r="P13" s="33">
        <f t="shared" si="3"/>
        <v>199</v>
      </c>
      <c r="Q13" s="33">
        <f t="shared" si="4"/>
        <v>0</v>
      </c>
      <c r="R13" s="33" t="str">
        <f t="shared" si="5"/>
        <v/>
      </c>
      <c r="S13" s="33">
        <f>IF(Z13="DUPLIKAT","",Tabelle1[[#This Row],[Soll-Monat]])</f>
        <v>199</v>
      </c>
      <c r="T13" s="33">
        <f>IF(ISERROR(IF(M13=99,"",INDEX([1]Plan!A:O,MATCH($O13,[1]Plan!B:B,0),MATCH($C13,[1]Plan!$A$2:$O$2,0)))),"",IF(M13=99,"",INDEX([1]Plan!A:O,MATCH($O13,[1]Plan!B:B,0),MATCH($C13,[1]Plan!$A$2:$O$2,0))))</f>
        <v>199</v>
      </c>
      <c r="U13" s="33">
        <f>IF(ISERROR(SUMIFS(P:P,E:E,Datenbank!$E13,C:C,Datenbank!$C13)),"",SUMIFS(P:P,E:E,Datenbank!$E13,C:C,Datenbank!$C13))+IF(ISERROR(SUMIFS(Q:Q,E:E,Datenbank!$E13,C:C,Datenbank!$C13)),"",SUMIFS(Q:Q,E:E,Datenbank!$E13,C:C,Datenbank!$C13))</f>
        <v>199</v>
      </c>
      <c r="V13" s="33">
        <f>IF(ISERROR(IF(Z13="Duplikat","",(Datenbank!$U13-Datenbank!$T13))),"",IF(Z13="Duplikat","",(Datenbank!$U13-Datenbank!$T13)))</f>
        <v>0</v>
      </c>
      <c r="W13" s="33">
        <f ca="1">IF(ISERROR(SUMIF(O:T,Datenbank!$O13,T:T)),"",SUMIF(O:T,Datenbank!$O13,T:T))</f>
        <v>199</v>
      </c>
      <c r="X13" s="33">
        <f ca="1">IF(ISERROR(SUMIF(O:Q,Datenbank!$O13,Q:Q)),"",SUMIF(O:Q,Datenbank!$O13,Q:Q))+IF(ISERROR(SUMIF(O:Q,Datenbank!$O13,P:P)),"",SUMIF(O:Q,Datenbank!$O13,P:P))</f>
        <v>199</v>
      </c>
      <c r="Y13" s="33">
        <f ca="1">IF(ISERROR(Datenbank!$X13-W13),"",Datenbank!$X13-W13)</f>
        <v>0</v>
      </c>
      <c r="Z13" s="31" t="str" cm="1">
        <f t="array" ref="Z13">_xlfn.LET(_xlpm.fi,_xlfn._xlws.FILTER($O13:$O$2480,(MONTH($D13:$D$2480)=MONTH($D13))*($O13:$O$2480=$O13)),IF(COUNT(_xlpm.fi)&gt;1,"DUPLIKAT",""))</f>
        <v/>
      </c>
      <c r="AA13" s="31"/>
      <c r="AB13" s="31"/>
      <c r="AK13" s="9">
        <f>[1]Übersicht!A70</f>
        <v>12</v>
      </c>
      <c r="AL13" s="3">
        <f>[1]Übersicht!B70</f>
        <v>0</v>
      </c>
      <c r="AM13" s="3">
        <f>[1]Übersicht!C70</f>
        <v>0</v>
      </c>
      <c r="AN13" s="3">
        <f>[1]Übersicht!D70</f>
        <v>0</v>
      </c>
      <c r="AO13" s="3">
        <f>[1]Übersicht!E70</f>
        <v>0</v>
      </c>
      <c r="AP13" s="3">
        <f>[1]Übersicht!F70</f>
        <v>0</v>
      </c>
      <c r="AQ13" s="3">
        <f>[1]Übersicht!G70</f>
        <v>0</v>
      </c>
      <c r="AR13" t="str">
        <f>[1]Übersicht!H70</f>
        <v/>
      </c>
    </row>
    <row r="14" spans="2:44" ht="20.100000000000001" customHeight="1" x14ac:dyDescent="0.25">
      <c r="B14" s="31">
        <v>2</v>
      </c>
      <c r="C14" s="31">
        <f t="shared" si="0"/>
        <v>6</v>
      </c>
      <c r="D14" s="32">
        <v>45809</v>
      </c>
      <c r="E14" s="31" t="s">
        <v>44</v>
      </c>
      <c r="F14" s="31" t="str">
        <f>Datenbank!$E14</f>
        <v>Brot</v>
      </c>
      <c r="G14" s="33">
        <f>IF(ISERROR(INDEX([1]Plan!A:O,MATCH(E14,[1]Plan!C:C,0),MATCH(C14,[1]Plan!$A$2:$O$2,0))),"",INDEX([1]Plan!A:O,MATCH(E14,[1]Plan!C:C,0),MATCH(C14,[1]Plan!$A$2:$O$2,0)))</f>
        <v>5</v>
      </c>
      <c r="H14" s="33"/>
      <c r="I14" s="33"/>
      <c r="J14" s="31"/>
      <c r="K14" s="33">
        <f t="shared" ref="K14:K77" si="6">IF(ISERROR(K13-G14),"",K13-G14)</f>
        <v>796</v>
      </c>
      <c r="L14" s="33">
        <f t="shared" ref="L14:L77" si="7">IF(ISERROR(IF(AND(G14="",H14=""),"",L13-H14-I14)),"",IF(AND(G14="",H14=""),"",L13-H14-I14))</f>
        <v>162.99</v>
      </c>
      <c r="M14" s="31">
        <f t="shared" si="2"/>
        <v>14</v>
      </c>
      <c r="N14" s="31" t="str">
        <f>IF(ISERROR(VLOOKUP(M14,[1]Plan!$Q$5:$R$22,2,FALSE)),"",VLOOKUP(M14,[1]Plan!$Q$5:$R$22,2,FALSE))</f>
        <v>Lebensmittel</v>
      </c>
      <c r="O14" s="31">
        <f>IF(ISERROR(INDEX([1]Plan!$B:$B,MATCH(F14,[1]Plan!$C:$C,0))),"",INDEX([1]Plan!$B:$B,MATCH(F14,[1]Plan!$C:$C,0)))</f>
        <v>1402</v>
      </c>
      <c r="P14" s="33">
        <f t="shared" si="3"/>
        <v>5</v>
      </c>
      <c r="Q14" s="33">
        <f t="shared" si="4"/>
        <v>0</v>
      </c>
      <c r="R14" s="33" t="str">
        <f t="shared" si="5"/>
        <v/>
      </c>
      <c r="S14" s="33" t="str">
        <f>IF(Z14="DUPLIKAT","",Tabelle1[[#This Row],[Soll-Monat]])</f>
        <v/>
      </c>
      <c r="T14" s="33">
        <f>IF(ISERROR(IF(M14=99,"",INDEX([1]Plan!A:O,MATCH($O14,[1]Plan!B:B,0),MATCH($C14,[1]Plan!$A$2:$O$2,0)))),"",IF(M14=99,"",INDEX([1]Plan!A:O,MATCH($O14,[1]Plan!B:B,0),MATCH($C14,[1]Plan!$A$2:$O$2,0))))</f>
        <v>5</v>
      </c>
      <c r="U14" s="33">
        <f>IF(ISERROR(SUMIFS(P:P,E:E,Datenbank!$E14,C:C,Datenbank!$C14)),"",SUMIFS(P:P,E:E,Datenbank!$E14,C:C,Datenbank!$C14))+IF(ISERROR(SUMIFS(Q:Q,E:E,Datenbank!$E14,C:C,Datenbank!$C14)),"",SUMIFS(Q:Q,E:E,Datenbank!$E14,C:C,Datenbank!$C14))</f>
        <v>15</v>
      </c>
      <c r="V14" s="33" t="str">
        <f>IF(ISERROR(IF(Z14="Duplikat","",(Datenbank!$U14-Datenbank!$T14))),"",IF(Z14="Duplikat","",(Datenbank!$U14-Datenbank!$T14)))</f>
        <v/>
      </c>
      <c r="W14" s="33">
        <f ca="1">IF(ISERROR(SUMIF(O:T,Datenbank!$O14,T:T)),"",SUMIF(O:T,Datenbank!$O14,T:T))</f>
        <v>15</v>
      </c>
      <c r="X14" s="33">
        <f ca="1">IF(ISERROR(SUMIF(O:Q,Datenbank!$O14,Q:Q)),"",SUMIF(O:Q,Datenbank!$O14,Q:Q))+IF(ISERROR(SUMIF(O:Q,Datenbank!$O14,P:P)),"",SUMIF(O:Q,Datenbank!$O14,P:P))</f>
        <v>15</v>
      </c>
      <c r="Y14" s="33">
        <f ca="1">IF(ISERROR(Datenbank!$X14-W14),"",Datenbank!$X14-W14)</f>
        <v>0</v>
      </c>
      <c r="Z14" s="31" t="str" cm="1">
        <f t="array" ref="Z14">_xlfn.LET(_xlpm.fi,_xlfn._xlws.FILTER($O14:$O$2480,(MONTH($D14:$D$2480)=MONTH($D14))*($O14:$O$2480=$O14)),IF(COUNT(_xlpm.fi)&gt;1,"DUPLIKAT",""))</f>
        <v>DUPLIKAT</v>
      </c>
      <c r="AA14" s="31"/>
      <c r="AB14" s="31"/>
      <c r="AK14" s="9"/>
      <c r="AL14" s="3"/>
      <c r="AR14"/>
    </row>
    <row r="15" spans="2:44" ht="20.100000000000001" customHeight="1" x14ac:dyDescent="0.25">
      <c r="B15" s="31">
        <v>3</v>
      </c>
      <c r="C15" s="31">
        <f t="shared" si="0"/>
        <v>6</v>
      </c>
      <c r="D15" s="32">
        <v>45809</v>
      </c>
      <c r="E15" s="31" t="s">
        <v>44</v>
      </c>
      <c r="F15" s="31" t="str">
        <f>Datenbank!$E15</f>
        <v>Brot</v>
      </c>
      <c r="G15" s="33">
        <f>IF(ISERROR(INDEX([1]Plan!A:O,MATCH(E15,[1]Plan!C:C,0),MATCH(C15,[1]Plan!$A$2:$O$2,0))),"",INDEX([1]Plan!A:O,MATCH(E15,[1]Plan!C:C,0),MATCH(C15,[1]Plan!$A$2:$O$2,0)))</f>
        <v>5</v>
      </c>
      <c r="H15" s="33"/>
      <c r="I15" s="33"/>
      <c r="J15" s="31"/>
      <c r="K15" s="33">
        <f t="shared" si="6"/>
        <v>791</v>
      </c>
      <c r="L15" s="33">
        <f t="shared" si="7"/>
        <v>162.99</v>
      </c>
      <c r="M15" s="31">
        <f t="shared" si="2"/>
        <v>14</v>
      </c>
      <c r="N15" s="31" t="str">
        <f>IF(ISERROR(VLOOKUP(M15,[1]Plan!$Q$5:$R$22,2,FALSE)),"",VLOOKUP(M15,[1]Plan!$Q$5:$R$22,2,FALSE))</f>
        <v>Lebensmittel</v>
      </c>
      <c r="O15" s="31">
        <f>IF(ISERROR(INDEX([1]Plan!$B:$B,MATCH(F15,[1]Plan!$C:$C,0))),"",INDEX([1]Plan!$B:$B,MATCH(F15,[1]Plan!$C:$C,0)))</f>
        <v>1402</v>
      </c>
      <c r="P15" s="33">
        <f t="shared" si="3"/>
        <v>5</v>
      </c>
      <c r="Q15" s="33">
        <f t="shared" si="4"/>
        <v>0</v>
      </c>
      <c r="R15" s="33" t="str">
        <f t="shared" si="5"/>
        <v/>
      </c>
      <c r="S15" s="33" t="str">
        <f>IF(Z15="DUPLIKAT","",Tabelle1[[#This Row],[Soll-Monat]])</f>
        <v/>
      </c>
      <c r="T15" s="33">
        <f>IF(ISERROR(IF(M15=99,"",INDEX([1]Plan!A:O,MATCH($O15,[1]Plan!B:B,0),MATCH($C15,[1]Plan!$A$2:$O$2,0)))),"",IF(M15=99,"",INDEX([1]Plan!A:O,MATCH($O15,[1]Plan!B:B,0),MATCH($C15,[1]Plan!$A$2:$O$2,0))))</f>
        <v>5</v>
      </c>
      <c r="U15" s="33">
        <f>IF(ISERROR(SUMIFS(P:P,E:E,Datenbank!$E15,C:C,Datenbank!$C15)),"",SUMIFS(P:P,E:E,Datenbank!$E15,C:C,Datenbank!$C15))+IF(ISERROR(SUMIFS(Q:Q,E:E,Datenbank!$E15,C:C,Datenbank!$C15)),"",SUMIFS(Q:Q,E:E,Datenbank!$E15,C:C,Datenbank!$C15))</f>
        <v>15</v>
      </c>
      <c r="V15" s="33" t="str">
        <f>IF(ISERROR(IF(Z15="Duplikat","",(Datenbank!$U15-Datenbank!$T15))),"",IF(Z15="Duplikat","",(Datenbank!$U15-Datenbank!$T15)))</f>
        <v/>
      </c>
      <c r="W15" s="33">
        <f ca="1">IF(ISERROR(SUMIF(O:T,Datenbank!$O15,T:T)),"",SUMIF(O:T,Datenbank!$O15,T:T))</f>
        <v>15</v>
      </c>
      <c r="X15" s="33">
        <f ca="1">IF(ISERROR(SUMIF(O:Q,Datenbank!$O15,Q:Q)),"",SUMIF(O:Q,Datenbank!$O15,Q:Q))+IF(ISERROR(SUMIF(O:Q,Datenbank!$O15,P:P)),"",SUMIF(O:Q,Datenbank!$O15,P:P))</f>
        <v>15</v>
      </c>
      <c r="Y15" s="33">
        <f ca="1">IF(ISERROR(Datenbank!$X15-W15),"",Datenbank!$X15-W15)</f>
        <v>0</v>
      </c>
      <c r="Z15" s="31" t="str" cm="1">
        <f t="array" ref="Z15">_xlfn.LET(_xlpm.fi,_xlfn._xlws.FILTER($O15:$O$2480,(MONTH($D15:$D$2480)=MONTH($D15))*($O15:$O$2480=$O15)),IF(COUNT(_xlpm.fi)&gt;1,"DUPLIKAT",""))</f>
        <v>DUPLIKAT</v>
      </c>
      <c r="AA15" s="31"/>
      <c r="AB15" s="31"/>
      <c r="AK15" s="9"/>
      <c r="AL15" s="3"/>
      <c r="AR15"/>
    </row>
    <row r="16" spans="2:44" ht="20.100000000000001" customHeight="1" x14ac:dyDescent="0.25">
      <c r="B16" s="31">
        <v>4</v>
      </c>
      <c r="C16" s="31">
        <f>MONTH(D16)*1</f>
        <v>6</v>
      </c>
      <c r="D16" s="32">
        <v>45809</v>
      </c>
      <c r="E16" s="31" t="s">
        <v>44</v>
      </c>
      <c r="F16" s="31" t="str">
        <f>Datenbank!$E16</f>
        <v>Brot</v>
      </c>
      <c r="G16" s="33">
        <f>IF(ISERROR(INDEX([1]Plan!A:O,MATCH(E16,[1]Plan!C:C,0),MATCH(C16,[1]Plan!$A$2:$O$2,0))),"",INDEX([1]Plan!A:O,MATCH(E16,[1]Plan!C:C,0),MATCH(C16,[1]Plan!$A$2:$O$2,0)))</f>
        <v>5</v>
      </c>
      <c r="H16" s="33"/>
      <c r="I16" s="33"/>
      <c r="J16" s="31"/>
      <c r="K16" s="33">
        <f t="shared" si="6"/>
        <v>786</v>
      </c>
      <c r="L16" s="33">
        <f t="shared" si="7"/>
        <v>162.99</v>
      </c>
      <c r="M16" s="31">
        <f>IF(E16&gt;0,LEFT(O16,2)*1,"")</f>
        <v>14</v>
      </c>
      <c r="N16" s="31" t="str">
        <f>IF(ISERROR(VLOOKUP(M16,[1]Plan!$Q$5:$R$22,2,FALSE)),"",VLOOKUP(M16,[1]Plan!$Q$5:$R$22,2,FALSE))</f>
        <v>Lebensmittel</v>
      </c>
      <c r="O16" s="31">
        <f>IF(ISERROR(INDEX([1]Plan!$B:$B,MATCH(F16,[1]Plan!$C:$C,0))),"",INDEX([1]Plan!$B:$B,MATCH(F16,[1]Plan!$C:$C,0)))</f>
        <v>1402</v>
      </c>
      <c r="P16" s="33">
        <f>IF(ISERROR(IF(M16=99,0,IF(M16&lt;&gt;10,G16+I16,0))),"",IF(M16=99,0,IF(M16&lt;&gt;10,G16+I16,0)))</f>
        <v>5</v>
      </c>
      <c r="Q16" s="33">
        <f>IF(ISERROR(IF(M16=10,G16+I16,0)*1),"",IF(M16=10,G16+I16,0)*1)</f>
        <v>0</v>
      </c>
      <c r="R16" s="33" t="str">
        <f>IF(M16=99,G16,"")</f>
        <v/>
      </c>
      <c r="S16" s="33">
        <f>IF(Z16="DUPLIKAT","",Tabelle1[[#This Row],[Soll-Monat]])</f>
        <v>5</v>
      </c>
      <c r="T16" s="33">
        <f>IF(ISERROR(IF(M16=99,"",INDEX([1]Plan!A:O,MATCH($O16,[1]Plan!B:B,0),MATCH($C16,[1]Plan!$A$2:$O$2,0)))),"",IF(M16=99,"",INDEX([1]Plan!A:O,MATCH($O16,[1]Plan!B:B,0),MATCH($C16,[1]Plan!$A$2:$O$2,0))))</f>
        <v>5</v>
      </c>
      <c r="U16" s="33">
        <f>IF(ISERROR(SUMIFS(P:P,E:E,Datenbank!$E16,C:C,Datenbank!$C16)),"",SUMIFS(P:P,E:E,Datenbank!$E16,C:C,Datenbank!$C16))+IF(ISERROR(SUMIFS(Q:Q,E:E,Datenbank!$E16,C:C,Datenbank!$C16)),"",SUMIFS(Q:Q,E:E,Datenbank!$E16,C:C,Datenbank!$C16))</f>
        <v>15</v>
      </c>
      <c r="V16" s="33">
        <f>IF(ISERROR(IF(Z16="Duplikat","",(Datenbank!$U16-Datenbank!$T16))),"",IF(Z16="Duplikat","",(Datenbank!$U16-Datenbank!$T16)))</f>
        <v>10</v>
      </c>
      <c r="W16" s="33">
        <f ca="1">IF(ISERROR(SUMIF(O:T,Datenbank!$O16,T:T)),"",SUMIF(O:T,Datenbank!$O16,T:T))</f>
        <v>15</v>
      </c>
      <c r="X16" s="33">
        <f ca="1">IF(ISERROR(SUMIF(O:Q,Datenbank!$O16,Q:Q)),"",SUMIF(O:Q,Datenbank!$O16,Q:Q))+IF(ISERROR(SUMIF(O:Q,Datenbank!$O16,P:P)),"",SUMIF(O:Q,Datenbank!$O16,P:P))</f>
        <v>15</v>
      </c>
      <c r="Y16" s="33">
        <f ca="1">IF(ISERROR(Datenbank!$X16-W16),"",Datenbank!$X16-W16)</f>
        <v>0</v>
      </c>
      <c r="Z16" s="31" t="str" cm="1">
        <f t="array" ref="Z16">_xlfn.LET(_xlpm.fi,_xlfn._xlws.FILTER($O16:$O$2480,(MONTH($D16:$D$2480)=MONTH($D16))*($O16:$O$2480=$O16)),IF(COUNT(_xlpm.fi)&gt;1,"DUPLIKAT",""))</f>
        <v/>
      </c>
      <c r="AA16" s="31"/>
      <c r="AB16" s="31"/>
      <c r="AK16" s="9"/>
      <c r="AL16" s="3"/>
      <c r="AR16"/>
    </row>
    <row r="17" spans="2:28" ht="20.100000000000001" customHeight="1" x14ac:dyDescent="0.25">
      <c r="B17" s="31">
        <v>5</v>
      </c>
      <c r="C17" s="31">
        <f>MONTH(D17)*1</f>
        <v>6</v>
      </c>
      <c r="D17" s="32">
        <v>45809</v>
      </c>
      <c r="E17" s="31" t="s">
        <v>45</v>
      </c>
      <c r="F17" s="31" t="str">
        <f>Datenbank!$E17</f>
        <v>Elektronik</v>
      </c>
      <c r="G17" s="33">
        <v>100</v>
      </c>
      <c r="H17" s="33"/>
      <c r="I17" s="33"/>
      <c r="J17" s="31"/>
      <c r="K17" s="33">
        <f t="shared" si="6"/>
        <v>686</v>
      </c>
      <c r="L17" s="33">
        <f t="shared" si="7"/>
        <v>162.99</v>
      </c>
      <c r="M17" s="31">
        <f>IF(E17&gt;0,LEFT(O17,2)*1,"")</f>
        <v>16</v>
      </c>
      <c r="N17" s="31" t="str">
        <f>IF(ISERROR(VLOOKUP(M17,[1]Plan!$Q$5:$R$22,2,FALSE)),"",VLOOKUP(M17,[1]Plan!$Q$5:$R$22,2,FALSE))</f>
        <v>Elektronik</v>
      </c>
      <c r="O17" s="31">
        <f>IF(ISERROR(INDEX([1]Plan!$B:$B,MATCH(F17,[1]Plan!$C:$C,0))),"",INDEX([1]Plan!$B:$B,MATCH(F17,[1]Plan!$C:$C,0)))</f>
        <v>1601</v>
      </c>
      <c r="P17" s="33">
        <f>IF(ISERROR(IF(M17=99,0,IF(M17&lt;&gt;10,G17+I17,0))),"",IF(M17=99,0,IF(M17&lt;&gt;10,G17+I17,0)))</f>
        <v>100</v>
      </c>
      <c r="Q17" s="33">
        <f>IF(ISERROR(IF(M17=10,G17+I17,0)*1),"",IF(M17=10,G17+I17,0)*1)</f>
        <v>0</v>
      </c>
      <c r="R17" s="33" t="str">
        <f>IF(M17=99,G17,"")</f>
        <v/>
      </c>
      <c r="S17" s="33">
        <f>IF(Z17="DUPLIKAT","",Tabelle1[[#This Row],[Soll-Monat]])</f>
        <v>151</v>
      </c>
      <c r="T17" s="33">
        <f>IF(ISERROR(IF(M17=99,"",INDEX([1]Plan!A:O,MATCH($O17,[1]Plan!B:B,0),MATCH($C17,[1]Plan!$A$2:$O$2,0)))),"",IF(M17=99,"",INDEX([1]Plan!A:O,MATCH($O17,[1]Plan!B:B,0),MATCH($C17,[1]Plan!$A$2:$O$2,0))))</f>
        <v>151</v>
      </c>
      <c r="U17" s="33">
        <f>IF(ISERROR(SUMIFS(P:P,E:E,Datenbank!$E17,C:C,Datenbank!$C17)),"",SUMIFS(P:P,E:E,Datenbank!$E17,C:C,Datenbank!$C17))+IF(ISERROR(SUMIFS(Q:Q,E:E,Datenbank!$E17,C:C,Datenbank!$C17)),"",SUMIFS(Q:Q,E:E,Datenbank!$E17,C:C,Datenbank!$C17))</f>
        <v>100</v>
      </c>
      <c r="V17" s="33">
        <f>IF(ISERROR(IF(Z17="Duplikat","",(Datenbank!$U17-Datenbank!$T17))),"",IF(Z17="Duplikat","",(Datenbank!$U17-Datenbank!$T17)))</f>
        <v>-51</v>
      </c>
      <c r="W17" s="33">
        <f ca="1">IF(ISERROR(SUMIF(O:T,Datenbank!$O17,T:T)),"",SUMIF(O:T,Datenbank!$O17,T:T))</f>
        <v>151</v>
      </c>
      <c r="X17" s="33">
        <f ca="1">IF(ISERROR(SUMIF(O:Q,Datenbank!$O17,Q:Q)),"",SUMIF(O:Q,Datenbank!$O17,Q:Q))+IF(ISERROR(SUMIF(O:Q,Datenbank!$O17,P:P)),"",SUMIF(O:Q,Datenbank!$O17,P:P))</f>
        <v>100</v>
      </c>
      <c r="Y17" s="33">
        <f ca="1">IF(ISERROR(Datenbank!$X17-W17),"",Datenbank!$X17-W17)</f>
        <v>-51</v>
      </c>
      <c r="Z17" s="31" t="str" cm="1">
        <f t="array" ref="Z17">_xlfn.LET(_xlpm.fi,_xlfn._xlws.FILTER($O17:$O$2480,(MONTH($D17:$D$2480)=MONTH($D17))*($O17:$O$2480=$O17)),IF(COUNT(_xlpm.fi)&gt;1,"DUPLIKAT",""))</f>
        <v/>
      </c>
      <c r="AA17" s="31"/>
      <c r="AB17" s="31"/>
    </row>
    <row r="18" spans="2:28" ht="20.100000000000001" customHeight="1" x14ac:dyDescent="0.25">
      <c r="B18" s="31">
        <v>6</v>
      </c>
      <c r="C18" s="31">
        <f>MONTH(D18)*1</f>
        <v>1</v>
      </c>
      <c r="D18" s="32"/>
      <c r="E18" s="31"/>
      <c r="F18" s="31">
        <f>Datenbank!$E18</f>
        <v>0</v>
      </c>
      <c r="G18" s="33" t="str">
        <f>IF(ISERROR(INDEX([1]Plan!A:O,MATCH(E18,[1]Plan!C:C,0),MATCH(C18,[1]Plan!$A$2:$O$2,0))),"",INDEX([1]Plan!A:O,MATCH(E18,[1]Plan!C:C,0),MATCH(C18,[1]Plan!$A$2:$O$2,0)))</f>
        <v/>
      </c>
      <c r="H18" s="33"/>
      <c r="I18" s="33"/>
      <c r="J18" s="31"/>
      <c r="K18" s="33" t="str">
        <f t="shared" si="6"/>
        <v/>
      </c>
      <c r="L18" s="33" t="str">
        <f t="shared" si="7"/>
        <v/>
      </c>
      <c r="M18" s="31" t="str">
        <f>IF(E18&gt;0,LEFT(O18,2)*1,"")</f>
        <v/>
      </c>
      <c r="N18" s="31" t="str">
        <f>IF(ISERROR(VLOOKUP(M18,[1]Plan!$Q$5:$R$22,2,FALSE)),"",VLOOKUP(M18,[1]Plan!$Q$5:$R$22,2,FALSE))</f>
        <v/>
      </c>
      <c r="O18" s="31" t="str">
        <f>IF(ISERROR(INDEX([1]Plan!$B:$B,MATCH(F18,[1]Plan!$C:$C,0))),"",INDEX([1]Plan!$B:$B,MATCH(F18,[1]Plan!$C:$C,0)))</f>
        <v/>
      </c>
      <c r="P18" s="33" t="str">
        <f>IF(ISERROR(IF(M18=99,0,IF(M18&lt;&gt;10,G18+I18,0))),"",IF(M18=99,0,IF(M18&lt;&gt;10,G18+I18,0)))</f>
        <v/>
      </c>
      <c r="Q18" s="33">
        <f>IF(ISERROR(IF(M18=10,G18+I18,0)*1),"",IF(M18=10,G18+I18,0)*1)</f>
        <v>0</v>
      </c>
      <c r="R18" s="33" t="str">
        <f>IF(M18=99,G18,"")</f>
        <v/>
      </c>
      <c r="S18" s="33" t="str">
        <f>IF(Z18="DUPLIKAT","",Tabelle1[[#This Row],[Soll-Monat]])</f>
        <v/>
      </c>
      <c r="T18" s="33" t="str">
        <f>IF(ISERROR(IF(M18=99,"",INDEX([1]Plan!A:O,MATCH($O18,[1]Plan!B:B,0),MATCH($C18,[1]Plan!$A$2:$O$2,0)))),"",IF(M18=99,"",INDEX([1]Plan!A:O,MATCH($O18,[1]Plan!B:B,0),MATCH($C18,[1]Plan!$A$2:$O$2,0))))</f>
        <v/>
      </c>
      <c r="U18" s="33">
        <f>IF(ISERROR(SUMIFS(P:P,E:E,Datenbank!$E18,C:C,Datenbank!$C18)),"",SUMIFS(P:P,E:E,Datenbank!$E18,C:C,Datenbank!$C18))+IF(ISERROR(SUMIFS(Q:Q,E:E,Datenbank!$E18,C:C,Datenbank!$C18)),"",SUMIFS(Q:Q,E:E,Datenbank!$E18,C:C,Datenbank!$C18))</f>
        <v>0</v>
      </c>
      <c r="V18" s="33" t="str">
        <f>IF(ISERROR(IF(Z18="Duplikat","",(Datenbank!$U18-Datenbank!$T18))),"",IF(Z18="Duplikat","",(Datenbank!$U18-Datenbank!$T18)))</f>
        <v/>
      </c>
      <c r="W18" s="33">
        <f ca="1">IF(ISERROR(SUMIF(O:T,Datenbank!$O18,T:T)),"",SUMIF(O:T,Datenbank!$O18,T:T))</f>
        <v>0</v>
      </c>
      <c r="X18" s="33">
        <f ca="1">IF(ISERROR(SUMIF(O:Q,Datenbank!$O18,Q:Q)),"",SUMIF(O:Q,Datenbank!$O18,Q:Q))+IF(ISERROR(SUMIF(O:Q,Datenbank!$O18,P:P)),"",SUMIF(O:Q,Datenbank!$O18,P:P))</f>
        <v>0</v>
      </c>
      <c r="Y18" s="33">
        <f ca="1">IF(ISERROR(Datenbank!$X18-W18),"",Datenbank!$X18-W18)</f>
        <v>0</v>
      </c>
      <c r="Z18" s="31" t="str" cm="1">
        <f t="array" ref="Z18">_xlfn.LET(_xlpm.fi,_xlfn._xlws.FILTER(#REF!,(MONTH(#REF!)=MONTH($D18))*(#REF!=$O18)),IF(COUNT(_xlpm.fi)&gt;1,"DUPLIKAT",""))</f>
        <v/>
      </c>
      <c r="AA18" s="31"/>
      <c r="AB18" s="31"/>
    </row>
    <row r="19" spans="2:28" ht="20.100000000000001" customHeight="1" x14ac:dyDescent="0.25">
      <c r="B19" s="31">
        <v>7</v>
      </c>
      <c r="C19" s="31">
        <f>MONTH(D19)*1</f>
        <v>1</v>
      </c>
      <c r="D19" s="32"/>
      <c r="E19" s="31"/>
      <c r="F19" s="31">
        <f>Datenbank!$E19</f>
        <v>0</v>
      </c>
      <c r="G19" s="33" t="str">
        <f>IF(ISERROR(INDEX([1]Plan!A:O,MATCH(E19,[1]Plan!C:C,0),MATCH(C19,[1]Plan!$A$2:$O$2,0))),"",INDEX([1]Plan!A:O,MATCH(E19,[1]Plan!C:C,0),MATCH(C19,[1]Plan!$A$2:$O$2,0)))</f>
        <v/>
      </c>
      <c r="H19" s="33"/>
      <c r="I19" s="33"/>
      <c r="J19" s="31"/>
      <c r="K19" s="33" t="str">
        <f t="shared" si="6"/>
        <v/>
      </c>
      <c r="L19" s="33" t="str">
        <f t="shared" si="7"/>
        <v/>
      </c>
      <c r="M19" s="31" t="str">
        <f>IF(E19&gt;0,LEFT(O19,2)*1,"")</f>
        <v/>
      </c>
      <c r="N19" s="31" t="str">
        <f>IF(ISERROR(VLOOKUP(M19,[1]Plan!$Q$5:$R$22,2,FALSE)),"",VLOOKUP(M19,[1]Plan!$Q$5:$R$22,2,FALSE))</f>
        <v/>
      </c>
      <c r="O19" s="31" t="str">
        <f>IF(ISERROR(INDEX([1]Plan!$B:$B,MATCH(F19,[1]Plan!$C:$C,0))),"",INDEX([1]Plan!$B:$B,MATCH(F19,[1]Plan!$C:$C,0)))</f>
        <v/>
      </c>
      <c r="P19" s="33" t="str">
        <f>IF(ISERROR(IF(M19=99,0,IF(M19&lt;&gt;10,G19+I19,0))),"",IF(M19=99,0,IF(M19&lt;&gt;10,G19+I19,0)))</f>
        <v/>
      </c>
      <c r="Q19" s="33">
        <f>IF(ISERROR(IF(M19=10,G19+I19,0)*1),"",IF(M19=10,G19+I19,0)*1)</f>
        <v>0</v>
      </c>
      <c r="R19" s="33" t="str">
        <f>IF(M19=99,G19,"")</f>
        <v/>
      </c>
      <c r="S19" s="33" t="str">
        <f>IF(Z19="DUPLIKAT","",Tabelle1[[#This Row],[Soll-Monat]])</f>
        <v/>
      </c>
      <c r="T19" s="33" t="str">
        <f>IF(ISERROR(IF(M19=99,"",INDEX([1]Plan!A:O,MATCH($O19,[1]Plan!B:B,0),MATCH($C19,[1]Plan!$A$2:$O$2,0)))),"",IF(M19=99,"",INDEX([1]Plan!A:O,MATCH($O19,[1]Plan!B:B,0),MATCH($C19,[1]Plan!$A$2:$O$2,0))))</f>
        <v/>
      </c>
      <c r="U19" s="33">
        <f>IF(ISERROR(SUMIFS(P:P,E:E,Datenbank!$E19,C:C,Datenbank!$C19)),"",SUMIFS(P:P,E:E,Datenbank!$E19,C:C,Datenbank!$C19))+IF(ISERROR(SUMIFS(Q:Q,E:E,Datenbank!$E19,C:C,Datenbank!$C19)),"",SUMIFS(Q:Q,E:E,Datenbank!$E19,C:C,Datenbank!$C19))</f>
        <v>0</v>
      </c>
      <c r="V19" s="33" t="str">
        <f>IF(ISERROR(IF(Z19="Duplikat","",(Datenbank!$U19-Datenbank!$T19))),"",IF(Z19="Duplikat","",(Datenbank!$U19-Datenbank!$T19)))</f>
        <v/>
      </c>
      <c r="W19" s="33">
        <f ca="1">IF(ISERROR(SUMIF(O:T,Datenbank!$O19,T:T)),"",SUMIF(O:T,Datenbank!$O19,T:T))</f>
        <v>0</v>
      </c>
      <c r="X19" s="33">
        <f ca="1">IF(ISERROR(SUMIF(O:Q,Datenbank!$O19,Q:Q)),"",SUMIF(O:Q,Datenbank!$O19,Q:Q))+IF(ISERROR(SUMIF(O:Q,Datenbank!$O19,P:P)),"",SUMIF(O:Q,Datenbank!$O19,P:P))</f>
        <v>0</v>
      </c>
      <c r="Y19" s="33">
        <f ca="1">IF(ISERROR(Datenbank!$X19-W19),"",Datenbank!$X19-W19)</f>
        <v>0</v>
      </c>
      <c r="Z19" s="31" t="str" cm="1">
        <f t="array" ref="Z19">_xlfn.LET(_xlpm.fi,_xlfn._xlws.FILTER($O19:$O$2480,(MONTH($D19:$D$2480)=MONTH($D19))*($O19:$O$2480=$O19)),IF(COUNT(_xlpm.fi)&gt;1,"DUPLIKAT",""))</f>
        <v/>
      </c>
      <c r="AA19" s="31"/>
      <c r="AB19" s="31"/>
    </row>
    <row r="20" spans="2:28" ht="20.100000000000001" customHeight="1" x14ac:dyDescent="0.25">
      <c r="B20" s="31">
        <f>B19+1</f>
        <v>8</v>
      </c>
      <c r="C20" s="31">
        <f>MONTH(D20)*1</f>
        <v>1</v>
      </c>
      <c r="D20" s="32"/>
      <c r="E20" s="31"/>
      <c r="F20" s="31">
        <f>Datenbank!$E20</f>
        <v>0</v>
      </c>
      <c r="G20" s="33" t="str">
        <f>IF(ISERROR(INDEX([1]Plan!A:O,MATCH(E20,[1]Plan!C:C,0),MATCH(C20,[1]Plan!$A$2:$O$2,0))),"",INDEX([1]Plan!A:O,MATCH(E20,[1]Plan!C:C,0),MATCH(C20,[1]Plan!$A$2:$O$2,0)))</f>
        <v/>
      </c>
      <c r="H20" s="33"/>
      <c r="I20" s="33"/>
      <c r="J20" s="31"/>
      <c r="K20" s="33" t="str">
        <f t="shared" si="6"/>
        <v/>
      </c>
      <c r="L20" s="33" t="str">
        <f t="shared" si="7"/>
        <v/>
      </c>
      <c r="M20" s="31" t="str">
        <f>IF(E20&gt;0,LEFT(O20,2)*1,"")</f>
        <v/>
      </c>
      <c r="N20" s="31" t="str">
        <f>IF(ISERROR(VLOOKUP(M20,[1]Plan!$Q$5:$R$22,2,FALSE)),"",VLOOKUP(M20,[1]Plan!$Q$5:$R$22,2,FALSE))</f>
        <v/>
      </c>
      <c r="O20" s="31" t="str">
        <f>IF(ISERROR(INDEX([1]Plan!$B:$B,MATCH(F20,[1]Plan!$C:$C,0))),"",INDEX([1]Plan!$B:$B,MATCH(F20,[1]Plan!$C:$C,0)))</f>
        <v/>
      </c>
      <c r="P20" s="33" t="str">
        <f>IF(ISERROR(IF(M20=99,0,IF(M20&lt;&gt;10,G20+I20,0))),"",IF(M20=99,0,IF(M20&lt;&gt;10,G20+I20,0)))</f>
        <v/>
      </c>
      <c r="Q20" s="33">
        <f>IF(ISERROR(IF(M20=10,G20+I20,0)*1),"",IF(M20=10,G20+I20,0)*1)</f>
        <v>0</v>
      </c>
      <c r="R20" s="33" t="str">
        <f>IF(M20=99,G20,"")</f>
        <v/>
      </c>
      <c r="S20" s="33" t="str">
        <f>IF(Z20="DUPLIKAT","",Tabelle1[[#This Row],[Soll-Monat]])</f>
        <v/>
      </c>
      <c r="T20" s="33" t="str">
        <f>IF(ISERROR(IF(M20=99,"",INDEX([1]Plan!A:O,MATCH($O20,[1]Plan!B:B,0),MATCH($C20,[1]Plan!$A$2:$O$2,0)))),"",IF(M20=99,"",INDEX([1]Plan!A:O,MATCH($O20,[1]Plan!B:B,0),MATCH($C20,[1]Plan!$A$2:$O$2,0))))</f>
        <v/>
      </c>
      <c r="U20" s="33">
        <f>IF(ISERROR(SUMIFS(P:P,E:E,Datenbank!$E20,C:C,Datenbank!$C20)),"",SUMIFS(P:P,E:E,Datenbank!$E20,C:C,Datenbank!$C20))+IF(ISERROR(SUMIFS(Q:Q,E:E,Datenbank!$E20,C:C,Datenbank!$C20)),"",SUMIFS(Q:Q,E:E,Datenbank!$E20,C:C,Datenbank!$C20))</f>
        <v>0</v>
      </c>
      <c r="V20" s="33" t="str">
        <f>IF(ISERROR(IF(Z20="Duplikat","",(Datenbank!$U20-Datenbank!$T20))),"",IF(Z20="Duplikat","",(Datenbank!$U20-Datenbank!$T20)))</f>
        <v/>
      </c>
      <c r="W20" s="33">
        <f ca="1">IF(ISERROR(SUMIF(O:T,Datenbank!$O20,T:T)),"",SUMIF(O:T,Datenbank!$O20,T:T))</f>
        <v>0</v>
      </c>
      <c r="X20" s="33">
        <f ca="1">IF(ISERROR(SUMIF(O:Q,Datenbank!$O20,Q:Q)),"",SUMIF(O:Q,Datenbank!$O20,Q:Q))+IF(ISERROR(SUMIF(O:Q,Datenbank!$O20,P:P)),"",SUMIF(O:Q,Datenbank!$O20,P:P))</f>
        <v>0</v>
      </c>
      <c r="Y20" s="33">
        <f ca="1">IF(ISERROR(Datenbank!$X20-W20),"",Datenbank!$X20-W20)</f>
        <v>0</v>
      </c>
      <c r="Z20" s="31" t="str" cm="1">
        <f t="array" ref="Z20">_xlfn.LET(_xlpm.fi,_xlfn._xlws.FILTER($O20:$O$2480,(MONTH($D20:$D$2480)=MONTH($D20))*($O20:$O$2480=$O20)),IF(COUNT(_xlpm.fi)&gt;1,"DUPLIKAT",""))</f>
        <v/>
      </c>
      <c r="AA20" s="31"/>
      <c r="AB20" s="31"/>
    </row>
    <row r="21" spans="2:28" ht="20.100000000000001" customHeight="1" x14ac:dyDescent="0.25">
      <c r="B21" s="31">
        <f t="shared" ref="B21:B84" si="8">B20+1</f>
        <v>9</v>
      </c>
      <c r="C21" s="31">
        <f t="shared" ref="C21:C84" si="9">MONTH(D21)*1</f>
        <v>1</v>
      </c>
      <c r="D21" s="32"/>
      <c r="E21" s="31"/>
      <c r="F21" s="31">
        <f>Datenbank!$E21</f>
        <v>0</v>
      </c>
      <c r="G21" s="33" t="str">
        <f>IF(ISERROR(INDEX([1]Plan!A:O,MATCH(E21,[1]Plan!C:C,0),MATCH(C21,[1]Plan!$A$2:$O$2,0))),"",INDEX([1]Plan!A:O,MATCH(E21,[1]Plan!C:C,0),MATCH(C21,[1]Plan!$A$2:$O$2,0)))</f>
        <v/>
      </c>
      <c r="H21" s="33"/>
      <c r="I21" s="33"/>
      <c r="J21" s="31"/>
      <c r="K21" s="33" t="str">
        <f t="shared" si="6"/>
        <v/>
      </c>
      <c r="L21" s="33" t="str">
        <f t="shared" si="7"/>
        <v/>
      </c>
      <c r="M21" s="31" t="str">
        <f t="shared" ref="M21:M84" si="10">IF(E21&gt;0,LEFT(O21,2)*1,"")</f>
        <v/>
      </c>
      <c r="N21" s="31" t="str">
        <f>IF(ISERROR(VLOOKUP(M21,[1]Plan!$Q$5:$R$22,2,FALSE)),"",VLOOKUP(M21,[1]Plan!$Q$5:$R$22,2,FALSE))</f>
        <v/>
      </c>
      <c r="O21" s="31" t="str">
        <f>IF(ISERROR(INDEX([1]Plan!$B:$B,MATCH(F21,[1]Plan!$C:$C,0))),"",INDEX([1]Plan!$B:$B,MATCH(F21,[1]Plan!$C:$C,0)))</f>
        <v/>
      </c>
      <c r="P21" s="33" t="str">
        <f t="shared" ref="P21:P84" si="11">IF(ISERROR(IF(M21=99,0,IF(M21&lt;&gt;10,G21+I21,0))),"",IF(M21=99,0,IF(M21&lt;&gt;10,G21+I21,0)))</f>
        <v/>
      </c>
      <c r="Q21" s="33">
        <f t="shared" ref="Q21:Q84" si="12">IF(ISERROR(IF(M21=10,G21+I21,0)*1),"",IF(M21=10,G21+I21,0)*1)</f>
        <v>0</v>
      </c>
      <c r="R21" s="33" t="str">
        <f t="shared" ref="R21:R84" si="13">IF(M21=99,G21,"")</f>
        <v/>
      </c>
      <c r="S21" s="33" t="str">
        <f>IF(Z21="DUPLIKAT","",Tabelle1[[#This Row],[Soll-Monat]])</f>
        <v/>
      </c>
      <c r="T21" s="33" t="str">
        <f>IF(ISERROR(IF(M21=99,"",INDEX([1]Plan!A:O,MATCH($O21,[1]Plan!B:B,0),MATCH($C21,[1]Plan!$A$2:$O$2,0)))),"",IF(M21=99,"",INDEX([1]Plan!A:O,MATCH($O21,[1]Plan!B:B,0),MATCH($C21,[1]Plan!$A$2:$O$2,0))))</f>
        <v/>
      </c>
      <c r="U21" s="33">
        <f>IF(ISERROR(SUMIFS(P:P,E:E,Datenbank!$E21,C:C,Datenbank!$C21)),"",SUMIFS(P:P,E:E,Datenbank!$E21,C:C,Datenbank!$C21))+IF(ISERROR(SUMIFS(Q:Q,E:E,Datenbank!$E21,C:C,Datenbank!$C21)),"",SUMIFS(Q:Q,E:E,Datenbank!$E21,C:C,Datenbank!$C21))</f>
        <v>0</v>
      </c>
      <c r="V21" s="33" t="str">
        <f>IF(ISERROR(IF(Z21="Duplikat","",(Datenbank!$U21-Datenbank!$T21))),"",IF(Z21="Duplikat","",(Datenbank!$U21-Datenbank!$T21)))</f>
        <v/>
      </c>
      <c r="W21" s="33">
        <f ca="1">IF(ISERROR(SUMIF(O:T,Datenbank!$O21,T:T)),"",SUMIF(O:T,Datenbank!$O21,T:T))</f>
        <v>0</v>
      </c>
      <c r="X21" s="33">
        <f ca="1">IF(ISERROR(SUMIF(O:Q,Datenbank!$O21,Q:Q)),"",SUMIF(O:Q,Datenbank!$O21,Q:Q))+IF(ISERROR(SUMIF(O:Q,Datenbank!$O21,P:P)),"",SUMIF(O:Q,Datenbank!$O21,P:P))</f>
        <v>0</v>
      </c>
      <c r="Y21" s="33">
        <f ca="1">IF(ISERROR(Datenbank!$X21-W21),"",Datenbank!$X21-W21)</f>
        <v>0</v>
      </c>
      <c r="Z21" s="31" t="str" cm="1">
        <f t="array" ref="Z21">_xlfn.LET(_xlpm.fi,_xlfn._xlws.FILTER($O21:$O$2480,(MONTH($D21:$D$2480)=MONTH($D21))*($O21:$O$2480=$O21)),IF(COUNT(_xlpm.fi)&gt;1,"DUPLIKAT",""))</f>
        <v/>
      </c>
      <c r="AA21" s="31"/>
      <c r="AB21" s="31"/>
    </row>
    <row r="22" spans="2:28" ht="20.100000000000001" customHeight="1" x14ac:dyDescent="0.25">
      <c r="B22" s="31">
        <f t="shared" si="8"/>
        <v>10</v>
      </c>
      <c r="C22" s="31">
        <f t="shared" si="9"/>
        <v>1</v>
      </c>
      <c r="D22" s="32"/>
      <c r="E22" s="31"/>
      <c r="F22" s="31">
        <f>Datenbank!$E22</f>
        <v>0</v>
      </c>
      <c r="G22" s="33" t="str">
        <f>IF(ISERROR(INDEX([1]Plan!A:O,MATCH(E22,[1]Plan!C:C,0),MATCH(C22,[1]Plan!$A$2:$O$2,0))),"",INDEX([1]Plan!A:O,MATCH(E22,[1]Plan!C:C,0),MATCH(C22,[1]Plan!$A$2:$O$2,0)))</f>
        <v/>
      </c>
      <c r="H22" s="33"/>
      <c r="I22" s="33"/>
      <c r="J22" s="31"/>
      <c r="K22" s="33" t="str">
        <f t="shared" si="6"/>
        <v/>
      </c>
      <c r="L22" s="33" t="str">
        <f t="shared" si="7"/>
        <v/>
      </c>
      <c r="M22" s="31" t="str">
        <f t="shared" si="10"/>
        <v/>
      </c>
      <c r="N22" s="31" t="str">
        <f>IF(ISERROR(VLOOKUP(M22,[1]Plan!$Q$5:$R$22,2,FALSE)),"",VLOOKUP(M22,[1]Plan!$Q$5:$R$22,2,FALSE))</f>
        <v/>
      </c>
      <c r="O22" s="31" t="str">
        <f>IF(ISERROR(INDEX([1]Plan!$B:$B,MATCH(F22,[1]Plan!$C:$C,0))),"",INDEX([1]Plan!$B:$B,MATCH(F22,[1]Plan!$C:$C,0)))</f>
        <v/>
      </c>
      <c r="P22" s="33" t="str">
        <f t="shared" si="11"/>
        <v/>
      </c>
      <c r="Q22" s="33">
        <f t="shared" si="12"/>
        <v>0</v>
      </c>
      <c r="R22" s="33" t="str">
        <f t="shared" si="13"/>
        <v/>
      </c>
      <c r="S22" s="33" t="str">
        <f>IF(Z22="DUPLIKAT","",Tabelle1[[#This Row],[Soll-Monat]])</f>
        <v/>
      </c>
      <c r="T22" s="33" t="str">
        <f>IF(ISERROR(IF(M22=99,"",INDEX([1]Plan!A:O,MATCH($O22,[1]Plan!B:B,0),MATCH($C22,[1]Plan!$A$2:$O$2,0)))),"",IF(M22=99,"",INDEX([1]Plan!A:O,MATCH($O22,[1]Plan!B:B,0),MATCH($C22,[1]Plan!$A$2:$O$2,0))))</f>
        <v/>
      </c>
      <c r="U22" s="33">
        <f>IF(ISERROR(SUMIFS(P:P,E:E,Datenbank!$E22,C:C,Datenbank!$C22)),"",SUMIFS(P:P,E:E,Datenbank!$E22,C:C,Datenbank!$C22))+IF(ISERROR(SUMIFS(Q:Q,E:E,Datenbank!$E22,C:C,Datenbank!$C22)),"",SUMIFS(Q:Q,E:E,Datenbank!$E22,C:C,Datenbank!$C22))</f>
        <v>0</v>
      </c>
      <c r="V22" s="33" t="str">
        <f>IF(ISERROR(IF(Z22="Duplikat","",(Datenbank!$U22-Datenbank!$T22))),"",IF(Z22="Duplikat","",(Datenbank!$U22-Datenbank!$T22)))</f>
        <v/>
      </c>
      <c r="W22" s="33">
        <f ca="1">IF(ISERROR(SUMIF(O:T,Datenbank!$O22,T:T)),"",SUMIF(O:T,Datenbank!$O22,T:T))</f>
        <v>0</v>
      </c>
      <c r="X22" s="33">
        <f ca="1">IF(ISERROR(SUMIF(O:Q,Datenbank!$O22,Q:Q)),"",SUMIF(O:Q,Datenbank!$O22,Q:Q))+IF(ISERROR(SUMIF(O:Q,Datenbank!$O22,P:P)),"",SUMIF(O:Q,Datenbank!$O22,P:P))</f>
        <v>0</v>
      </c>
      <c r="Y22" s="33">
        <f ca="1">IF(ISERROR(Datenbank!$X22-W22),"",Datenbank!$X22-W22)</f>
        <v>0</v>
      </c>
      <c r="Z22" s="31" t="str" cm="1">
        <f t="array" ref="Z22">_xlfn.LET(_xlpm.fi,_xlfn._xlws.FILTER($O22:$O$2480,(MONTH($D22:$D$2480)=MONTH($D22))*($O22:$O$2480=$O22)),IF(COUNT(_xlpm.fi)&gt;1,"DUPLIKAT",""))</f>
        <v/>
      </c>
      <c r="AA22" s="31"/>
      <c r="AB22" s="31"/>
    </row>
    <row r="23" spans="2:28" ht="20.100000000000001" customHeight="1" x14ac:dyDescent="0.25">
      <c r="B23" s="31">
        <f t="shared" si="8"/>
        <v>11</v>
      </c>
      <c r="C23" s="31">
        <f t="shared" si="9"/>
        <v>1</v>
      </c>
      <c r="D23" s="32"/>
      <c r="E23" s="31"/>
      <c r="F23" s="31">
        <f>Datenbank!$E23</f>
        <v>0</v>
      </c>
      <c r="G23" s="33" t="str">
        <f>IF(ISERROR(INDEX([1]Plan!A:O,MATCH(E23,[1]Plan!C:C,0),MATCH(C23,[1]Plan!$A$2:$O$2,0))),"",INDEX([1]Plan!A:O,MATCH(E23,[1]Plan!C:C,0),MATCH(C23,[1]Plan!$A$2:$O$2,0)))</f>
        <v/>
      </c>
      <c r="H23" s="33"/>
      <c r="I23" s="33"/>
      <c r="J23" s="31"/>
      <c r="K23" s="33" t="str">
        <f t="shared" si="6"/>
        <v/>
      </c>
      <c r="L23" s="33" t="str">
        <f t="shared" si="7"/>
        <v/>
      </c>
      <c r="M23" s="31" t="str">
        <f t="shared" si="10"/>
        <v/>
      </c>
      <c r="N23" s="31" t="str">
        <f>IF(ISERROR(VLOOKUP(M23,[1]Plan!$Q$5:$R$22,2,FALSE)),"",VLOOKUP(M23,[1]Plan!$Q$5:$R$22,2,FALSE))</f>
        <v/>
      </c>
      <c r="O23" s="31" t="str">
        <f>IF(ISERROR(INDEX([1]Plan!$B:$B,MATCH(F23,[1]Plan!$C:$C,0))),"",INDEX([1]Plan!$B:$B,MATCH(F23,[1]Plan!$C:$C,0)))</f>
        <v/>
      </c>
      <c r="P23" s="33" t="str">
        <f t="shared" si="11"/>
        <v/>
      </c>
      <c r="Q23" s="33">
        <f t="shared" si="12"/>
        <v>0</v>
      </c>
      <c r="R23" s="33" t="str">
        <f t="shared" si="13"/>
        <v/>
      </c>
      <c r="S23" s="33" t="str">
        <f>IF(Z23="DUPLIKAT","",Tabelle1[[#This Row],[Soll-Monat]])</f>
        <v/>
      </c>
      <c r="T23" s="33" t="str">
        <f>IF(ISERROR(IF(M23=99,"",INDEX([1]Plan!A:O,MATCH($O23,[1]Plan!B:B,0),MATCH($C23,[1]Plan!$A$2:$O$2,0)))),"",IF(M23=99,"",INDEX([1]Plan!A:O,MATCH($O23,[1]Plan!B:B,0),MATCH($C23,[1]Plan!$A$2:$O$2,0))))</f>
        <v/>
      </c>
      <c r="U23" s="33">
        <f>IF(ISERROR(SUMIFS(P:P,E:E,Datenbank!$E23,C:C,Datenbank!$C23)),"",SUMIFS(P:P,E:E,Datenbank!$E23,C:C,Datenbank!$C23))+IF(ISERROR(SUMIFS(Q:Q,E:E,Datenbank!$E23,C:C,Datenbank!$C23)),"",SUMIFS(Q:Q,E:E,Datenbank!$E23,C:C,Datenbank!$C23))</f>
        <v>0</v>
      </c>
      <c r="V23" s="33" t="str">
        <f>IF(ISERROR(IF(Z23="Duplikat","",(Datenbank!$U23-Datenbank!$T23))),"",IF(Z23="Duplikat","",(Datenbank!$U23-Datenbank!$T23)))</f>
        <v/>
      </c>
      <c r="W23" s="33">
        <f ca="1">IF(ISERROR(SUMIF(O:T,Datenbank!$O23,T:T)),"",SUMIF(O:T,Datenbank!$O23,T:T))</f>
        <v>0</v>
      </c>
      <c r="X23" s="33">
        <f ca="1">IF(ISERROR(SUMIF(O:Q,Datenbank!$O23,Q:Q)),"",SUMIF(O:Q,Datenbank!$O23,Q:Q))+IF(ISERROR(SUMIF(O:Q,Datenbank!$O23,P:P)),"",SUMIF(O:Q,Datenbank!$O23,P:P))</f>
        <v>0</v>
      </c>
      <c r="Y23" s="33">
        <f ca="1">IF(ISERROR(Datenbank!$X23-W23),"",Datenbank!$X23-W23)</f>
        <v>0</v>
      </c>
      <c r="Z23" s="31" t="str" cm="1">
        <f t="array" ref="Z23">_xlfn.LET(_xlpm.fi,_xlfn._xlws.FILTER($O23:$O$2480,(MONTH($D23:$D$2480)=MONTH($D23))*($O23:$O$2480=$O23)),IF(COUNT(_xlpm.fi)&gt;1,"DUPLIKAT",""))</f>
        <v/>
      </c>
      <c r="AA23" s="31"/>
      <c r="AB23" s="31"/>
    </row>
    <row r="24" spans="2:28" ht="20.100000000000001" customHeight="1" x14ac:dyDescent="0.25">
      <c r="B24" s="31">
        <f t="shared" si="8"/>
        <v>12</v>
      </c>
      <c r="C24" s="31">
        <f t="shared" si="9"/>
        <v>1</v>
      </c>
      <c r="D24" s="32"/>
      <c r="E24" s="31"/>
      <c r="F24" s="31">
        <f>Datenbank!$E24</f>
        <v>0</v>
      </c>
      <c r="G24" s="33" t="str">
        <f>IF(ISERROR(INDEX([1]Plan!A:O,MATCH(E24,[1]Plan!C:C,0),MATCH(C24,[1]Plan!$A$2:$O$2,0))),"",INDEX([1]Plan!A:O,MATCH(E24,[1]Plan!C:C,0),MATCH(C24,[1]Plan!$A$2:$O$2,0)))</f>
        <v/>
      </c>
      <c r="H24" s="33"/>
      <c r="I24" s="33"/>
      <c r="J24" s="31"/>
      <c r="K24" s="33" t="str">
        <f t="shared" si="6"/>
        <v/>
      </c>
      <c r="L24" s="33" t="str">
        <f t="shared" si="7"/>
        <v/>
      </c>
      <c r="M24" s="31" t="str">
        <f t="shared" si="10"/>
        <v/>
      </c>
      <c r="N24" s="31" t="str">
        <f>IF(ISERROR(VLOOKUP(M24,[1]Plan!$Q$5:$R$22,2,FALSE)),"",VLOOKUP(M24,[1]Plan!$Q$5:$R$22,2,FALSE))</f>
        <v/>
      </c>
      <c r="O24" s="31" t="str">
        <f>IF(ISERROR(INDEX([1]Plan!$B:$B,MATCH(F24,[1]Plan!$C:$C,0))),"",INDEX([1]Plan!$B:$B,MATCH(F24,[1]Plan!$C:$C,0)))</f>
        <v/>
      </c>
      <c r="P24" s="33" t="str">
        <f t="shared" si="11"/>
        <v/>
      </c>
      <c r="Q24" s="33">
        <f t="shared" si="12"/>
        <v>0</v>
      </c>
      <c r="R24" s="33" t="str">
        <f t="shared" si="13"/>
        <v/>
      </c>
      <c r="S24" s="33" t="str">
        <f>IF(Z24="DUPLIKAT","",Tabelle1[[#This Row],[Soll-Monat]])</f>
        <v/>
      </c>
      <c r="T24" s="33" t="str">
        <f>IF(ISERROR(IF(M24=99,"",INDEX([1]Plan!A:O,MATCH($O24,[1]Plan!B:B,0),MATCH($C24,[1]Plan!$A$2:$O$2,0)))),"",IF(M24=99,"",INDEX([1]Plan!A:O,MATCH($O24,[1]Plan!B:B,0),MATCH($C24,[1]Plan!$A$2:$O$2,0))))</f>
        <v/>
      </c>
      <c r="U24" s="33">
        <f>IF(ISERROR(SUMIFS(P:P,E:E,Datenbank!$E24,C:C,Datenbank!$C24)),"",SUMIFS(P:P,E:E,Datenbank!$E24,C:C,Datenbank!$C24))+IF(ISERROR(SUMIFS(Q:Q,E:E,Datenbank!$E24,C:C,Datenbank!$C24)),"",SUMIFS(Q:Q,E:E,Datenbank!$E24,C:C,Datenbank!$C24))</f>
        <v>0</v>
      </c>
      <c r="V24" s="33" t="str">
        <f>IF(ISERROR(IF(Z24="Duplikat","",(Datenbank!$U24-Datenbank!$T24))),"",IF(Z24="Duplikat","",(Datenbank!$U24-Datenbank!$T24)))</f>
        <v/>
      </c>
      <c r="W24" s="33">
        <f ca="1">IF(ISERROR(SUMIF(O:T,Datenbank!$O24,T:T)),"",SUMIF(O:T,Datenbank!$O24,T:T))</f>
        <v>0</v>
      </c>
      <c r="X24" s="33">
        <f ca="1">IF(ISERROR(SUMIF(O:Q,Datenbank!$O24,Q:Q)),"",SUMIF(O:Q,Datenbank!$O24,Q:Q))+IF(ISERROR(SUMIF(O:Q,Datenbank!$O24,P:P)),"",SUMIF(O:Q,Datenbank!$O24,P:P))</f>
        <v>0</v>
      </c>
      <c r="Y24" s="33">
        <f ca="1">IF(ISERROR(Datenbank!$X24-W24),"",Datenbank!$X24-W24)</f>
        <v>0</v>
      </c>
      <c r="Z24" s="31" t="str" cm="1">
        <f t="array" ref="Z24">_xlfn.LET(_xlpm.fi,_xlfn._xlws.FILTER($O24:$O$2480,(MONTH($D24:$D$2480)=MONTH($D24))*($O24:$O$2480=$O24)),IF(COUNT(_xlpm.fi)&gt;1,"DUPLIKAT",""))</f>
        <v/>
      </c>
      <c r="AA24" s="31"/>
      <c r="AB24" s="31"/>
    </row>
    <row r="25" spans="2:28" ht="20.100000000000001" customHeight="1" x14ac:dyDescent="0.25">
      <c r="B25" s="31">
        <f t="shared" si="8"/>
        <v>13</v>
      </c>
      <c r="C25" s="31">
        <f t="shared" si="9"/>
        <v>1</v>
      </c>
      <c r="D25" s="32"/>
      <c r="E25" s="31"/>
      <c r="F25" s="31">
        <f>Datenbank!$E25</f>
        <v>0</v>
      </c>
      <c r="G25" s="33" t="str">
        <f>IF(ISERROR(INDEX([1]Plan!A:O,MATCH(E25,[1]Plan!C:C,0),MATCH(C25,[1]Plan!$A$2:$O$2,0))),"",INDEX([1]Plan!A:O,MATCH(E25,[1]Plan!C:C,0),MATCH(C25,[1]Plan!$A$2:$O$2,0)))</f>
        <v/>
      </c>
      <c r="H25" s="33"/>
      <c r="I25" s="33"/>
      <c r="J25" s="31"/>
      <c r="K25" s="33" t="str">
        <f t="shared" si="6"/>
        <v/>
      </c>
      <c r="L25" s="33" t="str">
        <f t="shared" si="7"/>
        <v/>
      </c>
      <c r="M25" s="31" t="str">
        <f t="shared" si="10"/>
        <v/>
      </c>
      <c r="N25" s="31" t="str">
        <f>IF(ISERROR(VLOOKUP(M25,[1]Plan!$Q$5:$R$22,2,FALSE)),"",VLOOKUP(M25,[1]Plan!$Q$5:$R$22,2,FALSE))</f>
        <v/>
      </c>
      <c r="O25" s="31" t="str">
        <f>IF(ISERROR(INDEX([1]Plan!$B:$B,MATCH(F25,[1]Plan!$C:$C,0))),"",INDEX([1]Plan!$B:$B,MATCH(F25,[1]Plan!$C:$C,0)))</f>
        <v/>
      </c>
      <c r="P25" s="33" t="str">
        <f t="shared" si="11"/>
        <v/>
      </c>
      <c r="Q25" s="33">
        <f t="shared" si="12"/>
        <v>0</v>
      </c>
      <c r="R25" s="33" t="str">
        <f t="shared" si="13"/>
        <v/>
      </c>
      <c r="S25" s="33" t="str">
        <f>IF(Z25="DUPLIKAT","",Tabelle1[[#This Row],[Soll-Monat]])</f>
        <v/>
      </c>
      <c r="T25" s="33" t="str">
        <f>IF(ISERROR(IF(M25=99,"",INDEX([1]Plan!A:O,MATCH($O25,[1]Plan!B:B,0),MATCH($C25,[1]Plan!$A$2:$O$2,0)))),"",IF(M25=99,"",INDEX([1]Plan!A:O,MATCH($O25,[1]Plan!B:B,0),MATCH($C25,[1]Plan!$A$2:$O$2,0))))</f>
        <v/>
      </c>
      <c r="U25" s="33">
        <f>IF(ISERROR(SUMIFS(P:P,E:E,Datenbank!$E25,C:C,Datenbank!$C25)),"",SUMIFS(P:P,E:E,Datenbank!$E25,C:C,Datenbank!$C25))+IF(ISERROR(SUMIFS(Q:Q,E:E,Datenbank!$E25,C:C,Datenbank!$C25)),"",SUMIFS(Q:Q,E:E,Datenbank!$E25,C:C,Datenbank!$C25))</f>
        <v>0</v>
      </c>
      <c r="V25" s="33" t="str">
        <f>IF(ISERROR(IF(Z25="Duplikat","",(Datenbank!$U25-Datenbank!$T25))),"",IF(Z25="Duplikat","",(Datenbank!$U25-Datenbank!$T25)))</f>
        <v/>
      </c>
      <c r="W25" s="33">
        <f ca="1">IF(ISERROR(SUMIF(O:T,Datenbank!$O25,T:T)),"",SUMIF(O:T,Datenbank!$O25,T:T))</f>
        <v>0</v>
      </c>
      <c r="X25" s="33">
        <f ca="1">IF(ISERROR(SUMIF(O:Q,Datenbank!$O25,Q:Q)),"",SUMIF(O:Q,Datenbank!$O25,Q:Q))+IF(ISERROR(SUMIF(O:Q,Datenbank!$O25,P:P)),"",SUMIF(O:Q,Datenbank!$O25,P:P))</f>
        <v>0</v>
      </c>
      <c r="Y25" s="33">
        <f ca="1">IF(ISERROR(Datenbank!$X25-W25),"",Datenbank!$X25-W25)</f>
        <v>0</v>
      </c>
      <c r="Z25" s="31" t="str" cm="1">
        <f t="array" ref="Z25">_xlfn.LET(_xlpm.fi,_xlfn._xlws.FILTER($O25:$O$2480,(MONTH($D25:$D$2480)=MONTH($D25))*($O25:$O$2480=$O25)),IF(COUNT(_xlpm.fi)&gt;1,"DUPLIKAT",""))</f>
        <v/>
      </c>
      <c r="AA25" s="31"/>
      <c r="AB25" s="31"/>
    </row>
    <row r="26" spans="2:28" ht="20.100000000000001" customHeight="1" x14ac:dyDescent="0.25">
      <c r="B26" s="31">
        <f t="shared" si="8"/>
        <v>14</v>
      </c>
      <c r="C26" s="31">
        <f t="shared" si="9"/>
        <v>1</v>
      </c>
      <c r="D26" s="32"/>
      <c r="E26" s="31"/>
      <c r="F26" s="31">
        <f>Datenbank!$E26</f>
        <v>0</v>
      </c>
      <c r="G26" s="33" t="str">
        <f>IF(ISERROR(INDEX([1]Plan!A:O,MATCH(E26,[1]Plan!C:C,0),MATCH(C26,[1]Plan!$A$2:$O$2,0))),"",INDEX([1]Plan!A:O,MATCH(E26,[1]Plan!C:C,0),MATCH(C26,[1]Plan!$A$2:$O$2,0)))</f>
        <v/>
      </c>
      <c r="H26" s="33"/>
      <c r="I26" s="33"/>
      <c r="J26" s="31"/>
      <c r="K26" s="33" t="str">
        <f t="shared" si="6"/>
        <v/>
      </c>
      <c r="L26" s="33" t="str">
        <f t="shared" si="7"/>
        <v/>
      </c>
      <c r="M26" s="31" t="str">
        <f t="shared" si="10"/>
        <v/>
      </c>
      <c r="N26" s="31" t="str">
        <f>IF(ISERROR(VLOOKUP(M26,[1]Plan!$Q$5:$R$22,2,FALSE)),"",VLOOKUP(M26,[1]Plan!$Q$5:$R$22,2,FALSE))</f>
        <v/>
      </c>
      <c r="O26" s="31" t="str">
        <f>IF(ISERROR(INDEX([1]Plan!$B:$B,MATCH(F26,[1]Plan!$C:$C,0))),"",INDEX([1]Plan!$B:$B,MATCH(F26,[1]Plan!$C:$C,0)))</f>
        <v/>
      </c>
      <c r="P26" s="33" t="str">
        <f t="shared" si="11"/>
        <v/>
      </c>
      <c r="Q26" s="33">
        <f t="shared" si="12"/>
        <v>0</v>
      </c>
      <c r="R26" s="33" t="str">
        <f t="shared" si="13"/>
        <v/>
      </c>
      <c r="S26" s="33" t="str">
        <f>IF(Z26="DUPLIKAT","",Tabelle1[[#This Row],[Soll-Monat]])</f>
        <v/>
      </c>
      <c r="T26" s="33" t="str">
        <f>IF(ISERROR(IF(M26=99,"",INDEX([1]Plan!A:O,MATCH($O26,[1]Plan!B:B,0),MATCH($C26,[1]Plan!$A$2:$O$2,0)))),"",IF(M26=99,"",INDEX([1]Plan!A:O,MATCH($O26,[1]Plan!B:B,0),MATCH($C26,[1]Plan!$A$2:$O$2,0))))</f>
        <v/>
      </c>
      <c r="U26" s="33">
        <f>IF(ISERROR(SUMIFS(P:P,E:E,Datenbank!$E26,C:C,Datenbank!$C26)),"",SUMIFS(P:P,E:E,Datenbank!$E26,C:C,Datenbank!$C26))+IF(ISERROR(SUMIFS(Q:Q,E:E,Datenbank!$E26,C:C,Datenbank!$C26)),"",SUMIFS(Q:Q,E:E,Datenbank!$E26,C:C,Datenbank!$C26))</f>
        <v>0</v>
      </c>
      <c r="V26" s="33" t="str">
        <f>IF(ISERROR(IF(Z26="Duplikat","",(Datenbank!$U26-Datenbank!$T26))),"",IF(Z26="Duplikat","",(Datenbank!$U26-Datenbank!$T26)))</f>
        <v/>
      </c>
      <c r="W26" s="33">
        <f ca="1">IF(ISERROR(SUMIF(O:T,Datenbank!$O26,T:T)),"",SUMIF(O:T,Datenbank!$O26,T:T))</f>
        <v>0</v>
      </c>
      <c r="X26" s="33">
        <f ca="1">IF(ISERROR(SUMIF(O:Q,Datenbank!$O26,Q:Q)),"",SUMIF(O:Q,Datenbank!$O26,Q:Q))+IF(ISERROR(SUMIF(O:Q,Datenbank!$O26,P:P)),"",SUMIF(O:Q,Datenbank!$O26,P:P))</f>
        <v>0</v>
      </c>
      <c r="Y26" s="33">
        <f ca="1">IF(ISERROR(Datenbank!$X26-W26),"",Datenbank!$X26-W26)</f>
        <v>0</v>
      </c>
      <c r="Z26" s="31" t="str" cm="1">
        <f t="array" ref="Z26">_xlfn.LET(_xlpm.fi,_xlfn._xlws.FILTER($O26:$O$2480,(MONTH($D26:$D$2480)=MONTH($D26))*($O26:$O$2480=$O26)),IF(COUNT(_xlpm.fi)&gt;1,"DUPLIKAT",""))</f>
        <v/>
      </c>
      <c r="AA26" s="31"/>
      <c r="AB26" s="31"/>
    </row>
    <row r="27" spans="2:28" ht="20.100000000000001" customHeight="1" x14ac:dyDescent="0.25">
      <c r="B27" s="31">
        <f t="shared" si="8"/>
        <v>15</v>
      </c>
      <c r="C27" s="31">
        <f t="shared" si="9"/>
        <v>1</v>
      </c>
      <c r="D27" s="32"/>
      <c r="E27" s="31"/>
      <c r="F27" s="31">
        <f>Datenbank!$E27</f>
        <v>0</v>
      </c>
      <c r="G27" s="33" t="str">
        <f>IF(ISERROR(INDEX([1]Plan!A:O,MATCH(E27,[1]Plan!C:C,0),MATCH(C27,[1]Plan!$A$2:$O$2,0))),"",INDEX([1]Plan!A:O,MATCH(E27,[1]Plan!C:C,0),MATCH(C27,[1]Plan!$A$2:$O$2,0)))</f>
        <v/>
      </c>
      <c r="H27" s="33"/>
      <c r="I27" s="33"/>
      <c r="J27" s="31"/>
      <c r="K27" s="33" t="str">
        <f t="shared" si="6"/>
        <v/>
      </c>
      <c r="L27" s="33" t="str">
        <f t="shared" si="7"/>
        <v/>
      </c>
      <c r="M27" s="31" t="str">
        <f t="shared" si="10"/>
        <v/>
      </c>
      <c r="N27" s="31" t="str">
        <f>IF(ISERROR(VLOOKUP(M27,[1]Plan!$Q$5:$R$22,2,FALSE)),"",VLOOKUP(M27,[1]Plan!$Q$5:$R$22,2,FALSE))</f>
        <v/>
      </c>
      <c r="O27" s="31" t="str">
        <f>IF(ISERROR(INDEX([1]Plan!$B:$B,MATCH(F27,[1]Plan!$C:$C,0))),"",INDEX([1]Plan!$B:$B,MATCH(F27,[1]Plan!$C:$C,0)))</f>
        <v/>
      </c>
      <c r="P27" s="33" t="str">
        <f t="shared" si="11"/>
        <v/>
      </c>
      <c r="Q27" s="33">
        <f t="shared" si="12"/>
        <v>0</v>
      </c>
      <c r="R27" s="33" t="str">
        <f t="shared" si="13"/>
        <v/>
      </c>
      <c r="S27" s="33" t="str">
        <f>IF(Z27="DUPLIKAT","",Tabelle1[[#This Row],[Soll-Monat]])</f>
        <v/>
      </c>
      <c r="T27" s="33" t="str">
        <f>IF(ISERROR(IF(M27=99,"",INDEX([1]Plan!A:O,MATCH($O27,[1]Plan!B:B,0),MATCH($C27,[1]Plan!$A$2:$O$2,0)))),"",IF(M27=99,"",INDEX([1]Plan!A:O,MATCH($O27,[1]Plan!B:B,0),MATCH($C27,[1]Plan!$A$2:$O$2,0))))</f>
        <v/>
      </c>
      <c r="U27" s="33">
        <f>IF(ISERROR(SUMIFS(P:P,E:E,Datenbank!$E27,C:C,Datenbank!$C27)),"",SUMIFS(P:P,E:E,Datenbank!$E27,C:C,Datenbank!$C27))+IF(ISERROR(SUMIFS(Q:Q,E:E,Datenbank!$E27,C:C,Datenbank!$C27)),"",SUMIFS(Q:Q,E:E,Datenbank!$E27,C:C,Datenbank!$C27))</f>
        <v>0</v>
      </c>
      <c r="V27" s="33" t="str">
        <f>IF(ISERROR(IF(Z27="Duplikat","",(Datenbank!$U27-Datenbank!$T27))),"",IF(Z27="Duplikat","",(Datenbank!$U27-Datenbank!$T27)))</f>
        <v/>
      </c>
      <c r="W27" s="33">
        <f ca="1">IF(ISERROR(SUMIF(O:T,Datenbank!$O27,T:T)),"",SUMIF(O:T,Datenbank!$O27,T:T))</f>
        <v>0</v>
      </c>
      <c r="X27" s="33">
        <f ca="1">IF(ISERROR(SUMIF(O:Q,Datenbank!$O27,Q:Q)),"",SUMIF(O:Q,Datenbank!$O27,Q:Q))+IF(ISERROR(SUMIF(O:Q,Datenbank!$O27,P:P)),"",SUMIF(O:Q,Datenbank!$O27,P:P))</f>
        <v>0</v>
      </c>
      <c r="Y27" s="33">
        <f ca="1">IF(ISERROR(Datenbank!$X27-W27),"",Datenbank!$X27-W27)</f>
        <v>0</v>
      </c>
      <c r="Z27" s="31" t="str" cm="1">
        <f t="array" ref="Z27">_xlfn.LET(_xlpm.fi,_xlfn._xlws.FILTER($O27:$O$2480,(MONTH($D27:$D$2480)=MONTH($D27))*($O27:$O$2480=$O27)),IF(COUNT(_xlpm.fi)&gt;1,"DUPLIKAT",""))</f>
        <v/>
      </c>
      <c r="AA27" s="31"/>
      <c r="AB27" s="31"/>
    </row>
    <row r="28" spans="2:28" ht="20.100000000000001" customHeight="1" x14ac:dyDescent="0.25">
      <c r="B28" s="31">
        <f t="shared" si="8"/>
        <v>16</v>
      </c>
      <c r="C28" s="31">
        <f t="shared" si="9"/>
        <v>1</v>
      </c>
      <c r="D28" s="32"/>
      <c r="E28" s="31"/>
      <c r="F28" s="31">
        <f>Datenbank!$E28</f>
        <v>0</v>
      </c>
      <c r="G28" s="33" t="str">
        <f>IF(ISERROR(INDEX([1]Plan!A:O,MATCH(E28,[1]Plan!C:C,0),MATCH(C28,[1]Plan!$A$2:$O$2,0))),"",INDEX([1]Plan!A:O,MATCH(E28,[1]Plan!C:C,0),MATCH(C28,[1]Plan!$A$2:$O$2,0)))</f>
        <v/>
      </c>
      <c r="H28" s="33"/>
      <c r="I28" s="33"/>
      <c r="J28" s="31"/>
      <c r="K28" s="33" t="str">
        <f t="shared" si="6"/>
        <v/>
      </c>
      <c r="L28" s="33" t="str">
        <f t="shared" si="7"/>
        <v/>
      </c>
      <c r="M28" s="31" t="str">
        <f t="shared" si="10"/>
        <v/>
      </c>
      <c r="N28" s="31" t="str">
        <f>IF(ISERROR(VLOOKUP(M28,[1]Plan!$Q$5:$R$22,2,FALSE)),"",VLOOKUP(M28,[1]Plan!$Q$5:$R$22,2,FALSE))</f>
        <v/>
      </c>
      <c r="O28" s="31" t="str">
        <f>IF(ISERROR(INDEX([1]Plan!$B:$B,MATCH(F28,[1]Plan!$C:$C,0))),"",INDEX([1]Plan!$B:$B,MATCH(F28,[1]Plan!$C:$C,0)))</f>
        <v/>
      </c>
      <c r="P28" s="33" t="str">
        <f t="shared" si="11"/>
        <v/>
      </c>
      <c r="Q28" s="33">
        <f t="shared" si="12"/>
        <v>0</v>
      </c>
      <c r="R28" s="33" t="str">
        <f t="shared" si="13"/>
        <v/>
      </c>
      <c r="S28" s="33" t="str">
        <f>IF(Z28="DUPLIKAT","",Tabelle1[[#This Row],[Soll-Monat]])</f>
        <v/>
      </c>
      <c r="T28" s="33" t="str">
        <f>IF(ISERROR(IF(M28=99,"",INDEX([1]Plan!A:O,MATCH($O28,[1]Plan!B:B,0),MATCH($C28,[1]Plan!$A$2:$O$2,0)))),"",IF(M28=99,"",INDEX([1]Plan!A:O,MATCH($O28,[1]Plan!B:B,0),MATCH($C28,[1]Plan!$A$2:$O$2,0))))</f>
        <v/>
      </c>
      <c r="U28" s="33">
        <f>IF(ISERROR(SUMIFS(P:P,E:E,Datenbank!$E28,C:C,Datenbank!$C28)),"",SUMIFS(P:P,E:E,Datenbank!$E28,C:C,Datenbank!$C28))+IF(ISERROR(SUMIFS(Q:Q,E:E,Datenbank!$E28,C:C,Datenbank!$C28)),"",SUMIFS(Q:Q,E:E,Datenbank!$E28,C:C,Datenbank!$C28))</f>
        <v>0</v>
      </c>
      <c r="V28" s="33" t="str">
        <f>IF(ISERROR(IF(Z28="Duplikat","",(Datenbank!$U28-Datenbank!$T28))),"",IF(Z28="Duplikat","",(Datenbank!$U28-Datenbank!$T28)))</f>
        <v/>
      </c>
      <c r="W28" s="33">
        <f ca="1">IF(ISERROR(SUMIF(O:T,Datenbank!$O28,T:T)),"",SUMIF(O:T,Datenbank!$O28,T:T))</f>
        <v>0</v>
      </c>
      <c r="X28" s="33">
        <f ca="1">IF(ISERROR(SUMIF(O:Q,Datenbank!$O28,Q:Q)),"",SUMIF(O:Q,Datenbank!$O28,Q:Q))+IF(ISERROR(SUMIF(O:Q,Datenbank!$O28,P:P)),"",SUMIF(O:Q,Datenbank!$O28,P:P))</f>
        <v>0</v>
      </c>
      <c r="Y28" s="33">
        <f ca="1">IF(ISERROR(Datenbank!$X28-W28),"",Datenbank!$X28-W28)</f>
        <v>0</v>
      </c>
      <c r="Z28" s="31" t="str" cm="1">
        <f t="array" ref="Z28">_xlfn.LET(_xlpm.fi,_xlfn._xlws.FILTER($O28:$O$2480,(MONTH($D28:$D$2480)=MONTH($D28))*($O28:$O$2480=$O28)),IF(COUNT(_xlpm.fi)&gt;1,"DUPLIKAT",""))</f>
        <v/>
      </c>
      <c r="AA28" s="31"/>
      <c r="AB28" s="31"/>
    </row>
    <row r="29" spans="2:28" ht="20.100000000000001" customHeight="1" x14ac:dyDescent="0.25">
      <c r="B29" s="31">
        <f t="shared" si="8"/>
        <v>17</v>
      </c>
      <c r="C29" s="31">
        <f t="shared" si="9"/>
        <v>1</v>
      </c>
      <c r="D29" s="32"/>
      <c r="E29" s="31"/>
      <c r="F29" s="31">
        <f>Datenbank!$E29</f>
        <v>0</v>
      </c>
      <c r="G29" s="33" t="str">
        <f>IF(ISERROR(INDEX([1]Plan!A:O,MATCH(E29,[1]Plan!C:C,0),MATCH(C29,[1]Plan!$A$2:$O$2,0))),"",INDEX([1]Plan!A:O,MATCH(E29,[1]Plan!C:C,0),MATCH(C29,[1]Plan!$A$2:$O$2,0)))</f>
        <v/>
      </c>
      <c r="H29" s="33"/>
      <c r="I29" s="33"/>
      <c r="J29" s="31"/>
      <c r="K29" s="33" t="str">
        <f t="shared" si="6"/>
        <v/>
      </c>
      <c r="L29" s="33" t="str">
        <f t="shared" si="7"/>
        <v/>
      </c>
      <c r="M29" s="31" t="str">
        <f t="shared" si="10"/>
        <v/>
      </c>
      <c r="N29" s="31" t="str">
        <f>IF(ISERROR(VLOOKUP(M29,[1]Plan!$Q$5:$R$22,2,FALSE)),"",VLOOKUP(M29,[1]Plan!$Q$5:$R$22,2,FALSE))</f>
        <v/>
      </c>
      <c r="O29" s="31" t="str">
        <f>IF(ISERROR(INDEX([1]Plan!$B:$B,MATCH(F29,[1]Plan!$C:$C,0))),"",INDEX([1]Plan!$B:$B,MATCH(F29,[1]Plan!$C:$C,0)))</f>
        <v/>
      </c>
      <c r="P29" s="33" t="str">
        <f t="shared" si="11"/>
        <v/>
      </c>
      <c r="Q29" s="33">
        <f t="shared" si="12"/>
        <v>0</v>
      </c>
      <c r="R29" s="33" t="str">
        <f t="shared" si="13"/>
        <v/>
      </c>
      <c r="S29" s="33" t="str">
        <f>IF(Z29="DUPLIKAT","",Tabelle1[[#This Row],[Soll-Monat]])</f>
        <v/>
      </c>
      <c r="T29" s="33" t="str">
        <f>IF(ISERROR(IF(M29=99,"",INDEX([1]Plan!A:O,MATCH($O29,[1]Plan!B:B,0),MATCH($C29,[1]Plan!$A$2:$O$2,0)))),"",IF(M29=99,"",INDEX([1]Plan!A:O,MATCH($O29,[1]Plan!B:B,0),MATCH($C29,[1]Plan!$A$2:$O$2,0))))</f>
        <v/>
      </c>
      <c r="U29" s="33">
        <f>IF(ISERROR(SUMIFS(P:P,E:E,Datenbank!$E29,C:C,Datenbank!$C29)),"",SUMIFS(P:P,E:E,Datenbank!$E29,C:C,Datenbank!$C29))+IF(ISERROR(SUMIFS(Q:Q,E:E,Datenbank!$E29,C:C,Datenbank!$C29)),"",SUMIFS(Q:Q,E:E,Datenbank!$E29,C:C,Datenbank!$C29))</f>
        <v>0</v>
      </c>
      <c r="V29" s="33" t="str">
        <f>IF(ISERROR(IF(Z29="Duplikat","",(Datenbank!$U29-Datenbank!$T29))),"",IF(Z29="Duplikat","",(Datenbank!$U29-Datenbank!$T29)))</f>
        <v/>
      </c>
      <c r="W29" s="33">
        <f ca="1">IF(ISERROR(SUMIF(O:T,Datenbank!$O29,T:T)),"",SUMIF(O:T,Datenbank!$O29,T:T))</f>
        <v>0</v>
      </c>
      <c r="X29" s="33">
        <f ca="1">IF(ISERROR(SUMIF(O:Q,Datenbank!$O29,Q:Q)),"",SUMIF(O:Q,Datenbank!$O29,Q:Q))+IF(ISERROR(SUMIF(O:Q,Datenbank!$O29,P:P)),"",SUMIF(O:Q,Datenbank!$O29,P:P))</f>
        <v>0</v>
      </c>
      <c r="Y29" s="33">
        <f ca="1">IF(ISERROR(Datenbank!$X29-W29),"",Datenbank!$X29-W29)</f>
        <v>0</v>
      </c>
      <c r="Z29" s="31" t="str" cm="1">
        <f t="array" ref="Z29">_xlfn.LET(_xlpm.fi,_xlfn._xlws.FILTER($O29:$O$2480,(MONTH($D29:$D$2480)=MONTH($D29))*($O29:$O$2480=$O29)),IF(COUNT(_xlpm.fi)&gt;1,"DUPLIKAT",""))</f>
        <v/>
      </c>
      <c r="AA29" s="31"/>
      <c r="AB29" s="31"/>
    </row>
    <row r="30" spans="2:28" ht="20.100000000000001" customHeight="1" x14ac:dyDescent="0.25">
      <c r="B30" s="31">
        <f t="shared" si="8"/>
        <v>18</v>
      </c>
      <c r="C30" s="31">
        <f t="shared" si="9"/>
        <v>1</v>
      </c>
      <c r="D30" s="32"/>
      <c r="E30" s="31"/>
      <c r="F30" s="31">
        <f>Datenbank!$E30</f>
        <v>0</v>
      </c>
      <c r="G30" s="33" t="str">
        <f>IF(ISERROR(INDEX([1]Plan!A:O,MATCH(E30,[1]Plan!C:C,0),MATCH(C30,[1]Plan!$A$2:$O$2,0))),"",INDEX([1]Plan!A:O,MATCH(E30,[1]Plan!C:C,0),MATCH(C30,[1]Plan!$A$2:$O$2,0)))</f>
        <v/>
      </c>
      <c r="H30" s="33"/>
      <c r="I30" s="33"/>
      <c r="J30" s="31"/>
      <c r="K30" s="33" t="str">
        <f t="shared" si="6"/>
        <v/>
      </c>
      <c r="L30" s="33" t="str">
        <f t="shared" si="7"/>
        <v/>
      </c>
      <c r="M30" s="31" t="str">
        <f t="shared" si="10"/>
        <v/>
      </c>
      <c r="N30" s="31" t="str">
        <f>IF(ISERROR(VLOOKUP(M30,[1]Plan!$Q$5:$R$22,2,FALSE)),"",VLOOKUP(M30,[1]Plan!$Q$5:$R$22,2,FALSE))</f>
        <v/>
      </c>
      <c r="O30" s="31" t="str">
        <f>IF(ISERROR(INDEX([1]Plan!$B:$B,MATCH(F30,[1]Plan!$C:$C,0))),"",INDEX([1]Plan!$B:$B,MATCH(F30,[1]Plan!$C:$C,0)))</f>
        <v/>
      </c>
      <c r="P30" s="33" t="str">
        <f t="shared" si="11"/>
        <v/>
      </c>
      <c r="Q30" s="33">
        <f t="shared" si="12"/>
        <v>0</v>
      </c>
      <c r="R30" s="33" t="str">
        <f t="shared" si="13"/>
        <v/>
      </c>
      <c r="S30" s="33" t="str">
        <f>IF(Z30="DUPLIKAT","",Tabelle1[[#This Row],[Soll-Monat]])</f>
        <v/>
      </c>
      <c r="T30" s="33" t="str">
        <f>IF(ISERROR(IF(M30=99,"",INDEX([1]Plan!A:O,MATCH($O30,[1]Plan!B:B,0),MATCH($C30,[1]Plan!$A$2:$O$2,0)))),"",IF(M30=99,"",INDEX([1]Plan!A:O,MATCH($O30,[1]Plan!B:B,0),MATCH($C30,[1]Plan!$A$2:$O$2,0))))</f>
        <v/>
      </c>
      <c r="U30" s="33">
        <f>IF(ISERROR(SUMIFS(P:P,E:E,Datenbank!$E30,C:C,Datenbank!$C30)),"",SUMIFS(P:P,E:E,Datenbank!$E30,C:C,Datenbank!$C30))+IF(ISERROR(SUMIFS(Q:Q,E:E,Datenbank!$E30,C:C,Datenbank!$C30)),"",SUMIFS(Q:Q,E:E,Datenbank!$E30,C:C,Datenbank!$C30))</f>
        <v>0</v>
      </c>
      <c r="V30" s="33" t="str">
        <f>IF(ISERROR(IF(Z30="Duplikat","",(Datenbank!$U30-Datenbank!$T30))),"",IF(Z30="Duplikat","",(Datenbank!$U30-Datenbank!$T30)))</f>
        <v/>
      </c>
      <c r="W30" s="33">
        <f ca="1">IF(ISERROR(SUMIF(O:T,Datenbank!$O30,T:T)),"",SUMIF(O:T,Datenbank!$O30,T:T))</f>
        <v>0</v>
      </c>
      <c r="X30" s="33">
        <f ca="1">IF(ISERROR(SUMIF(O:Q,Datenbank!$O30,Q:Q)),"",SUMIF(O:Q,Datenbank!$O30,Q:Q))+IF(ISERROR(SUMIF(O:Q,Datenbank!$O30,P:P)),"",SUMIF(O:Q,Datenbank!$O30,P:P))</f>
        <v>0</v>
      </c>
      <c r="Y30" s="33">
        <f ca="1">IF(ISERROR(Datenbank!$X30-W30),"",Datenbank!$X30-W30)</f>
        <v>0</v>
      </c>
      <c r="Z30" s="31" t="str" cm="1">
        <f t="array" ref="Z30">_xlfn.LET(_xlpm.fi,_xlfn._xlws.FILTER($O30:$O$2480,(MONTH($D30:$D$2480)=MONTH($D30))*($O30:$O$2480=$O30)),IF(COUNT(_xlpm.fi)&gt;1,"DUPLIKAT",""))</f>
        <v/>
      </c>
      <c r="AA30" s="31"/>
      <c r="AB30" s="31"/>
    </row>
    <row r="31" spans="2:28" ht="20.100000000000001" customHeight="1" x14ac:dyDescent="0.25">
      <c r="B31" s="31">
        <f t="shared" si="8"/>
        <v>19</v>
      </c>
      <c r="C31" s="31">
        <f t="shared" si="9"/>
        <v>1</v>
      </c>
      <c r="D31" s="32"/>
      <c r="E31" s="31"/>
      <c r="F31" s="31">
        <f>Datenbank!$E31</f>
        <v>0</v>
      </c>
      <c r="G31" s="33" t="str">
        <f>IF(ISERROR(INDEX([1]Plan!A:O,MATCH(E31,[1]Plan!C:C,0),MATCH(C31,[1]Plan!$A$2:$O$2,0))),"",INDEX([1]Plan!A:O,MATCH(E31,[1]Plan!C:C,0),MATCH(C31,[1]Plan!$A$2:$O$2,0)))</f>
        <v/>
      </c>
      <c r="H31" s="33"/>
      <c r="I31" s="33"/>
      <c r="J31" s="31"/>
      <c r="K31" s="33" t="str">
        <f t="shared" si="6"/>
        <v/>
      </c>
      <c r="L31" s="33" t="str">
        <f t="shared" si="7"/>
        <v/>
      </c>
      <c r="M31" s="31" t="str">
        <f t="shared" si="10"/>
        <v/>
      </c>
      <c r="N31" s="31" t="str">
        <f>IF(ISERROR(VLOOKUP(M31,[1]Plan!$Q$5:$R$22,2,FALSE)),"",VLOOKUP(M31,[1]Plan!$Q$5:$R$22,2,FALSE))</f>
        <v/>
      </c>
      <c r="O31" s="31" t="str">
        <f>IF(ISERROR(INDEX([1]Plan!$B:$B,MATCH(F31,[1]Plan!$C:$C,0))),"",INDEX([1]Plan!$B:$B,MATCH(F31,[1]Plan!$C:$C,0)))</f>
        <v/>
      </c>
      <c r="P31" s="33" t="str">
        <f t="shared" si="11"/>
        <v/>
      </c>
      <c r="Q31" s="33">
        <f t="shared" si="12"/>
        <v>0</v>
      </c>
      <c r="R31" s="33" t="str">
        <f t="shared" si="13"/>
        <v/>
      </c>
      <c r="S31" s="33" t="str">
        <f>IF(Z31="DUPLIKAT","",Tabelle1[[#This Row],[Soll-Monat]])</f>
        <v/>
      </c>
      <c r="T31" s="33" t="str">
        <f>IF(ISERROR(IF(M31=99,"",INDEX([1]Plan!A:O,MATCH($O31,[1]Plan!B:B,0),MATCH($C31,[1]Plan!$A$2:$O$2,0)))),"",IF(M31=99,"",INDEX([1]Plan!A:O,MATCH($O31,[1]Plan!B:B,0),MATCH($C31,[1]Plan!$A$2:$O$2,0))))</f>
        <v/>
      </c>
      <c r="U31" s="33">
        <f>IF(ISERROR(SUMIFS(P:P,E:E,Datenbank!$E31,C:C,Datenbank!$C31)),"",SUMIFS(P:P,E:E,Datenbank!$E31,C:C,Datenbank!$C31))+IF(ISERROR(SUMIFS(Q:Q,E:E,Datenbank!$E31,C:C,Datenbank!$C31)),"",SUMIFS(Q:Q,E:E,Datenbank!$E31,C:C,Datenbank!$C31))</f>
        <v>0</v>
      </c>
      <c r="V31" s="33" t="str">
        <f>IF(ISERROR(IF(Z31="Duplikat","",(Datenbank!$U31-Datenbank!$T31))),"",IF(Z31="Duplikat","",(Datenbank!$U31-Datenbank!$T31)))</f>
        <v/>
      </c>
      <c r="W31" s="33">
        <f ca="1">IF(ISERROR(SUMIF(O:T,Datenbank!$O31,T:T)),"",SUMIF(O:T,Datenbank!$O31,T:T))</f>
        <v>0</v>
      </c>
      <c r="X31" s="33">
        <f ca="1">IF(ISERROR(SUMIF(O:Q,Datenbank!$O31,Q:Q)),"",SUMIF(O:Q,Datenbank!$O31,Q:Q))+IF(ISERROR(SUMIF(O:Q,Datenbank!$O31,P:P)),"",SUMIF(O:Q,Datenbank!$O31,P:P))</f>
        <v>0</v>
      </c>
      <c r="Y31" s="33">
        <f ca="1">IF(ISERROR(Datenbank!$X31-W31),"",Datenbank!$X31-W31)</f>
        <v>0</v>
      </c>
      <c r="Z31" s="31" t="str" cm="1">
        <f t="array" ref="Z31">_xlfn.LET(_xlpm.fi,_xlfn._xlws.FILTER($O31:$O$2480,(MONTH($D31:$D$2480)=MONTH($D31))*($O31:$O$2480=$O31)),IF(COUNT(_xlpm.fi)&gt;1,"DUPLIKAT",""))</f>
        <v/>
      </c>
      <c r="AA31" s="31"/>
      <c r="AB31" s="31"/>
    </row>
    <row r="32" spans="2:28" ht="20.100000000000001" customHeight="1" x14ac:dyDescent="0.25">
      <c r="B32" s="31">
        <f t="shared" si="8"/>
        <v>20</v>
      </c>
      <c r="C32" s="31">
        <f t="shared" si="9"/>
        <v>1</v>
      </c>
      <c r="D32" s="32"/>
      <c r="E32" s="31"/>
      <c r="F32" s="31">
        <f>Datenbank!$E32</f>
        <v>0</v>
      </c>
      <c r="G32" s="33" t="str">
        <f>IF(ISERROR(INDEX([1]Plan!A:O,MATCH(E32,[1]Plan!C:C,0),MATCH(C32,[1]Plan!$A$2:$O$2,0))),"",INDEX([1]Plan!A:O,MATCH(E32,[1]Plan!C:C,0),MATCH(C32,[1]Plan!$A$2:$O$2,0)))</f>
        <v/>
      </c>
      <c r="H32" s="33"/>
      <c r="I32" s="33"/>
      <c r="J32" s="31"/>
      <c r="K32" s="33" t="str">
        <f t="shared" si="6"/>
        <v/>
      </c>
      <c r="L32" s="33" t="str">
        <f t="shared" si="7"/>
        <v/>
      </c>
      <c r="M32" s="31" t="str">
        <f t="shared" si="10"/>
        <v/>
      </c>
      <c r="N32" s="31" t="str">
        <f>IF(ISERROR(VLOOKUP(M32,[1]Plan!$Q$5:$R$22,2,FALSE)),"",VLOOKUP(M32,[1]Plan!$Q$5:$R$22,2,FALSE))</f>
        <v/>
      </c>
      <c r="O32" s="31" t="str">
        <f>IF(ISERROR(INDEX([1]Plan!$B:$B,MATCH(F32,[1]Plan!$C:$C,0))),"",INDEX([1]Plan!$B:$B,MATCH(F32,[1]Plan!$C:$C,0)))</f>
        <v/>
      </c>
      <c r="P32" s="33" t="str">
        <f t="shared" si="11"/>
        <v/>
      </c>
      <c r="Q32" s="33">
        <f t="shared" si="12"/>
        <v>0</v>
      </c>
      <c r="R32" s="33" t="str">
        <f t="shared" si="13"/>
        <v/>
      </c>
      <c r="S32" s="33" t="str">
        <f>IF(Z32="DUPLIKAT","",Tabelle1[[#This Row],[Soll-Monat]])</f>
        <v/>
      </c>
      <c r="T32" s="33" t="str">
        <f>IF(ISERROR(IF(M32=99,"",INDEX([1]Plan!A:O,MATCH($O32,[1]Plan!B:B,0),MATCH($C32,[1]Plan!$A$2:$O$2,0)))),"",IF(M32=99,"",INDEX([1]Plan!A:O,MATCH($O32,[1]Plan!B:B,0),MATCH($C32,[1]Plan!$A$2:$O$2,0))))</f>
        <v/>
      </c>
      <c r="U32" s="33">
        <f>IF(ISERROR(SUMIFS(P:P,E:E,Datenbank!$E32,C:C,Datenbank!$C32)),"",SUMIFS(P:P,E:E,Datenbank!$E32,C:C,Datenbank!$C32))+IF(ISERROR(SUMIFS(Q:Q,E:E,Datenbank!$E32,C:C,Datenbank!$C32)),"",SUMIFS(Q:Q,E:E,Datenbank!$E32,C:C,Datenbank!$C32))</f>
        <v>0</v>
      </c>
      <c r="V32" s="33" t="str">
        <f>IF(ISERROR(IF(Z32="Duplikat","",(Datenbank!$U32-Datenbank!$T32))),"",IF(Z32="Duplikat","",(Datenbank!$U32-Datenbank!$T32)))</f>
        <v/>
      </c>
      <c r="W32" s="33">
        <f ca="1">IF(ISERROR(SUMIF(O:T,Datenbank!$O32,T:T)),"",SUMIF(O:T,Datenbank!$O32,T:T))</f>
        <v>0</v>
      </c>
      <c r="X32" s="33">
        <f ca="1">IF(ISERROR(SUMIF(O:Q,Datenbank!$O32,Q:Q)),"",SUMIF(O:Q,Datenbank!$O32,Q:Q))+IF(ISERROR(SUMIF(O:Q,Datenbank!$O32,P:P)),"",SUMIF(O:Q,Datenbank!$O32,P:P))</f>
        <v>0</v>
      </c>
      <c r="Y32" s="33">
        <f ca="1">IF(ISERROR(Datenbank!$X32-W32),"",Datenbank!$X32-W32)</f>
        <v>0</v>
      </c>
      <c r="Z32" s="31" t="str" cm="1">
        <f t="array" ref="Z32">_xlfn.LET(_xlpm.fi,_xlfn._xlws.FILTER($O32:$O$2480,(MONTH($D32:$D$2480)=MONTH($D32))*($O32:$O$2480=$O32)),IF(COUNT(_xlpm.fi)&gt;1,"DUPLIKAT",""))</f>
        <v/>
      </c>
      <c r="AA32" s="31"/>
      <c r="AB32" s="31"/>
    </row>
    <row r="33" spans="2:28" ht="20.100000000000001" customHeight="1" x14ac:dyDescent="0.25">
      <c r="B33" s="31">
        <f t="shared" si="8"/>
        <v>21</v>
      </c>
      <c r="C33" s="31">
        <f t="shared" si="9"/>
        <v>1</v>
      </c>
      <c r="D33" s="32"/>
      <c r="E33" s="31"/>
      <c r="F33" s="31">
        <f>Datenbank!$E33</f>
        <v>0</v>
      </c>
      <c r="G33" s="33" t="str">
        <f>IF(ISERROR(INDEX([1]Plan!A:O,MATCH(E33,[1]Plan!C:C,0),MATCH(C33,[1]Plan!$A$2:$O$2,0))),"",INDEX([1]Plan!A:O,MATCH(E33,[1]Plan!C:C,0),MATCH(C33,[1]Plan!$A$2:$O$2,0)))</f>
        <v/>
      </c>
      <c r="H33" s="33"/>
      <c r="I33" s="33"/>
      <c r="J33" s="31"/>
      <c r="K33" s="33" t="str">
        <f t="shared" si="6"/>
        <v/>
      </c>
      <c r="L33" s="33" t="str">
        <f t="shared" si="7"/>
        <v/>
      </c>
      <c r="M33" s="31" t="str">
        <f t="shared" si="10"/>
        <v/>
      </c>
      <c r="N33" s="31" t="str">
        <f>IF(ISERROR(VLOOKUP(M33,[1]Plan!$Q$5:$R$22,2,FALSE)),"",VLOOKUP(M33,[1]Plan!$Q$5:$R$22,2,FALSE))</f>
        <v/>
      </c>
      <c r="O33" s="31" t="str">
        <f>IF(ISERROR(INDEX([1]Plan!$B:$B,MATCH(F33,[1]Plan!$C:$C,0))),"",INDEX([1]Plan!$B:$B,MATCH(F33,[1]Plan!$C:$C,0)))</f>
        <v/>
      </c>
      <c r="P33" s="33" t="str">
        <f t="shared" si="11"/>
        <v/>
      </c>
      <c r="Q33" s="33">
        <f t="shared" si="12"/>
        <v>0</v>
      </c>
      <c r="R33" s="33" t="str">
        <f t="shared" si="13"/>
        <v/>
      </c>
      <c r="S33" s="33" t="str">
        <f>IF(Z33="DUPLIKAT","",Tabelle1[[#This Row],[Soll-Monat]])</f>
        <v/>
      </c>
      <c r="T33" s="33" t="str">
        <f>IF(ISERROR(IF(M33=99,"",INDEX([1]Plan!A:O,MATCH($O33,[1]Plan!B:B,0),MATCH($C33,[1]Plan!$A$2:$O$2,0)))),"",IF(M33=99,"",INDEX([1]Plan!A:O,MATCH($O33,[1]Plan!B:B,0),MATCH($C33,[1]Plan!$A$2:$O$2,0))))</f>
        <v/>
      </c>
      <c r="U33" s="33">
        <f>IF(ISERROR(SUMIFS(P:P,E:E,Datenbank!$E33,C:C,Datenbank!$C33)),"",SUMIFS(P:P,E:E,Datenbank!$E33,C:C,Datenbank!$C33))+IF(ISERROR(SUMIFS(Q:Q,E:E,Datenbank!$E33,C:C,Datenbank!$C33)),"",SUMIFS(Q:Q,E:E,Datenbank!$E33,C:C,Datenbank!$C33))</f>
        <v>0</v>
      </c>
      <c r="V33" s="33" t="str">
        <f>IF(ISERROR(IF(Z33="Duplikat","",(Datenbank!$U33-Datenbank!$T33))),"",IF(Z33="Duplikat","",(Datenbank!$U33-Datenbank!$T33)))</f>
        <v/>
      </c>
      <c r="W33" s="33">
        <f ca="1">IF(ISERROR(SUMIF(O:T,Datenbank!$O33,T:T)),"",SUMIF(O:T,Datenbank!$O33,T:T))</f>
        <v>0</v>
      </c>
      <c r="X33" s="33">
        <f ca="1">IF(ISERROR(SUMIF(O:Q,Datenbank!$O33,Q:Q)),"",SUMIF(O:Q,Datenbank!$O33,Q:Q))+IF(ISERROR(SUMIF(O:Q,Datenbank!$O33,P:P)),"",SUMIF(O:Q,Datenbank!$O33,P:P))</f>
        <v>0</v>
      </c>
      <c r="Y33" s="33">
        <f ca="1">IF(ISERROR(Datenbank!$X33-W33),"",Datenbank!$X33-W33)</f>
        <v>0</v>
      </c>
      <c r="Z33" s="31" t="str" cm="1">
        <f t="array" ref="Z33">_xlfn.LET(_xlpm.fi,_xlfn._xlws.FILTER($O33:$O$2480,(MONTH($D33:$D$2480)=MONTH($D33))*($O33:$O$2480=$O33)),IF(COUNT(_xlpm.fi)&gt;1,"DUPLIKAT",""))</f>
        <v/>
      </c>
      <c r="AA33" s="31"/>
      <c r="AB33" s="31"/>
    </row>
    <row r="34" spans="2:28" ht="20.100000000000001" customHeight="1" x14ac:dyDescent="0.25">
      <c r="B34" s="31">
        <f t="shared" si="8"/>
        <v>22</v>
      </c>
      <c r="C34" s="31">
        <f t="shared" si="9"/>
        <v>1</v>
      </c>
      <c r="D34" s="32"/>
      <c r="E34" s="31"/>
      <c r="F34" s="31">
        <f>Datenbank!$E34</f>
        <v>0</v>
      </c>
      <c r="G34" s="33" t="str">
        <f>IF(ISERROR(INDEX([1]Plan!A:O,MATCH(E34,[1]Plan!C:C,0),MATCH(C34,[1]Plan!$A$2:$O$2,0))),"",INDEX([1]Plan!A:O,MATCH(E34,[1]Plan!C:C,0),MATCH(C34,[1]Plan!$A$2:$O$2,0)))</f>
        <v/>
      </c>
      <c r="H34" s="33"/>
      <c r="I34" s="33"/>
      <c r="J34" s="31"/>
      <c r="K34" s="33" t="str">
        <f t="shared" si="6"/>
        <v/>
      </c>
      <c r="L34" s="33" t="str">
        <f t="shared" si="7"/>
        <v/>
      </c>
      <c r="M34" s="31" t="str">
        <f t="shared" si="10"/>
        <v/>
      </c>
      <c r="N34" s="31" t="str">
        <f>IF(ISERROR(VLOOKUP(M34,[1]Plan!$Q$5:$R$22,2,FALSE)),"",VLOOKUP(M34,[1]Plan!$Q$5:$R$22,2,FALSE))</f>
        <v/>
      </c>
      <c r="O34" s="31" t="str">
        <f>IF(ISERROR(INDEX([1]Plan!$B:$B,MATCH(F34,[1]Plan!$C:$C,0))),"",INDEX([1]Plan!$B:$B,MATCH(F34,[1]Plan!$C:$C,0)))</f>
        <v/>
      </c>
      <c r="P34" s="33" t="str">
        <f t="shared" si="11"/>
        <v/>
      </c>
      <c r="Q34" s="33">
        <f t="shared" si="12"/>
        <v>0</v>
      </c>
      <c r="R34" s="33" t="str">
        <f t="shared" si="13"/>
        <v/>
      </c>
      <c r="S34" s="33" t="str">
        <f>IF(Z34="DUPLIKAT","",Tabelle1[[#This Row],[Soll-Monat]])</f>
        <v/>
      </c>
      <c r="T34" s="33" t="str">
        <f>IF(ISERROR(IF(M34=99,"",INDEX([1]Plan!A:O,MATCH($O34,[1]Plan!B:B,0),MATCH($C34,[1]Plan!$A$2:$O$2,0)))),"",IF(M34=99,"",INDEX([1]Plan!A:O,MATCH($O34,[1]Plan!B:B,0),MATCH($C34,[1]Plan!$A$2:$O$2,0))))</f>
        <v/>
      </c>
      <c r="U34" s="33">
        <f>IF(ISERROR(SUMIFS(P:P,E:E,Datenbank!$E34,C:C,Datenbank!$C34)),"",SUMIFS(P:P,E:E,Datenbank!$E34,C:C,Datenbank!$C34))+IF(ISERROR(SUMIFS(Q:Q,E:E,Datenbank!$E34,C:C,Datenbank!$C34)),"",SUMIFS(Q:Q,E:E,Datenbank!$E34,C:C,Datenbank!$C34))</f>
        <v>0</v>
      </c>
      <c r="V34" s="33" t="str">
        <f>IF(ISERROR(IF(Z34="Duplikat","",(Datenbank!$U34-Datenbank!$T34))),"",IF(Z34="Duplikat","",(Datenbank!$U34-Datenbank!$T34)))</f>
        <v/>
      </c>
      <c r="W34" s="33">
        <f ca="1">IF(ISERROR(SUMIF(O:T,Datenbank!$O34,T:T)),"",SUMIF(O:T,Datenbank!$O34,T:T))</f>
        <v>0</v>
      </c>
      <c r="X34" s="33">
        <f ca="1">IF(ISERROR(SUMIF(O:Q,Datenbank!$O34,Q:Q)),"",SUMIF(O:Q,Datenbank!$O34,Q:Q))+IF(ISERROR(SUMIF(O:Q,Datenbank!$O34,P:P)),"",SUMIF(O:Q,Datenbank!$O34,P:P))</f>
        <v>0</v>
      </c>
      <c r="Y34" s="33">
        <f ca="1">IF(ISERROR(Datenbank!$X34-W34),"",Datenbank!$X34-W34)</f>
        <v>0</v>
      </c>
      <c r="Z34" s="31" t="str" cm="1">
        <f t="array" ref="Z34">_xlfn.LET(_xlpm.fi,_xlfn._xlws.FILTER($O34:$O$2480,(MONTH($D34:$D$2480)=MONTH($D34))*($O34:$O$2480=$O34)),IF(COUNT(_xlpm.fi)&gt;1,"DUPLIKAT",""))</f>
        <v/>
      </c>
      <c r="AA34" s="31"/>
      <c r="AB34" s="31"/>
    </row>
    <row r="35" spans="2:28" ht="20.100000000000001" customHeight="1" x14ac:dyDescent="0.25">
      <c r="B35" s="31">
        <f t="shared" si="8"/>
        <v>23</v>
      </c>
      <c r="C35" s="31">
        <f t="shared" si="9"/>
        <v>1</v>
      </c>
      <c r="D35" s="32"/>
      <c r="E35" s="31"/>
      <c r="F35" s="31">
        <f>Datenbank!$E35</f>
        <v>0</v>
      </c>
      <c r="G35" s="33" t="str">
        <f>IF(ISERROR(INDEX([1]Plan!A:O,MATCH(E35,[1]Plan!C:C,0),MATCH(C35,[1]Plan!$A$2:$O$2,0))),"",INDEX([1]Plan!A:O,MATCH(E35,[1]Plan!C:C,0),MATCH(C35,[1]Plan!$A$2:$O$2,0)))</f>
        <v/>
      </c>
      <c r="H35" s="33"/>
      <c r="I35" s="33"/>
      <c r="J35" s="31"/>
      <c r="K35" s="33" t="str">
        <f t="shared" si="6"/>
        <v/>
      </c>
      <c r="L35" s="33" t="str">
        <f t="shared" si="7"/>
        <v/>
      </c>
      <c r="M35" s="31" t="str">
        <f t="shared" si="10"/>
        <v/>
      </c>
      <c r="N35" s="31" t="str">
        <f>IF(ISERROR(VLOOKUP(M35,[1]Plan!$Q$5:$R$22,2,FALSE)),"",VLOOKUP(M35,[1]Plan!$Q$5:$R$22,2,FALSE))</f>
        <v/>
      </c>
      <c r="O35" s="31" t="str">
        <f>IF(ISERROR(INDEX([1]Plan!$B:$B,MATCH(F35,[1]Plan!$C:$C,0))),"",INDEX([1]Plan!$B:$B,MATCH(F35,[1]Plan!$C:$C,0)))</f>
        <v/>
      </c>
      <c r="P35" s="33" t="str">
        <f t="shared" si="11"/>
        <v/>
      </c>
      <c r="Q35" s="33">
        <f t="shared" si="12"/>
        <v>0</v>
      </c>
      <c r="R35" s="33" t="str">
        <f t="shared" si="13"/>
        <v/>
      </c>
      <c r="S35" s="33" t="str">
        <f>IF(Z35="DUPLIKAT","",Tabelle1[[#This Row],[Soll-Monat]])</f>
        <v/>
      </c>
      <c r="T35" s="33" t="str">
        <f>IF(ISERROR(IF(M35=99,"",INDEX([1]Plan!A:O,MATCH($O35,[1]Plan!B:B,0),MATCH($C35,[1]Plan!$A$2:$O$2,0)))),"",IF(M35=99,"",INDEX([1]Plan!A:O,MATCH($O35,[1]Plan!B:B,0),MATCH($C35,[1]Plan!$A$2:$O$2,0))))</f>
        <v/>
      </c>
      <c r="U35" s="33">
        <f>IF(ISERROR(SUMIFS(P:P,E:E,Datenbank!$E35,C:C,Datenbank!$C35)),"",SUMIFS(P:P,E:E,Datenbank!$E35,C:C,Datenbank!$C35))+IF(ISERROR(SUMIFS(Q:Q,E:E,Datenbank!$E35,C:C,Datenbank!$C35)),"",SUMIFS(Q:Q,E:E,Datenbank!$E35,C:C,Datenbank!$C35))</f>
        <v>0</v>
      </c>
      <c r="V35" s="33" t="str">
        <f>IF(ISERROR(IF(Z35="Duplikat","",(Datenbank!$U35-Datenbank!$T35))),"",IF(Z35="Duplikat","",(Datenbank!$U35-Datenbank!$T35)))</f>
        <v/>
      </c>
      <c r="W35" s="33">
        <f ca="1">IF(ISERROR(SUMIF(O:T,Datenbank!$O35,T:T)),"",SUMIF(O:T,Datenbank!$O35,T:T))</f>
        <v>0</v>
      </c>
      <c r="X35" s="33">
        <f ca="1">IF(ISERROR(SUMIF(O:Q,Datenbank!$O35,Q:Q)),"",SUMIF(O:Q,Datenbank!$O35,Q:Q))+IF(ISERROR(SUMIF(O:Q,Datenbank!$O35,P:P)),"",SUMIF(O:Q,Datenbank!$O35,P:P))</f>
        <v>0</v>
      </c>
      <c r="Y35" s="33">
        <f ca="1">IF(ISERROR(Datenbank!$X35-W35),"",Datenbank!$X35-W35)</f>
        <v>0</v>
      </c>
      <c r="Z35" s="31" t="str" cm="1">
        <f t="array" ref="Z35">_xlfn.LET(_xlpm.fi,_xlfn._xlws.FILTER($O35:$O$2480,(MONTH($D35:$D$2480)=MONTH($D35))*($O35:$O$2480=$O35)),IF(COUNT(_xlpm.fi)&gt;1,"DUPLIKAT",""))</f>
        <v/>
      </c>
      <c r="AA35" s="31"/>
      <c r="AB35" s="31"/>
    </row>
    <row r="36" spans="2:28" ht="20.100000000000001" customHeight="1" x14ac:dyDescent="0.25">
      <c r="B36" s="31">
        <f t="shared" si="8"/>
        <v>24</v>
      </c>
      <c r="C36" s="31">
        <f t="shared" si="9"/>
        <v>1</v>
      </c>
      <c r="D36" s="32"/>
      <c r="E36" s="31"/>
      <c r="F36" s="31">
        <f>Datenbank!$E36</f>
        <v>0</v>
      </c>
      <c r="G36" s="33" t="str">
        <f>IF(ISERROR(INDEX([1]Plan!A:O,MATCH(E36,[1]Plan!C:C,0),MATCH(C36,[1]Plan!$A$2:$O$2,0))),"",INDEX([1]Plan!A:O,MATCH(E36,[1]Plan!C:C,0),MATCH(C36,[1]Plan!$A$2:$O$2,0)))</f>
        <v/>
      </c>
      <c r="H36" s="33"/>
      <c r="I36" s="33"/>
      <c r="J36" s="31"/>
      <c r="K36" s="33" t="str">
        <f t="shared" si="6"/>
        <v/>
      </c>
      <c r="L36" s="33" t="str">
        <f t="shared" si="7"/>
        <v/>
      </c>
      <c r="M36" s="31" t="str">
        <f t="shared" si="10"/>
        <v/>
      </c>
      <c r="N36" s="31" t="str">
        <f>IF(ISERROR(VLOOKUP(M36,[1]Plan!$Q$5:$R$22,2,FALSE)),"",VLOOKUP(M36,[1]Plan!$Q$5:$R$22,2,FALSE))</f>
        <v/>
      </c>
      <c r="O36" s="31" t="str">
        <f>IF(ISERROR(INDEX([1]Plan!$B:$B,MATCH(F36,[1]Plan!$C:$C,0))),"",INDEX([1]Plan!$B:$B,MATCH(F36,[1]Plan!$C:$C,0)))</f>
        <v/>
      </c>
      <c r="P36" s="33" t="str">
        <f t="shared" si="11"/>
        <v/>
      </c>
      <c r="Q36" s="33">
        <f t="shared" si="12"/>
        <v>0</v>
      </c>
      <c r="R36" s="33" t="str">
        <f t="shared" si="13"/>
        <v/>
      </c>
      <c r="S36" s="33" t="str">
        <f>IF(Z36="DUPLIKAT","",Tabelle1[[#This Row],[Soll-Monat]])</f>
        <v/>
      </c>
      <c r="T36" s="33" t="str">
        <f>IF(ISERROR(IF(M36=99,"",INDEX([1]Plan!A:O,MATCH($O36,[1]Plan!B:B,0),MATCH($C36,[1]Plan!$A$2:$O$2,0)))),"",IF(M36=99,"",INDEX([1]Plan!A:O,MATCH($O36,[1]Plan!B:B,0),MATCH($C36,[1]Plan!$A$2:$O$2,0))))</f>
        <v/>
      </c>
      <c r="U36" s="33">
        <f>IF(ISERROR(SUMIFS(P:P,E:E,Datenbank!$E36,C:C,Datenbank!$C36)),"",SUMIFS(P:P,E:E,Datenbank!$E36,C:C,Datenbank!$C36))+IF(ISERROR(SUMIFS(Q:Q,E:E,Datenbank!$E36,C:C,Datenbank!$C36)),"",SUMIFS(Q:Q,E:E,Datenbank!$E36,C:C,Datenbank!$C36))</f>
        <v>0</v>
      </c>
      <c r="V36" s="33" t="str">
        <f>IF(ISERROR(IF(Z36="Duplikat","",(Datenbank!$U36-Datenbank!$T36))),"",IF(Z36="Duplikat","",(Datenbank!$U36-Datenbank!$T36)))</f>
        <v/>
      </c>
      <c r="W36" s="33">
        <f ca="1">IF(ISERROR(SUMIF(O:T,Datenbank!$O36,T:T)),"",SUMIF(O:T,Datenbank!$O36,T:T))</f>
        <v>0</v>
      </c>
      <c r="X36" s="33">
        <f ca="1">IF(ISERROR(SUMIF(O:Q,Datenbank!$O36,Q:Q)),"",SUMIF(O:Q,Datenbank!$O36,Q:Q))+IF(ISERROR(SUMIF(O:Q,Datenbank!$O36,P:P)),"",SUMIF(O:Q,Datenbank!$O36,P:P))</f>
        <v>0</v>
      </c>
      <c r="Y36" s="33">
        <f ca="1">IF(ISERROR(Datenbank!$X36-W36),"",Datenbank!$X36-W36)</f>
        <v>0</v>
      </c>
      <c r="Z36" s="31" t="str" cm="1">
        <f t="array" ref="Z36">_xlfn.LET(_xlpm.fi,_xlfn._xlws.FILTER($O36:$O$2480,(MONTH($D36:$D$2480)=MONTH($D36))*($O36:$O$2480=$O36)),IF(COUNT(_xlpm.fi)&gt;1,"DUPLIKAT",""))</f>
        <v/>
      </c>
      <c r="AA36" s="31"/>
      <c r="AB36" s="31"/>
    </row>
    <row r="37" spans="2:28" ht="20.100000000000001" customHeight="1" x14ac:dyDescent="0.25">
      <c r="B37" s="31">
        <f t="shared" si="8"/>
        <v>25</v>
      </c>
      <c r="C37" s="31">
        <f t="shared" si="9"/>
        <v>1</v>
      </c>
      <c r="D37" s="32"/>
      <c r="E37" s="31"/>
      <c r="F37" s="31">
        <f>Datenbank!$E37</f>
        <v>0</v>
      </c>
      <c r="G37" s="33" t="str">
        <f>IF(ISERROR(INDEX([1]Plan!A:O,MATCH(E37,[1]Plan!C:C,0),MATCH(C37,[1]Plan!$A$2:$O$2,0))),"",INDEX([1]Plan!A:O,MATCH(E37,[1]Plan!C:C,0),MATCH(C37,[1]Plan!$A$2:$O$2,0)))</f>
        <v/>
      </c>
      <c r="H37" s="33"/>
      <c r="I37" s="33"/>
      <c r="J37" s="31"/>
      <c r="K37" s="33" t="str">
        <f t="shared" si="6"/>
        <v/>
      </c>
      <c r="L37" s="33" t="str">
        <f t="shared" si="7"/>
        <v/>
      </c>
      <c r="M37" s="31" t="str">
        <f t="shared" si="10"/>
        <v/>
      </c>
      <c r="N37" s="31" t="str">
        <f>IF(ISERROR(VLOOKUP(M37,[1]Plan!$Q$5:$R$22,2,FALSE)),"",VLOOKUP(M37,[1]Plan!$Q$5:$R$22,2,FALSE))</f>
        <v/>
      </c>
      <c r="O37" s="31" t="str">
        <f>IF(ISERROR(INDEX([1]Plan!$B:$B,MATCH(F37,[1]Plan!$C:$C,0))),"",INDEX([1]Plan!$B:$B,MATCH(F37,[1]Plan!$C:$C,0)))</f>
        <v/>
      </c>
      <c r="P37" s="33" t="str">
        <f t="shared" si="11"/>
        <v/>
      </c>
      <c r="Q37" s="33">
        <f t="shared" si="12"/>
        <v>0</v>
      </c>
      <c r="R37" s="33" t="str">
        <f t="shared" si="13"/>
        <v/>
      </c>
      <c r="S37" s="33" t="str">
        <f>IF(Z37="DUPLIKAT","",Tabelle1[[#This Row],[Soll-Monat]])</f>
        <v/>
      </c>
      <c r="T37" s="33" t="str">
        <f>IF(ISERROR(IF(M37=99,"",INDEX([1]Plan!A:O,MATCH($O37,[1]Plan!B:B,0),MATCH($C37,[1]Plan!$A$2:$O$2,0)))),"",IF(M37=99,"",INDEX([1]Plan!A:O,MATCH($O37,[1]Plan!B:B,0),MATCH($C37,[1]Plan!$A$2:$O$2,0))))</f>
        <v/>
      </c>
      <c r="U37" s="33">
        <f>IF(ISERROR(SUMIFS(P:P,E:E,Datenbank!$E37,C:C,Datenbank!$C37)),"",SUMIFS(P:P,E:E,Datenbank!$E37,C:C,Datenbank!$C37))+IF(ISERROR(SUMIFS(Q:Q,E:E,Datenbank!$E37,C:C,Datenbank!$C37)),"",SUMIFS(Q:Q,E:E,Datenbank!$E37,C:C,Datenbank!$C37))</f>
        <v>0</v>
      </c>
      <c r="V37" s="33" t="str">
        <f>IF(ISERROR(IF(Z37="Duplikat","",(Datenbank!$U37-Datenbank!$T37))),"",IF(Z37="Duplikat","",(Datenbank!$U37-Datenbank!$T37)))</f>
        <v/>
      </c>
      <c r="W37" s="33">
        <f ca="1">IF(ISERROR(SUMIF(O:T,Datenbank!$O37,T:T)),"",SUMIF(O:T,Datenbank!$O37,T:T))</f>
        <v>0</v>
      </c>
      <c r="X37" s="33">
        <f ca="1">IF(ISERROR(SUMIF(O:Q,Datenbank!$O37,Q:Q)),"",SUMIF(O:Q,Datenbank!$O37,Q:Q))+IF(ISERROR(SUMIF(O:Q,Datenbank!$O37,P:P)),"",SUMIF(O:Q,Datenbank!$O37,P:P))</f>
        <v>0</v>
      </c>
      <c r="Y37" s="33">
        <f ca="1">IF(ISERROR(Datenbank!$X37-W37),"",Datenbank!$X37-W37)</f>
        <v>0</v>
      </c>
      <c r="Z37" s="31" t="str" cm="1">
        <f t="array" ref="Z37">_xlfn.LET(_xlpm.fi,_xlfn._xlws.FILTER($O37:$O$2480,(MONTH($D37:$D$2480)=MONTH($D37))*($O37:$O$2480=$O37)),IF(COUNT(_xlpm.fi)&gt;1,"DUPLIKAT",""))</f>
        <v/>
      </c>
      <c r="AA37" s="31"/>
      <c r="AB37" s="31"/>
    </row>
    <row r="38" spans="2:28" ht="20.100000000000001" customHeight="1" x14ac:dyDescent="0.25">
      <c r="B38" s="31">
        <f t="shared" si="8"/>
        <v>26</v>
      </c>
      <c r="C38" s="31">
        <f t="shared" si="9"/>
        <v>1</v>
      </c>
      <c r="D38" s="32"/>
      <c r="E38" s="31"/>
      <c r="F38" s="31">
        <f>Datenbank!$E38</f>
        <v>0</v>
      </c>
      <c r="G38" s="33" t="str">
        <f>IF(ISERROR(INDEX([1]Plan!A:O,MATCH(E38,[1]Plan!C:C,0),MATCH(C38,[1]Plan!$A$2:$O$2,0))),"",INDEX([1]Plan!A:O,MATCH(E38,[1]Plan!C:C,0),MATCH(C38,[1]Plan!$A$2:$O$2,0)))</f>
        <v/>
      </c>
      <c r="H38" s="33"/>
      <c r="I38" s="33"/>
      <c r="J38" s="31"/>
      <c r="K38" s="33" t="str">
        <f t="shared" si="6"/>
        <v/>
      </c>
      <c r="L38" s="33" t="str">
        <f t="shared" si="7"/>
        <v/>
      </c>
      <c r="M38" s="31" t="str">
        <f t="shared" si="10"/>
        <v/>
      </c>
      <c r="N38" s="31" t="str">
        <f>IF(ISERROR(VLOOKUP(M38,[1]Plan!$Q$5:$R$22,2,FALSE)),"",VLOOKUP(M38,[1]Plan!$Q$5:$R$22,2,FALSE))</f>
        <v/>
      </c>
      <c r="O38" s="31" t="str">
        <f>IF(ISERROR(INDEX([1]Plan!$B:$B,MATCH(F38,[1]Plan!$C:$C,0))),"",INDEX([1]Plan!$B:$B,MATCH(F38,[1]Plan!$C:$C,0)))</f>
        <v/>
      </c>
      <c r="P38" s="33" t="str">
        <f t="shared" si="11"/>
        <v/>
      </c>
      <c r="Q38" s="33">
        <f t="shared" si="12"/>
        <v>0</v>
      </c>
      <c r="R38" s="33" t="str">
        <f t="shared" si="13"/>
        <v/>
      </c>
      <c r="S38" s="33" t="str">
        <f>IF(Z38="DUPLIKAT","",Tabelle1[[#This Row],[Soll-Monat]])</f>
        <v/>
      </c>
      <c r="T38" s="33" t="str">
        <f>IF(ISERROR(IF(M38=99,"",INDEX([1]Plan!A:O,MATCH($O38,[1]Plan!B:B,0),MATCH($C38,[1]Plan!$A$2:$O$2,0)))),"",IF(M38=99,"",INDEX([1]Plan!A:O,MATCH($O38,[1]Plan!B:B,0),MATCH($C38,[1]Plan!$A$2:$O$2,0))))</f>
        <v/>
      </c>
      <c r="U38" s="33">
        <f>IF(ISERROR(SUMIFS(P:P,E:E,Datenbank!$E38,C:C,Datenbank!$C38)),"",SUMIFS(P:P,E:E,Datenbank!$E38,C:C,Datenbank!$C38))+IF(ISERROR(SUMIFS(Q:Q,E:E,Datenbank!$E38,C:C,Datenbank!$C38)),"",SUMIFS(Q:Q,E:E,Datenbank!$E38,C:C,Datenbank!$C38))</f>
        <v>0</v>
      </c>
      <c r="V38" s="33" t="str">
        <f>IF(ISERROR(IF(Z38="Duplikat","",(Datenbank!$U38-Datenbank!$T38))),"",IF(Z38="Duplikat","",(Datenbank!$U38-Datenbank!$T38)))</f>
        <v/>
      </c>
      <c r="W38" s="33">
        <f ca="1">IF(ISERROR(SUMIF(O:T,Datenbank!$O38,T:T)),"",SUMIF(O:T,Datenbank!$O38,T:T))</f>
        <v>0</v>
      </c>
      <c r="X38" s="33">
        <f ca="1">IF(ISERROR(SUMIF(O:Q,Datenbank!$O38,Q:Q)),"",SUMIF(O:Q,Datenbank!$O38,Q:Q))+IF(ISERROR(SUMIF(O:Q,Datenbank!$O38,P:P)),"",SUMIF(O:Q,Datenbank!$O38,P:P))</f>
        <v>0</v>
      </c>
      <c r="Y38" s="33">
        <f ca="1">IF(ISERROR(Datenbank!$X38-W38),"",Datenbank!$X38-W38)</f>
        <v>0</v>
      </c>
      <c r="Z38" s="31" t="str" cm="1">
        <f t="array" ref="Z38">_xlfn.LET(_xlpm.fi,_xlfn._xlws.FILTER($O38:$O$2480,(MONTH($D38:$D$2480)=MONTH($D38))*($O38:$O$2480=$O38)),IF(COUNT(_xlpm.fi)&gt;1,"DUPLIKAT",""))</f>
        <v/>
      </c>
      <c r="AA38" s="31"/>
      <c r="AB38" s="31"/>
    </row>
    <row r="39" spans="2:28" ht="20.100000000000001" customHeight="1" x14ac:dyDescent="0.25">
      <c r="B39" s="31">
        <f t="shared" si="8"/>
        <v>27</v>
      </c>
      <c r="C39" s="31">
        <f t="shared" si="9"/>
        <v>1</v>
      </c>
      <c r="D39" s="32"/>
      <c r="E39" s="31"/>
      <c r="F39" s="31">
        <f>Datenbank!$E39</f>
        <v>0</v>
      </c>
      <c r="G39" s="33" t="str">
        <f>IF(ISERROR(INDEX([1]Plan!A:O,MATCH(E39,[1]Plan!C:C,0),MATCH(C39,[1]Plan!$A$2:$O$2,0))),"",INDEX([1]Plan!A:O,MATCH(E39,[1]Plan!C:C,0),MATCH(C39,[1]Plan!$A$2:$O$2,0)))</f>
        <v/>
      </c>
      <c r="H39" s="33"/>
      <c r="I39" s="33"/>
      <c r="J39" s="31"/>
      <c r="K39" s="33" t="str">
        <f t="shared" si="6"/>
        <v/>
      </c>
      <c r="L39" s="33" t="str">
        <f t="shared" si="7"/>
        <v/>
      </c>
      <c r="M39" s="31" t="str">
        <f t="shared" si="10"/>
        <v/>
      </c>
      <c r="N39" s="31" t="str">
        <f>IF(ISERROR(VLOOKUP(M39,[1]Plan!$Q$5:$R$22,2,FALSE)),"",VLOOKUP(M39,[1]Plan!$Q$5:$R$22,2,FALSE))</f>
        <v/>
      </c>
      <c r="O39" s="31" t="str">
        <f>IF(ISERROR(INDEX([1]Plan!$B:$B,MATCH(F39,[1]Plan!$C:$C,0))),"",INDEX([1]Plan!$B:$B,MATCH(F39,[1]Plan!$C:$C,0)))</f>
        <v/>
      </c>
      <c r="P39" s="33" t="str">
        <f t="shared" si="11"/>
        <v/>
      </c>
      <c r="Q39" s="33">
        <f t="shared" si="12"/>
        <v>0</v>
      </c>
      <c r="R39" s="33" t="str">
        <f t="shared" si="13"/>
        <v/>
      </c>
      <c r="S39" s="33" t="str">
        <f>IF(Z39="DUPLIKAT","",Tabelle1[[#This Row],[Soll-Monat]])</f>
        <v/>
      </c>
      <c r="T39" s="33" t="str">
        <f>IF(ISERROR(IF(M39=99,"",INDEX([1]Plan!A:O,MATCH($O39,[1]Plan!B:B,0),MATCH($C39,[1]Plan!$A$2:$O$2,0)))),"",IF(M39=99,"",INDEX([1]Plan!A:O,MATCH($O39,[1]Plan!B:B,0),MATCH($C39,[1]Plan!$A$2:$O$2,0))))</f>
        <v/>
      </c>
      <c r="U39" s="33">
        <f>IF(ISERROR(SUMIFS(P:P,E:E,Datenbank!$E39,C:C,Datenbank!$C39)),"",SUMIFS(P:P,E:E,Datenbank!$E39,C:C,Datenbank!$C39))+IF(ISERROR(SUMIFS(Q:Q,E:E,Datenbank!$E39,C:C,Datenbank!$C39)),"",SUMIFS(Q:Q,E:E,Datenbank!$E39,C:C,Datenbank!$C39))</f>
        <v>0</v>
      </c>
      <c r="V39" s="33" t="str">
        <f>IF(ISERROR(IF(Z39="Duplikat","",(Datenbank!$U39-Datenbank!$T39))),"",IF(Z39="Duplikat","",(Datenbank!$U39-Datenbank!$T39)))</f>
        <v/>
      </c>
      <c r="W39" s="33">
        <f ca="1">IF(ISERROR(SUMIF(O:T,Datenbank!$O39,T:T)),"",SUMIF(O:T,Datenbank!$O39,T:T))</f>
        <v>0</v>
      </c>
      <c r="X39" s="33">
        <f ca="1">IF(ISERROR(SUMIF(O:Q,Datenbank!$O39,Q:Q)),"",SUMIF(O:Q,Datenbank!$O39,Q:Q))+IF(ISERROR(SUMIF(O:Q,Datenbank!$O39,P:P)),"",SUMIF(O:Q,Datenbank!$O39,P:P))</f>
        <v>0</v>
      </c>
      <c r="Y39" s="33">
        <f ca="1">IF(ISERROR(Datenbank!$X39-W39),"",Datenbank!$X39-W39)</f>
        <v>0</v>
      </c>
      <c r="Z39" s="31" t="str" cm="1">
        <f t="array" ref="Z39">_xlfn.LET(_xlpm.fi,_xlfn._xlws.FILTER($O39:$O$2480,(MONTH($D39:$D$2480)=MONTH($D39))*($O39:$O$2480=$O39)),IF(COUNT(_xlpm.fi)&gt;1,"DUPLIKAT",""))</f>
        <v/>
      </c>
      <c r="AA39" s="31"/>
      <c r="AB39" s="31"/>
    </row>
    <row r="40" spans="2:28" ht="20.100000000000001" customHeight="1" x14ac:dyDescent="0.25">
      <c r="B40" s="31">
        <f t="shared" si="8"/>
        <v>28</v>
      </c>
      <c r="C40" s="31">
        <f t="shared" si="9"/>
        <v>1</v>
      </c>
      <c r="D40" s="32"/>
      <c r="E40" s="31"/>
      <c r="F40" s="31">
        <f>Datenbank!$E40</f>
        <v>0</v>
      </c>
      <c r="G40" s="33" t="str">
        <f>IF(ISERROR(INDEX([1]Plan!A:O,MATCH(E40,[1]Plan!C:C,0),MATCH(C40,[1]Plan!$A$2:$O$2,0))),"",INDEX([1]Plan!A:O,MATCH(E40,[1]Plan!C:C,0),MATCH(C40,[1]Plan!$A$2:$O$2,0)))</f>
        <v/>
      </c>
      <c r="H40" s="33"/>
      <c r="I40" s="33"/>
      <c r="J40" s="31"/>
      <c r="K40" s="33" t="str">
        <f t="shared" si="6"/>
        <v/>
      </c>
      <c r="L40" s="33" t="str">
        <f t="shared" si="7"/>
        <v/>
      </c>
      <c r="M40" s="31" t="str">
        <f t="shared" si="10"/>
        <v/>
      </c>
      <c r="N40" s="31" t="str">
        <f>IF(ISERROR(VLOOKUP(M40,[1]Plan!$Q$5:$R$22,2,FALSE)),"",VLOOKUP(M40,[1]Plan!$Q$5:$R$22,2,FALSE))</f>
        <v/>
      </c>
      <c r="O40" s="31" t="str">
        <f>IF(ISERROR(INDEX([1]Plan!$B:$B,MATCH(F40,[1]Plan!$C:$C,0))),"",INDEX([1]Plan!$B:$B,MATCH(F40,[1]Plan!$C:$C,0)))</f>
        <v/>
      </c>
      <c r="P40" s="33" t="str">
        <f t="shared" si="11"/>
        <v/>
      </c>
      <c r="Q40" s="33">
        <f t="shared" si="12"/>
        <v>0</v>
      </c>
      <c r="R40" s="33" t="str">
        <f t="shared" si="13"/>
        <v/>
      </c>
      <c r="S40" s="33" t="str">
        <f>IF(Z40="DUPLIKAT","",Tabelle1[[#This Row],[Soll-Monat]])</f>
        <v/>
      </c>
      <c r="T40" s="33" t="str">
        <f>IF(ISERROR(IF(M40=99,"",INDEX([1]Plan!A:O,MATCH($O40,[1]Plan!B:B,0),MATCH($C40,[1]Plan!$A$2:$O$2,0)))),"",IF(M40=99,"",INDEX([1]Plan!A:O,MATCH($O40,[1]Plan!B:B,0),MATCH($C40,[1]Plan!$A$2:$O$2,0))))</f>
        <v/>
      </c>
      <c r="U40" s="33">
        <f>IF(ISERROR(SUMIFS(P:P,E:E,Datenbank!$E40,C:C,Datenbank!$C40)),"",SUMIFS(P:P,E:E,Datenbank!$E40,C:C,Datenbank!$C40))+IF(ISERROR(SUMIFS(Q:Q,E:E,Datenbank!$E40,C:C,Datenbank!$C40)),"",SUMIFS(Q:Q,E:E,Datenbank!$E40,C:C,Datenbank!$C40))</f>
        <v>0</v>
      </c>
      <c r="V40" s="33" t="str">
        <f>IF(ISERROR(IF(Z40="Duplikat","",(Datenbank!$U40-Datenbank!$T40))),"",IF(Z40="Duplikat","",(Datenbank!$U40-Datenbank!$T40)))</f>
        <v/>
      </c>
      <c r="W40" s="33">
        <f ca="1">IF(ISERROR(SUMIF(O:T,Datenbank!$O40,T:T)),"",SUMIF(O:T,Datenbank!$O40,T:T))</f>
        <v>0</v>
      </c>
      <c r="X40" s="33">
        <f ca="1">IF(ISERROR(SUMIF(O:Q,Datenbank!$O40,Q:Q)),"",SUMIF(O:Q,Datenbank!$O40,Q:Q))+IF(ISERROR(SUMIF(O:Q,Datenbank!$O40,P:P)),"",SUMIF(O:Q,Datenbank!$O40,P:P))</f>
        <v>0</v>
      </c>
      <c r="Y40" s="33">
        <f ca="1">IF(ISERROR(Datenbank!$X40-W40),"",Datenbank!$X40-W40)</f>
        <v>0</v>
      </c>
      <c r="Z40" s="31" t="str" cm="1">
        <f t="array" ref="Z40">_xlfn.LET(_xlpm.fi,_xlfn._xlws.FILTER($O40:$O$2480,(MONTH($D40:$D$2480)=MONTH($D40))*($O40:$O$2480=$O40)),IF(COUNT(_xlpm.fi)&gt;1,"DUPLIKAT",""))</f>
        <v/>
      </c>
      <c r="AA40" s="31"/>
      <c r="AB40" s="31"/>
    </row>
    <row r="41" spans="2:28" ht="20.100000000000001" customHeight="1" x14ac:dyDescent="0.25">
      <c r="B41" s="31">
        <f t="shared" si="8"/>
        <v>29</v>
      </c>
      <c r="C41" s="31">
        <f t="shared" si="9"/>
        <v>1</v>
      </c>
      <c r="D41" s="32"/>
      <c r="E41" s="31"/>
      <c r="F41" s="31">
        <f>Datenbank!$E41</f>
        <v>0</v>
      </c>
      <c r="G41" s="33" t="str">
        <f>IF(ISERROR(INDEX([1]Plan!A:O,MATCH(E41,[1]Plan!C:C,0),MATCH(C41,[1]Plan!$A$2:$O$2,0))),"",INDEX([1]Plan!A:O,MATCH(E41,[1]Plan!C:C,0),MATCH(C41,[1]Plan!$A$2:$O$2,0)))</f>
        <v/>
      </c>
      <c r="H41" s="33"/>
      <c r="I41" s="33"/>
      <c r="J41" s="31"/>
      <c r="K41" s="33" t="str">
        <f t="shared" si="6"/>
        <v/>
      </c>
      <c r="L41" s="33" t="str">
        <f t="shared" si="7"/>
        <v/>
      </c>
      <c r="M41" s="31" t="str">
        <f t="shared" si="10"/>
        <v/>
      </c>
      <c r="N41" s="31" t="str">
        <f>IF(ISERROR(VLOOKUP(M41,[1]Plan!$Q$5:$R$22,2,FALSE)),"",VLOOKUP(M41,[1]Plan!$Q$5:$R$22,2,FALSE))</f>
        <v/>
      </c>
      <c r="O41" s="31" t="str">
        <f>IF(ISERROR(INDEX([1]Plan!$B:$B,MATCH(F41,[1]Plan!$C:$C,0))),"",INDEX([1]Plan!$B:$B,MATCH(F41,[1]Plan!$C:$C,0)))</f>
        <v/>
      </c>
      <c r="P41" s="33" t="str">
        <f t="shared" si="11"/>
        <v/>
      </c>
      <c r="Q41" s="33">
        <f t="shared" si="12"/>
        <v>0</v>
      </c>
      <c r="R41" s="33" t="str">
        <f t="shared" si="13"/>
        <v/>
      </c>
      <c r="S41" s="33" t="str">
        <f>IF(Z41="DUPLIKAT","",Tabelle1[[#This Row],[Soll-Monat]])</f>
        <v/>
      </c>
      <c r="T41" s="33" t="str">
        <f>IF(ISERROR(IF(M41=99,"",INDEX([1]Plan!A:O,MATCH($O41,[1]Plan!B:B,0),MATCH($C41,[1]Plan!$A$2:$O$2,0)))),"",IF(M41=99,"",INDEX([1]Plan!A:O,MATCH($O41,[1]Plan!B:B,0),MATCH($C41,[1]Plan!$A$2:$O$2,0))))</f>
        <v/>
      </c>
      <c r="U41" s="33">
        <f>IF(ISERROR(SUMIFS(P:P,E:E,Datenbank!$E41,C:C,Datenbank!$C41)),"",SUMIFS(P:P,E:E,Datenbank!$E41,C:C,Datenbank!$C41))+IF(ISERROR(SUMIFS(Q:Q,E:E,Datenbank!$E41,C:C,Datenbank!$C41)),"",SUMIFS(Q:Q,E:E,Datenbank!$E41,C:C,Datenbank!$C41))</f>
        <v>0</v>
      </c>
      <c r="V41" s="33" t="str">
        <f>IF(ISERROR(IF(Z41="Duplikat","",(Datenbank!$U41-Datenbank!$T41))),"",IF(Z41="Duplikat","",(Datenbank!$U41-Datenbank!$T41)))</f>
        <v/>
      </c>
      <c r="W41" s="33">
        <f ca="1">IF(ISERROR(SUMIF(O:T,Datenbank!$O41,T:T)),"",SUMIF(O:T,Datenbank!$O41,T:T))</f>
        <v>0</v>
      </c>
      <c r="X41" s="33">
        <f ca="1">IF(ISERROR(SUMIF(O:Q,Datenbank!$O41,Q:Q)),"",SUMIF(O:Q,Datenbank!$O41,Q:Q))+IF(ISERROR(SUMIF(O:Q,Datenbank!$O41,P:P)),"",SUMIF(O:Q,Datenbank!$O41,P:P))</f>
        <v>0</v>
      </c>
      <c r="Y41" s="33">
        <f ca="1">IF(ISERROR(Datenbank!$X41-W41),"",Datenbank!$X41-W41)</f>
        <v>0</v>
      </c>
      <c r="Z41" s="31" t="str" cm="1">
        <f t="array" ref="Z41">_xlfn.LET(_xlpm.fi,_xlfn._xlws.FILTER($O41:$O$2480,(MONTH($D41:$D$2480)=MONTH($D41))*($O41:$O$2480=$O41)),IF(COUNT(_xlpm.fi)&gt;1,"DUPLIKAT",""))</f>
        <v/>
      </c>
      <c r="AA41" s="31"/>
      <c r="AB41" s="31"/>
    </row>
    <row r="42" spans="2:28" ht="20.100000000000001" customHeight="1" x14ac:dyDescent="0.25">
      <c r="B42" s="31">
        <f t="shared" si="8"/>
        <v>30</v>
      </c>
      <c r="C42" s="31">
        <f t="shared" si="9"/>
        <v>1</v>
      </c>
      <c r="D42" s="32"/>
      <c r="E42" s="31"/>
      <c r="F42" s="31">
        <f>Datenbank!$E42</f>
        <v>0</v>
      </c>
      <c r="G42" s="33" t="str">
        <f>IF(ISERROR(INDEX([1]Plan!A:O,MATCH(E42,[1]Plan!C:C,0),MATCH(C42,[1]Plan!$A$2:$O$2,0))),"",INDEX([1]Plan!A:O,MATCH(E42,[1]Plan!C:C,0),MATCH(C42,[1]Plan!$A$2:$O$2,0)))</f>
        <v/>
      </c>
      <c r="H42" s="33"/>
      <c r="I42" s="33"/>
      <c r="J42" s="31"/>
      <c r="K42" s="33" t="str">
        <f t="shared" si="6"/>
        <v/>
      </c>
      <c r="L42" s="33" t="str">
        <f t="shared" si="7"/>
        <v/>
      </c>
      <c r="M42" s="31" t="str">
        <f t="shared" si="10"/>
        <v/>
      </c>
      <c r="N42" s="31" t="str">
        <f>IF(ISERROR(VLOOKUP(M42,[1]Plan!$Q$5:$R$22,2,FALSE)),"",VLOOKUP(M42,[1]Plan!$Q$5:$R$22,2,FALSE))</f>
        <v/>
      </c>
      <c r="O42" s="31" t="str">
        <f>IF(ISERROR(INDEX([1]Plan!$B:$B,MATCH(F42,[1]Plan!$C:$C,0))),"",INDEX([1]Plan!$B:$B,MATCH(F42,[1]Plan!$C:$C,0)))</f>
        <v/>
      </c>
      <c r="P42" s="33" t="str">
        <f t="shared" si="11"/>
        <v/>
      </c>
      <c r="Q42" s="33">
        <f t="shared" si="12"/>
        <v>0</v>
      </c>
      <c r="R42" s="33" t="str">
        <f t="shared" si="13"/>
        <v/>
      </c>
      <c r="S42" s="33" t="str">
        <f>IF(Z42="DUPLIKAT","",Tabelle1[[#This Row],[Soll-Monat]])</f>
        <v/>
      </c>
      <c r="T42" s="33" t="str">
        <f>IF(ISERROR(IF(M42=99,"",INDEX([1]Plan!A:O,MATCH($O42,[1]Plan!B:B,0),MATCH($C42,[1]Plan!$A$2:$O$2,0)))),"",IF(M42=99,"",INDEX([1]Plan!A:O,MATCH($O42,[1]Plan!B:B,0),MATCH($C42,[1]Plan!$A$2:$O$2,0))))</f>
        <v/>
      </c>
      <c r="U42" s="33">
        <f>IF(ISERROR(SUMIFS(P:P,E:E,Datenbank!$E42,C:C,Datenbank!$C42)),"",SUMIFS(P:P,E:E,Datenbank!$E42,C:C,Datenbank!$C42))+IF(ISERROR(SUMIFS(Q:Q,E:E,Datenbank!$E42,C:C,Datenbank!$C42)),"",SUMIFS(Q:Q,E:E,Datenbank!$E42,C:C,Datenbank!$C42))</f>
        <v>0</v>
      </c>
      <c r="V42" s="33" t="str">
        <f>IF(ISERROR(IF(Z42="Duplikat","",(Datenbank!$U42-Datenbank!$T42))),"",IF(Z42="Duplikat","",(Datenbank!$U42-Datenbank!$T42)))</f>
        <v/>
      </c>
      <c r="W42" s="33">
        <f ca="1">IF(ISERROR(SUMIF(O:T,Datenbank!$O42,T:T)),"",SUMIF(O:T,Datenbank!$O42,T:T))</f>
        <v>0</v>
      </c>
      <c r="X42" s="33">
        <f ca="1">IF(ISERROR(SUMIF(O:Q,Datenbank!$O42,Q:Q)),"",SUMIF(O:Q,Datenbank!$O42,Q:Q))+IF(ISERROR(SUMIF(O:Q,Datenbank!$O42,P:P)),"",SUMIF(O:Q,Datenbank!$O42,P:P))</f>
        <v>0</v>
      </c>
      <c r="Y42" s="33">
        <f ca="1">IF(ISERROR(Datenbank!$X42-W42),"",Datenbank!$X42-W42)</f>
        <v>0</v>
      </c>
      <c r="Z42" s="31" t="str" cm="1">
        <f t="array" ref="Z42">_xlfn.LET(_xlpm.fi,_xlfn._xlws.FILTER($O42:$O$2480,(MONTH($D42:$D$2480)=MONTH($D42))*($O42:$O$2480=$O42)),IF(COUNT(_xlpm.fi)&gt;1,"DUPLIKAT",""))</f>
        <v/>
      </c>
      <c r="AA42" s="31"/>
      <c r="AB42" s="31"/>
    </row>
    <row r="43" spans="2:28" ht="20.100000000000001" customHeight="1" x14ac:dyDescent="0.25">
      <c r="B43" s="31">
        <f t="shared" si="8"/>
        <v>31</v>
      </c>
      <c r="C43" s="31">
        <f t="shared" si="9"/>
        <v>1</v>
      </c>
      <c r="D43" s="32"/>
      <c r="E43" s="31"/>
      <c r="F43" s="31">
        <f>Datenbank!$E43</f>
        <v>0</v>
      </c>
      <c r="G43" s="33" t="str">
        <f>IF(ISERROR(INDEX([1]Plan!A:O,MATCH(E43,[1]Plan!C:C,0),MATCH(C43,[1]Plan!$A$2:$O$2,0))),"",INDEX([1]Plan!A:O,MATCH(E43,[1]Plan!C:C,0),MATCH(C43,[1]Plan!$A$2:$O$2,0)))</f>
        <v/>
      </c>
      <c r="H43" s="33"/>
      <c r="I43" s="33"/>
      <c r="J43" s="31"/>
      <c r="K43" s="33" t="str">
        <f t="shared" si="6"/>
        <v/>
      </c>
      <c r="L43" s="33" t="str">
        <f t="shared" si="7"/>
        <v/>
      </c>
      <c r="M43" s="31" t="str">
        <f t="shared" si="10"/>
        <v/>
      </c>
      <c r="N43" s="31" t="str">
        <f>IF(ISERROR(VLOOKUP(M43,[1]Plan!$Q$5:$R$22,2,FALSE)),"",VLOOKUP(M43,[1]Plan!$Q$5:$R$22,2,FALSE))</f>
        <v/>
      </c>
      <c r="O43" s="31" t="str">
        <f>IF(ISERROR(INDEX([1]Plan!$B:$B,MATCH(F43,[1]Plan!$C:$C,0))),"",INDEX([1]Plan!$B:$B,MATCH(F43,[1]Plan!$C:$C,0)))</f>
        <v/>
      </c>
      <c r="P43" s="33" t="str">
        <f t="shared" si="11"/>
        <v/>
      </c>
      <c r="Q43" s="33">
        <f t="shared" si="12"/>
        <v>0</v>
      </c>
      <c r="R43" s="33" t="str">
        <f t="shared" si="13"/>
        <v/>
      </c>
      <c r="S43" s="33" t="str">
        <f>IF(Z43="DUPLIKAT","",Tabelle1[[#This Row],[Soll-Monat]])</f>
        <v/>
      </c>
      <c r="T43" s="33" t="str">
        <f>IF(ISERROR(IF(M43=99,"",INDEX([1]Plan!A:O,MATCH($O43,[1]Plan!B:B,0),MATCH($C43,[1]Plan!$A$2:$O$2,0)))),"",IF(M43=99,"",INDEX([1]Plan!A:O,MATCH($O43,[1]Plan!B:B,0),MATCH($C43,[1]Plan!$A$2:$O$2,0))))</f>
        <v/>
      </c>
      <c r="U43" s="33">
        <f>IF(ISERROR(SUMIFS(P:P,E:E,Datenbank!$E43,C:C,Datenbank!$C43)),"",SUMIFS(P:P,E:E,Datenbank!$E43,C:C,Datenbank!$C43))+IF(ISERROR(SUMIFS(Q:Q,E:E,Datenbank!$E43,C:C,Datenbank!$C43)),"",SUMIFS(Q:Q,E:E,Datenbank!$E43,C:C,Datenbank!$C43))</f>
        <v>0</v>
      </c>
      <c r="V43" s="33" t="str">
        <f>IF(ISERROR(IF(Z43="Duplikat","",(Datenbank!$U43-Datenbank!$T43))),"",IF(Z43="Duplikat","",(Datenbank!$U43-Datenbank!$T43)))</f>
        <v/>
      </c>
      <c r="W43" s="33">
        <f ca="1">IF(ISERROR(SUMIF(O:T,Datenbank!$O43,T:T)),"",SUMIF(O:T,Datenbank!$O43,T:T))</f>
        <v>0</v>
      </c>
      <c r="X43" s="33">
        <f ca="1">IF(ISERROR(SUMIF(O:Q,Datenbank!$O43,Q:Q)),"",SUMIF(O:Q,Datenbank!$O43,Q:Q))+IF(ISERROR(SUMIF(O:Q,Datenbank!$O43,P:P)),"",SUMIF(O:Q,Datenbank!$O43,P:P))</f>
        <v>0</v>
      </c>
      <c r="Y43" s="33">
        <f ca="1">IF(ISERROR(Datenbank!$X43-W43),"",Datenbank!$X43-W43)</f>
        <v>0</v>
      </c>
      <c r="Z43" s="31" t="str" cm="1">
        <f t="array" ref="Z43">_xlfn.LET(_xlpm.fi,_xlfn._xlws.FILTER($O43:$O$2480,(MONTH($D43:$D$2480)=MONTH($D43))*($O43:$O$2480=$O43)),IF(COUNT(_xlpm.fi)&gt;1,"DUPLIKAT",""))</f>
        <v/>
      </c>
      <c r="AA43" s="31"/>
      <c r="AB43" s="31"/>
    </row>
    <row r="44" spans="2:28" ht="20.100000000000001" customHeight="1" x14ac:dyDescent="0.25">
      <c r="B44" s="31">
        <f t="shared" si="8"/>
        <v>32</v>
      </c>
      <c r="C44" s="31">
        <f t="shared" si="9"/>
        <v>1</v>
      </c>
      <c r="D44" s="32"/>
      <c r="E44" s="31"/>
      <c r="F44" s="31">
        <f>Datenbank!$E44</f>
        <v>0</v>
      </c>
      <c r="G44" s="33" t="str">
        <f>IF(ISERROR(INDEX([1]Plan!A:O,MATCH(E44,[1]Plan!C:C,0),MATCH(C44,[1]Plan!$A$2:$O$2,0))),"",INDEX([1]Plan!A:O,MATCH(E44,[1]Plan!C:C,0),MATCH(C44,[1]Plan!$A$2:$O$2,0)))</f>
        <v/>
      </c>
      <c r="H44" s="33"/>
      <c r="I44" s="33"/>
      <c r="J44" s="31"/>
      <c r="K44" s="33" t="str">
        <f t="shared" si="6"/>
        <v/>
      </c>
      <c r="L44" s="33" t="str">
        <f t="shared" si="7"/>
        <v/>
      </c>
      <c r="M44" s="31" t="str">
        <f t="shared" si="10"/>
        <v/>
      </c>
      <c r="N44" s="31" t="str">
        <f>IF(ISERROR(VLOOKUP(M44,[1]Plan!$Q$5:$R$22,2,FALSE)),"",VLOOKUP(M44,[1]Plan!$Q$5:$R$22,2,FALSE))</f>
        <v/>
      </c>
      <c r="O44" s="31" t="str">
        <f>IF(ISERROR(INDEX([1]Plan!$B:$B,MATCH(F44,[1]Plan!$C:$C,0))),"",INDEX([1]Plan!$B:$B,MATCH(F44,[1]Plan!$C:$C,0)))</f>
        <v/>
      </c>
      <c r="P44" s="33" t="str">
        <f t="shared" si="11"/>
        <v/>
      </c>
      <c r="Q44" s="33">
        <f t="shared" si="12"/>
        <v>0</v>
      </c>
      <c r="R44" s="33" t="str">
        <f t="shared" si="13"/>
        <v/>
      </c>
      <c r="S44" s="33" t="str">
        <f>IF(Z44="DUPLIKAT","",Tabelle1[[#This Row],[Soll-Monat]])</f>
        <v/>
      </c>
      <c r="T44" s="33" t="str">
        <f>IF(ISERROR(IF(M44=99,"",INDEX([1]Plan!A:O,MATCH($O44,[1]Plan!B:B,0),MATCH($C44,[1]Plan!$A$2:$O$2,0)))),"",IF(M44=99,"",INDEX([1]Plan!A:O,MATCH($O44,[1]Plan!B:B,0),MATCH($C44,[1]Plan!$A$2:$O$2,0))))</f>
        <v/>
      </c>
      <c r="U44" s="33">
        <f>IF(ISERROR(SUMIFS(P:P,E:E,Datenbank!$E44,C:C,Datenbank!$C44)),"",SUMIFS(P:P,E:E,Datenbank!$E44,C:C,Datenbank!$C44))+IF(ISERROR(SUMIFS(Q:Q,E:E,Datenbank!$E44,C:C,Datenbank!$C44)),"",SUMIFS(Q:Q,E:E,Datenbank!$E44,C:C,Datenbank!$C44))</f>
        <v>0</v>
      </c>
      <c r="V44" s="33" t="str">
        <f>IF(ISERROR(IF(Z44="Duplikat","",(Datenbank!$U44-Datenbank!$T44))),"",IF(Z44="Duplikat","",(Datenbank!$U44-Datenbank!$T44)))</f>
        <v/>
      </c>
      <c r="W44" s="33">
        <f ca="1">IF(ISERROR(SUMIF(O:T,Datenbank!$O44,T:T)),"",SUMIF(O:T,Datenbank!$O44,T:T))</f>
        <v>0</v>
      </c>
      <c r="X44" s="33">
        <f ca="1">IF(ISERROR(SUMIF(O:Q,Datenbank!$O44,Q:Q)),"",SUMIF(O:Q,Datenbank!$O44,Q:Q))+IF(ISERROR(SUMIF(O:Q,Datenbank!$O44,P:P)),"",SUMIF(O:Q,Datenbank!$O44,P:P))</f>
        <v>0</v>
      </c>
      <c r="Y44" s="33">
        <f ca="1">IF(ISERROR(Datenbank!$X44-W44),"",Datenbank!$X44-W44)</f>
        <v>0</v>
      </c>
      <c r="Z44" s="31" t="str" cm="1">
        <f t="array" ref="Z44">_xlfn.LET(_xlpm.fi,_xlfn._xlws.FILTER($O44:$O$2480,(MONTH($D44:$D$2480)=MONTH($D44))*($O44:$O$2480=$O44)),IF(COUNT(_xlpm.fi)&gt;1,"DUPLIKAT",""))</f>
        <v/>
      </c>
      <c r="AA44" s="31"/>
      <c r="AB44" s="31"/>
    </row>
    <row r="45" spans="2:28" ht="20.100000000000001" customHeight="1" x14ac:dyDescent="0.25">
      <c r="B45" s="31">
        <f t="shared" si="8"/>
        <v>33</v>
      </c>
      <c r="C45" s="31">
        <f t="shared" si="9"/>
        <v>1</v>
      </c>
      <c r="D45" s="32"/>
      <c r="E45" s="31"/>
      <c r="F45" s="31">
        <f>Datenbank!$E45</f>
        <v>0</v>
      </c>
      <c r="G45" s="33" t="str">
        <f>IF(ISERROR(INDEX([1]Plan!A:O,MATCH(E45,[1]Plan!C:C,0),MATCH(C45,[1]Plan!$A$2:$O$2,0))),"",INDEX([1]Plan!A:O,MATCH(E45,[1]Plan!C:C,0),MATCH(C45,[1]Plan!$A$2:$O$2,0)))</f>
        <v/>
      </c>
      <c r="H45" s="33"/>
      <c r="I45" s="33"/>
      <c r="J45" s="31"/>
      <c r="K45" s="33" t="str">
        <f t="shared" si="6"/>
        <v/>
      </c>
      <c r="L45" s="33" t="str">
        <f t="shared" si="7"/>
        <v/>
      </c>
      <c r="M45" s="31" t="str">
        <f t="shared" si="10"/>
        <v/>
      </c>
      <c r="N45" s="31" t="str">
        <f>IF(ISERROR(VLOOKUP(M45,[1]Plan!$Q$5:$R$22,2,FALSE)),"",VLOOKUP(M45,[1]Plan!$Q$5:$R$22,2,FALSE))</f>
        <v/>
      </c>
      <c r="O45" s="31" t="str">
        <f>IF(ISERROR(INDEX([1]Plan!$B:$B,MATCH(F45,[1]Plan!$C:$C,0))),"",INDEX([1]Plan!$B:$B,MATCH(F45,[1]Plan!$C:$C,0)))</f>
        <v/>
      </c>
      <c r="P45" s="33" t="str">
        <f t="shared" si="11"/>
        <v/>
      </c>
      <c r="Q45" s="33">
        <f t="shared" si="12"/>
        <v>0</v>
      </c>
      <c r="R45" s="33" t="str">
        <f t="shared" si="13"/>
        <v/>
      </c>
      <c r="S45" s="33" t="str">
        <f>IF(Z45="DUPLIKAT","",Tabelle1[[#This Row],[Soll-Monat]])</f>
        <v/>
      </c>
      <c r="T45" s="33" t="str">
        <f>IF(ISERROR(IF(M45=99,"",INDEX([1]Plan!A:O,MATCH($O45,[1]Plan!B:B,0),MATCH($C45,[1]Plan!$A$2:$O$2,0)))),"",IF(M45=99,"",INDEX([1]Plan!A:O,MATCH($O45,[1]Plan!B:B,0),MATCH($C45,[1]Plan!$A$2:$O$2,0))))</f>
        <v/>
      </c>
      <c r="U45" s="33">
        <f>IF(ISERROR(SUMIFS(P:P,E:E,Datenbank!$E45,C:C,Datenbank!$C45)),"",SUMIFS(P:P,E:E,Datenbank!$E45,C:C,Datenbank!$C45))+IF(ISERROR(SUMIFS(Q:Q,E:E,Datenbank!$E45,C:C,Datenbank!$C45)),"",SUMIFS(Q:Q,E:E,Datenbank!$E45,C:C,Datenbank!$C45))</f>
        <v>0</v>
      </c>
      <c r="V45" s="33" t="str">
        <f>IF(ISERROR(IF(Z45="Duplikat","",(Datenbank!$U45-Datenbank!$T45))),"",IF(Z45="Duplikat","",(Datenbank!$U45-Datenbank!$T45)))</f>
        <v/>
      </c>
      <c r="W45" s="33">
        <f ca="1">IF(ISERROR(SUMIF(O:T,Datenbank!$O45,T:T)),"",SUMIF(O:T,Datenbank!$O45,T:T))</f>
        <v>0</v>
      </c>
      <c r="X45" s="33">
        <f ca="1">IF(ISERROR(SUMIF(O:Q,Datenbank!$O45,Q:Q)),"",SUMIF(O:Q,Datenbank!$O45,Q:Q))+IF(ISERROR(SUMIF(O:Q,Datenbank!$O45,P:P)),"",SUMIF(O:Q,Datenbank!$O45,P:P))</f>
        <v>0</v>
      </c>
      <c r="Y45" s="33">
        <f ca="1">IF(ISERROR(Datenbank!$X45-W45),"",Datenbank!$X45-W45)</f>
        <v>0</v>
      </c>
      <c r="Z45" s="31" t="str" cm="1">
        <f t="array" ref="Z45">_xlfn.LET(_xlpm.fi,_xlfn._xlws.FILTER($O45:$O$2480,(MONTH($D45:$D$2480)=MONTH($D45))*($O45:$O$2480=$O45)),IF(COUNT(_xlpm.fi)&gt;1,"DUPLIKAT",""))</f>
        <v/>
      </c>
      <c r="AA45" s="31"/>
      <c r="AB45" s="31"/>
    </row>
    <row r="46" spans="2:28" ht="20.100000000000001" customHeight="1" x14ac:dyDescent="0.25">
      <c r="B46" s="31">
        <f t="shared" si="8"/>
        <v>34</v>
      </c>
      <c r="C46" s="31">
        <f t="shared" si="9"/>
        <v>1</v>
      </c>
      <c r="D46" s="32"/>
      <c r="E46" s="31"/>
      <c r="F46" s="31">
        <f>Datenbank!$E46</f>
        <v>0</v>
      </c>
      <c r="G46" s="33" t="str">
        <f>IF(ISERROR(INDEX([1]Plan!A:O,MATCH(E46,[1]Plan!C:C,0),MATCH(C46,[1]Plan!$A$2:$O$2,0))),"",INDEX([1]Plan!A:O,MATCH(E46,[1]Plan!C:C,0),MATCH(C46,[1]Plan!$A$2:$O$2,0)))</f>
        <v/>
      </c>
      <c r="H46" s="33"/>
      <c r="I46" s="33"/>
      <c r="J46" s="31"/>
      <c r="K46" s="33" t="str">
        <f t="shared" si="6"/>
        <v/>
      </c>
      <c r="L46" s="33" t="str">
        <f t="shared" si="7"/>
        <v/>
      </c>
      <c r="M46" s="31" t="str">
        <f t="shared" si="10"/>
        <v/>
      </c>
      <c r="N46" s="31" t="str">
        <f>IF(ISERROR(VLOOKUP(M46,[1]Plan!$Q$5:$R$22,2,FALSE)),"",VLOOKUP(M46,[1]Plan!$Q$5:$R$22,2,FALSE))</f>
        <v/>
      </c>
      <c r="O46" s="31" t="str">
        <f>IF(ISERROR(INDEX([1]Plan!$B:$B,MATCH(F46,[1]Plan!$C:$C,0))),"",INDEX([1]Plan!$B:$B,MATCH(F46,[1]Plan!$C:$C,0)))</f>
        <v/>
      </c>
      <c r="P46" s="33" t="str">
        <f t="shared" si="11"/>
        <v/>
      </c>
      <c r="Q46" s="33">
        <f t="shared" si="12"/>
        <v>0</v>
      </c>
      <c r="R46" s="33" t="str">
        <f t="shared" si="13"/>
        <v/>
      </c>
      <c r="S46" s="33" t="str">
        <f>IF(Z46="DUPLIKAT","",Tabelle1[[#This Row],[Soll-Monat]])</f>
        <v/>
      </c>
      <c r="T46" s="33" t="str">
        <f>IF(ISERROR(IF(M46=99,"",INDEX([1]Plan!A:O,MATCH($O46,[1]Plan!B:B,0),MATCH($C46,[1]Plan!$A$2:$O$2,0)))),"",IF(M46=99,"",INDEX([1]Plan!A:O,MATCH($O46,[1]Plan!B:B,0),MATCH($C46,[1]Plan!$A$2:$O$2,0))))</f>
        <v/>
      </c>
      <c r="U46" s="33">
        <f>IF(ISERROR(SUMIFS(P:P,E:E,Datenbank!$E46,C:C,Datenbank!$C46)),"",SUMIFS(P:P,E:E,Datenbank!$E46,C:C,Datenbank!$C46))+IF(ISERROR(SUMIFS(Q:Q,E:E,Datenbank!$E46,C:C,Datenbank!$C46)),"",SUMIFS(Q:Q,E:E,Datenbank!$E46,C:C,Datenbank!$C46))</f>
        <v>0</v>
      </c>
      <c r="V46" s="33" t="str">
        <f>IF(ISERROR(IF(Z46="Duplikat","",(Datenbank!$U46-Datenbank!$T46))),"",IF(Z46="Duplikat","",(Datenbank!$U46-Datenbank!$T46)))</f>
        <v/>
      </c>
      <c r="W46" s="33">
        <f ca="1">IF(ISERROR(SUMIF(O:T,Datenbank!$O46,T:T)),"",SUMIF(O:T,Datenbank!$O46,T:T))</f>
        <v>0</v>
      </c>
      <c r="X46" s="33">
        <f ca="1">IF(ISERROR(SUMIF(O:Q,Datenbank!$O46,Q:Q)),"",SUMIF(O:Q,Datenbank!$O46,Q:Q))+IF(ISERROR(SUMIF(O:Q,Datenbank!$O46,P:P)),"",SUMIF(O:Q,Datenbank!$O46,P:P))</f>
        <v>0</v>
      </c>
      <c r="Y46" s="33">
        <f ca="1">IF(ISERROR(Datenbank!$X46-W46),"",Datenbank!$X46-W46)</f>
        <v>0</v>
      </c>
      <c r="Z46" s="31" t="str" cm="1">
        <f t="array" ref="Z46">_xlfn.LET(_xlpm.fi,_xlfn._xlws.FILTER($O46:$O$2480,(MONTH($D46:$D$2480)=MONTH($D46))*($O46:$O$2480=$O46)),IF(COUNT(_xlpm.fi)&gt;1,"DUPLIKAT",""))</f>
        <v/>
      </c>
      <c r="AA46" s="31"/>
      <c r="AB46" s="31"/>
    </row>
    <row r="47" spans="2:28" ht="20.100000000000001" customHeight="1" x14ac:dyDescent="0.25">
      <c r="B47" s="31">
        <f t="shared" si="8"/>
        <v>35</v>
      </c>
      <c r="C47" s="31">
        <f t="shared" si="9"/>
        <v>1</v>
      </c>
      <c r="D47" s="32"/>
      <c r="E47" s="31"/>
      <c r="F47" s="31">
        <f>Datenbank!$E47</f>
        <v>0</v>
      </c>
      <c r="G47" s="33" t="str">
        <f>IF(ISERROR(INDEX([1]Plan!A:O,MATCH(E47,[1]Plan!C:C,0),MATCH(C47,[1]Plan!$A$2:$O$2,0))),"",INDEX([1]Plan!A:O,MATCH(E47,[1]Plan!C:C,0),MATCH(C47,[1]Plan!$A$2:$O$2,0)))</f>
        <v/>
      </c>
      <c r="H47" s="33"/>
      <c r="I47" s="33"/>
      <c r="J47" s="31"/>
      <c r="K47" s="33" t="str">
        <f t="shared" si="6"/>
        <v/>
      </c>
      <c r="L47" s="33" t="str">
        <f t="shared" si="7"/>
        <v/>
      </c>
      <c r="M47" s="31" t="str">
        <f t="shared" si="10"/>
        <v/>
      </c>
      <c r="N47" s="31" t="str">
        <f>IF(ISERROR(VLOOKUP(M47,[1]Plan!$Q$5:$R$22,2,FALSE)),"",VLOOKUP(M47,[1]Plan!$Q$5:$R$22,2,FALSE))</f>
        <v/>
      </c>
      <c r="O47" s="31" t="str">
        <f>IF(ISERROR(INDEX([1]Plan!$B:$B,MATCH(F47,[1]Plan!$C:$C,0))),"",INDEX([1]Plan!$B:$B,MATCH(F47,[1]Plan!$C:$C,0)))</f>
        <v/>
      </c>
      <c r="P47" s="33" t="str">
        <f t="shared" si="11"/>
        <v/>
      </c>
      <c r="Q47" s="33">
        <f t="shared" si="12"/>
        <v>0</v>
      </c>
      <c r="R47" s="33" t="str">
        <f t="shared" si="13"/>
        <v/>
      </c>
      <c r="S47" s="33" t="str">
        <f>IF(Z47="DUPLIKAT","",Tabelle1[[#This Row],[Soll-Monat]])</f>
        <v/>
      </c>
      <c r="T47" s="33" t="str">
        <f>IF(ISERROR(IF(M47=99,"",INDEX([1]Plan!A:O,MATCH($O47,[1]Plan!B:B,0),MATCH($C47,[1]Plan!$A$2:$O$2,0)))),"",IF(M47=99,"",INDEX([1]Plan!A:O,MATCH($O47,[1]Plan!B:B,0),MATCH($C47,[1]Plan!$A$2:$O$2,0))))</f>
        <v/>
      </c>
      <c r="U47" s="33">
        <f>IF(ISERROR(SUMIFS(P:P,E:E,Datenbank!$E47,C:C,Datenbank!$C47)),"",SUMIFS(P:P,E:E,Datenbank!$E47,C:C,Datenbank!$C47))+IF(ISERROR(SUMIFS(Q:Q,E:E,Datenbank!$E47,C:C,Datenbank!$C47)),"",SUMIFS(Q:Q,E:E,Datenbank!$E47,C:C,Datenbank!$C47))</f>
        <v>0</v>
      </c>
      <c r="V47" s="33" t="str">
        <f>IF(ISERROR(IF(Z47="Duplikat","",(Datenbank!$U47-Datenbank!$T47))),"",IF(Z47="Duplikat","",(Datenbank!$U47-Datenbank!$T47)))</f>
        <v/>
      </c>
      <c r="W47" s="33">
        <f ca="1">IF(ISERROR(SUMIF(O:T,Datenbank!$O47,T:T)),"",SUMIF(O:T,Datenbank!$O47,T:T))</f>
        <v>0</v>
      </c>
      <c r="X47" s="33">
        <f ca="1">IF(ISERROR(SUMIF(O:Q,Datenbank!$O47,Q:Q)),"",SUMIF(O:Q,Datenbank!$O47,Q:Q))+IF(ISERROR(SUMIF(O:Q,Datenbank!$O47,P:P)),"",SUMIF(O:Q,Datenbank!$O47,P:P))</f>
        <v>0</v>
      </c>
      <c r="Y47" s="33">
        <f ca="1">IF(ISERROR(Datenbank!$X47-W47),"",Datenbank!$X47-W47)</f>
        <v>0</v>
      </c>
      <c r="Z47" s="31" t="str" cm="1">
        <f t="array" ref="Z47">_xlfn.LET(_xlpm.fi,_xlfn._xlws.FILTER($O47:$O$2480,(MONTH($D47:$D$2480)=MONTH($D47))*($O47:$O$2480=$O47)),IF(COUNT(_xlpm.fi)&gt;1,"DUPLIKAT",""))</f>
        <v/>
      </c>
      <c r="AA47" s="31"/>
      <c r="AB47" s="31"/>
    </row>
    <row r="48" spans="2:28" ht="20.100000000000001" customHeight="1" x14ac:dyDescent="0.25">
      <c r="B48" s="31">
        <f t="shared" si="8"/>
        <v>36</v>
      </c>
      <c r="C48" s="31">
        <f t="shared" si="9"/>
        <v>1</v>
      </c>
      <c r="D48" s="32"/>
      <c r="E48" s="31"/>
      <c r="F48" s="31">
        <f>Datenbank!$E48</f>
        <v>0</v>
      </c>
      <c r="G48" s="33" t="str">
        <f>IF(ISERROR(INDEX([1]Plan!A:O,MATCH(E48,[1]Plan!C:C,0),MATCH(C48,[1]Plan!$A$2:$O$2,0))),"",INDEX([1]Plan!A:O,MATCH(E48,[1]Plan!C:C,0),MATCH(C48,[1]Plan!$A$2:$O$2,0)))</f>
        <v/>
      </c>
      <c r="H48" s="33"/>
      <c r="I48" s="33"/>
      <c r="J48" s="31"/>
      <c r="K48" s="33" t="str">
        <f t="shared" si="6"/>
        <v/>
      </c>
      <c r="L48" s="33" t="str">
        <f t="shared" si="7"/>
        <v/>
      </c>
      <c r="M48" s="31" t="str">
        <f t="shared" si="10"/>
        <v/>
      </c>
      <c r="N48" s="31" t="str">
        <f>IF(ISERROR(VLOOKUP(M48,[1]Plan!$Q$5:$R$22,2,FALSE)),"",VLOOKUP(M48,[1]Plan!$Q$5:$R$22,2,FALSE))</f>
        <v/>
      </c>
      <c r="O48" s="31" t="str">
        <f>IF(ISERROR(INDEX([1]Plan!$B:$B,MATCH(F48,[1]Plan!$C:$C,0))),"",INDEX([1]Plan!$B:$B,MATCH(F48,[1]Plan!$C:$C,0)))</f>
        <v/>
      </c>
      <c r="P48" s="33" t="str">
        <f t="shared" si="11"/>
        <v/>
      </c>
      <c r="Q48" s="33">
        <f t="shared" si="12"/>
        <v>0</v>
      </c>
      <c r="R48" s="33" t="str">
        <f t="shared" si="13"/>
        <v/>
      </c>
      <c r="S48" s="33" t="str">
        <f>IF(Z48="DUPLIKAT","",Tabelle1[[#This Row],[Soll-Monat]])</f>
        <v/>
      </c>
      <c r="T48" s="33" t="str">
        <f>IF(ISERROR(IF(M48=99,"",INDEX([1]Plan!A:O,MATCH($O48,[1]Plan!B:B,0),MATCH($C48,[1]Plan!$A$2:$O$2,0)))),"",IF(M48=99,"",INDEX([1]Plan!A:O,MATCH($O48,[1]Plan!B:B,0),MATCH($C48,[1]Plan!$A$2:$O$2,0))))</f>
        <v/>
      </c>
      <c r="U48" s="33">
        <f>IF(ISERROR(SUMIFS(P:P,E:E,Datenbank!$E48,C:C,Datenbank!$C48)),"",SUMIFS(P:P,E:E,Datenbank!$E48,C:C,Datenbank!$C48))+IF(ISERROR(SUMIFS(Q:Q,E:E,Datenbank!$E48,C:C,Datenbank!$C48)),"",SUMIFS(Q:Q,E:E,Datenbank!$E48,C:C,Datenbank!$C48))</f>
        <v>0</v>
      </c>
      <c r="V48" s="33" t="str">
        <f>IF(ISERROR(IF(Z48="Duplikat","",(Datenbank!$U48-Datenbank!$T48))),"",IF(Z48="Duplikat","",(Datenbank!$U48-Datenbank!$T48)))</f>
        <v/>
      </c>
      <c r="W48" s="33">
        <f ca="1">IF(ISERROR(SUMIF(O:T,Datenbank!$O48,T:T)),"",SUMIF(O:T,Datenbank!$O48,T:T))</f>
        <v>0</v>
      </c>
      <c r="X48" s="33">
        <f ca="1">IF(ISERROR(SUMIF(O:Q,Datenbank!$O48,Q:Q)),"",SUMIF(O:Q,Datenbank!$O48,Q:Q))+IF(ISERROR(SUMIF(O:Q,Datenbank!$O48,P:P)),"",SUMIF(O:Q,Datenbank!$O48,P:P))</f>
        <v>0</v>
      </c>
      <c r="Y48" s="33">
        <f ca="1">IF(ISERROR(Datenbank!$X48-W48),"",Datenbank!$X48-W48)</f>
        <v>0</v>
      </c>
      <c r="Z48" s="31" t="str" cm="1">
        <f t="array" ref="Z48">_xlfn.LET(_xlpm.fi,_xlfn._xlws.FILTER($O48:$O$2480,(MONTH($D48:$D$2480)=MONTH($D48))*($O48:$O$2480=$O48)),IF(COUNT(_xlpm.fi)&gt;1,"DUPLIKAT",""))</f>
        <v/>
      </c>
      <c r="AA48" s="31"/>
      <c r="AB48" s="31"/>
    </row>
    <row r="49" spans="2:28" ht="20.100000000000001" customHeight="1" x14ac:dyDescent="0.25">
      <c r="B49" s="31">
        <f t="shared" si="8"/>
        <v>37</v>
      </c>
      <c r="C49" s="31">
        <f t="shared" si="9"/>
        <v>1</v>
      </c>
      <c r="D49" s="32"/>
      <c r="E49" s="31"/>
      <c r="F49" s="31">
        <f>Datenbank!$E49</f>
        <v>0</v>
      </c>
      <c r="G49" s="33" t="str">
        <f>IF(ISERROR(INDEX([1]Plan!A:O,MATCH(E49,[1]Plan!C:C,0),MATCH(C49,[1]Plan!$A$2:$O$2,0))),"",INDEX([1]Plan!A:O,MATCH(E49,[1]Plan!C:C,0),MATCH(C49,[1]Plan!$A$2:$O$2,0)))</f>
        <v/>
      </c>
      <c r="H49" s="33"/>
      <c r="I49" s="33"/>
      <c r="J49" s="31"/>
      <c r="K49" s="33" t="str">
        <f t="shared" si="6"/>
        <v/>
      </c>
      <c r="L49" s="33" t="str">
        <f t="shared" si="7"/>
        <v/>
      </c>
      <c r="M49" s="31" t="str">
        <f t="shared" si="10"/>
        <v/>
      </c>
      <c r="N49" s="31" t="str">
        <f>IF(ISERROR(VLOOKUP(M49,[1]Plan!$Q$5:$R$22,2,FALSE)),"",VLOOKUP(M49,[1]Plan!$Q$5:$R$22,2,FALSE))</f>
        <v/>
      </c>
      <c r="O49" s="31" t="str">
        <f>IF(ISERROR(INDEX([1]Plan!$B:$B,MATCH(F49,[1]Plan!$C:$C,0))),"",INDEX([1]Plan!$B:$B,MATCH(F49,[1]Plan!$C:$C,0)))</f>
        <v/>
      </c>
      <c r="P49" s="33" t="str">
        <f t="shared" si="11"/>
        <v/>
      </c>
      <c r="Q49" s="33">
        <f t="shared" si="12"/>
        <v>0</v>
      </c>
      <c r="R49" s="33" t="str">
        <f t="shared" si="13"/>
        <v/>
      </c>
      <c r="S49" s="33" t="str">
        <f>IF(Z49="DUPLIKAT","",Tabelle1[[#This Row],[Soll-Monat]])</f>
        <v/>
      </c>
      <c r="T49" s="33" t="str">
        <f>IF(ISERROR(IF(M49=99,"",INDEX([1]Plan!A:O,MATCH($O49,[1]Plan!B:B,0),MATCH($C49,[1]Plan!$A$2:$O$2,0)))),"",IF(M49=99,"",INDEX([1]Plan!A:O,MATCH($O49,[1]Plan!B:B,0),MATCH($C49,[1]Plan!$A$2:$O$2,0))))</f>
        <v/>
      </c>
      <c r="U49" s="33">
        <f>IF(ISERROR(SUMIFS(P:P,E:E,Datenbank!$E49,C:C,Datenbank!$C49)),"",SUMIFS(P:P,E:E,Datenbank!$E49,C:C,Datenbank!$C49))+IF(ISERROR(SUMIFS(Q:Q,E:E,Datenbank!$E49,C:C,Datenbank!$C49)),"",SUMIFS(Q:Q,E:E,Datenbank!$E49,C:C,Datenbank!$C49))</f>
        <v>0</v>
      </c>
      <c r="V49" s="33" t="str">
        <f>IF(ISERROR(IF(Z49="Duplikat","",(Datenbank!$U49-Datenbank!$T49))),"",IF(Z49="Duplikat","",(Datenbank!$U49-Datenbank!$T49)))</f>
        <v/>
      </c>
      <c r="W49" s="33">
        <f ca="1">IF(ISERROR(SUMIF(O:T,Datenbank!$O49,T:T)),"",SUMIF(O:T,Datenbank!$O49,T:T))</f>
        <v>0</v>
      </c>
      <c r="X49" s="33">
        <f ca="1">IF(ISERROR(SUMIF(O:Q,Datenbank!$O49,Q:Q)),"",SUMIF(O:Q,Datenbank!$O49,Q:Q))+IF(ISERROR(SUMIF(O:Q,Datenbank!$O49,P:P)),"",SUMIF(O:Q,Datenbank!$O49,P:P))</f>
        <v>0</v>
      </c>
      <c r="Y49" s="33">
        <f ca="1">IF(ISERROR(Datenbank!$X49-W49),"",Datenbank!$X49-W49)</f>
        <v>0</v>
      </c>
      <c r="Z49" s="31" t="str" cm="1">
        <f t="array" ref="Z49">_xlfn.LET(_xlpm.fi,_xlfn._xlws.FILTER($O49:$O$2480,(MONTH($D49:$D$2480)=MONTH($D49))*($O49:$O$2480=$O49)),IF(COUNT(_xlpm.fi)&gt;1,"DUPLIKAT",""))</f>
        <v/>
      </c>
      <c r="AA49" s="31"/>
      <c r="AB49" s="31"/>
    </row>
    <row r="50" spans="2:28" ht="20.100000000000001" customHeight="1" x14ac:dyDescent="0.25">
      <c r="B50" s="31">
        <f t="shared" si="8"/>
        <v>38</v>
      </c>
      <c r="C50" s="31">
        <f t="shared" si="9"/>
        <v>1</v>
      </c>
      <c r="D50" s="32"/>
      <c r="E50" s="31"/>
      <c r="F50" s="31">
        <f>Datenbank!$E50</f>
        <v>0</v>
      </c>
      <c r="G50" s="33" t="str">
        <f>IF(ISERROR(INDEX([1]Plan!A:O,MATCH(E50,[1]Plan!C:C,0),MATCH(C50,[1]Plan!$A$2:$O$2,0))),"",INDEX([1]Plan!A:O,MATCH(E50,[1]Plan!C:C,0),MATCH(C50,[1]Plan!$A$2:$O$2,0)))</f>
        <v/>
      </c>
      <c r="H50" s="33"/>
      <c r="I50" s="33"/>
      <c r="J50" s="31"/>
      <c r="K50" s="33" t="str">
        <f t="shared" si="6"/>
        <v/>
      </c>
      <c r="L50" s="33" t="str">
        <f t="shared" si="7"/>
        <v/>
      </c>
      <c r="M50" s="31" t="str">
        <f t="shared" si="10"/>
        <v/>
      </c>
      <c r="N50" s="31" t="str">
        <f>IF(ISERROR(VLOOKUP(M50,[1]Plan!$Q$5:$R$22,2,FALSE)),"",VLOOKUP(M50,[1]Plan!$Q$5:$R$22,2,FALSE))</f>
        <v/>
      </c>
      <c r="O50" s="31" t="str">
        <f>IF(ISERROR(INDEX([1]Plan!$B:$B,MATCH(F50,[1]Plan!$C:$C,0))),"",INDEX([1]Plan!$B:$B,MATCH(F50,[1]Plan!$C:$C,0)))</f>
        <v/>
      </c>
      <c r="P50" s="33" t="str">
        <f t="shared" si="11"/>
        <v/>
      </c>
      <c r="Q50" s="33">
        <f t="shared" si="12"/>
        <v>0</v>
      </c>
      <c r="R50" s="33" t="str">
        <f t="shared" si="13"/>
        <v/>
      </c>
      <c r="S50" s="33" t="str">
        <f>IF(Z50="DUPLIKAT","",Tabelle1[[#This Row],[Soll-Monat]])</f>
        <v/>
      </c>
      <c r="T50" s="33" t="str">
        <f>IF(ISERROR(IF(M50=99,"",INDEX([1]Plan!A:O,MATCH($O50,[1]Plan!B:B,0),MATCH($C50,[1]Plan!$A$2:$O$2,0)))),"",IF(M50=99,"",INDEX([1]Plan!A:O,MATCH($O50,[1]Plan!B:B,0),MATCH($C50,[1]Plan!$A$2:$O$2,0))))</f>
        <v/>
      </c>
      <c r="U50" s="33">
        <f>IF(ISERROR(SUMIFS(P:P,E:E,Datenbank!$E50,C:C,Datenbank!$C50)),"",SUMIFS(P:P,E:E,Datenbank!$E50,C:C,Datenbank!$C50))+IF(ISERROR(SUMIFS(Q:Q,E:E,Datenbank!$E50,C:C,Datenbank!$C50)),"",SUMIFS(Q:Q,E:E,Datenbank!$E50,C:C,Datenbank!$C50))</f>
        <v>0</v>
      </c>
      <c r="V50" s="33" t="str">
        <f>IF(ISERROR(IF(Z50="Duplikat","",(Datenbank!$U50-Datenbank!$T50))),"",IF(Z50="Duplikat","",(Datenbank!$U50-Datenbank!$T50)))</f>
        <v/>
      </c>
      <c r="W50" s="33">
        <f ca="1">IF(ISERROR(SUMIF(O:T,Datenbank!$O50,T:T)),"",SUMIF(O:T,Datenbank!$O50,T:T))</f>
        <v>0</v>
      </c>
      <c r="X50" s="33">
        <f ca="1">IF(ISERROR(SUMIF(O:Q,Datenbank!$O50,Q:Q)),"",SUMIF(O:Q,Datenbank!$O50,Q:Q))+IF(ISERROR(SUMIF(O:Q,Datenbank!$O50,P:P)),"",SUMIF(O:Q,Datenbank!$O50,P:P))</f>
        <v>0</v>
      </c>
      <c r="Y50" s="33">
        <f ca="1">IF(ISERROR(Datenbank!$X50-W50),"",Datenbank!$X50-W50)</f>
        <v>0</v>
      </c>
      <c r="Z50" s="31" t="str" cm="1">
        <f t="array" ref="Z50">_xlfn.LET(_xlpm.fi,_xlfn._xlws.FILTER($O50:$O$2480,(MONTH($D50:$D$2480)=MONTH($D50))*($O50:$O$2480=$O50)),IF(COUNT(_xlpm.fi)&gt;1,"DUPLIKAT",""))</f>
        <v/>
      </c>
      <c r="AA50" s="31"/>
      <c r="AB50" s="31"/>
    </row>
    <row r="51" spans="2:28" ht="20.100000000000001" customHeight="1" x14ac:dyDescent="0.25">
      <c r="B51" s="31">
        <f t="shared" si="8"/>
        <v>39</v>
      </c>
      <c r="C51" s="31">
        <f t="shared" si="9"/>
        <v>1</v>
      </c>
      <c r="D51" s="32"/>
      <c r="E51" s="31"/>
      <c r="F51" s="31">
        <f>Datenbank!$E51</f>
        <v>0</v>
      </c>
      <c r="G51" s="33" t="str">
        <f>IF(ISERROR(INDEX([1]Plan!A:O,MATCH(E51,[1]Plan!C:C,0),MATCH(C51,[1]Plan!$A$2:$O$2,0))),"",INDEX([1]Plan!A:O,MATCH(E51,[1]Plan!C:C,0),MATCH(C51,[1]Plan!$A$2:$O$2,0)))</f>
        <v/>
      </c>
      <c r="H51" s="33"/>
      <c r="I51" s="33"/>
      <c r="J51" s="31"/>
      <c r="K51" s="33" t="str">
        <f t="shared" si="6"/>
        <v/>
      </c>
      <c r="L51" s="33" t="str">
        <f t="shared" si="7"/>
        <v/>
      </c>
      <c r="M51" s="31" t="str">
        <f t="shared" si="10"/>
        <v/>
      </c>
      <c r="N51" s="31" t="str">
        <f>IF(ISERROR(VLOOKUP(M51,[1]Plan!$Q$5:$R$22,2,FALSE)),"",VLOOKUP(M51,[1]Plan!$Q$5:$R$22,2,FALSE))</f>
        <v/>
      </c>
      <c r="O51" s="31" t="str">
        <f>IF(ISERROR(INDEX([1]Plan!$B:$B,MATCH(F51,[1]Plan!$C:$C,0))),"",INDEX([1]Plan!$B:$B,MATCH(F51,[1]Plan!$C:$C,0)))</f>
        <v/>
      </c>
      <c r="P51" s="33" t="str">
        <f t="shared" si="11"/>
        <v/>
      </c>
      <c r="Q51" s="33">
        <f t="shared" si="12"/>
        <v>0</v>
      </c>
      <c r="R51" s="33" t="str">
        <f t="shared" si="13"/>
        <v/>
      </c>
      <c r="S51" s="33" t="str">
        <f>IF(Z51="DUPLIKAT","",Tabelle1[[#This Row],[Soll-Monat]])</f>
        <v/>
      </c>
      <c r="T51" s="33" t="str">
        <f>IF(ISERROR(IF(M51=99,"",INDEX([1]Plan!A:O,MATCH($O51,[1]Plan!B:B,0),MATCH($C51,[1]Plan!$A$2:$O$2,0)))),"",IF(M51=99,"",INDEX([1]Plan!A:O,MATCH($O51,[1]Plan!B:B,0),MATCH($C51,[1]Plan!$A$2:$O$2,0))))</f>
        <v/>
      </c>
      <c r="U51" s="33">
        <f>IF(ISERROR(SUMIFS(P:P,E:E,Datenbank!$E51,C:C,Datenbank!$C51)),"",SUMIFS(P:P,E:E,Datenbank!$E51,C:C,Datenbank!$C51))+IF(ISERROR(SUMIFS(Q:Q,E:E,Datenbank!$E51,C:C,Datenbank!$C51)),"",SUMIFS(Q:Q,E:E,Datenbank!$E51,C:C,Datenbank!$C51))</f>
        <v>0</v>
      </c>
      <c r="V51" s="33" t="str">
        <f>IF(ISERROR(IF(Z51="Duplikat","",(Datenbank!$U51-Datenbank!$T51))),"",IF(Z51="Duplikat","",(Datenbank!$U51-Datenbank!$T51)))</f>
        <v/>
      </c>
      <c r="W51" s="33">
        <f ca="1">IF(ISERROR(SUMIF(O:T,Datenbank!$O51,T:T)),"",SUMIF(O:T,Datenbank!$O51,T:T))</f>
        <v>0</v>
      </c>
      <c r="X51" s="33">
        <f ca="1">IF(ISERROR(SUMIF(O:Q,Datenbank!$O51,Q:Q)),"",SUMIF(O:Q,Datenbank!$O51,Q:Q))+IF(ISERROR(SUMIF(O:Q,Datenbank!$O51,P:P)),"",SUMIF(O:Q,Datenbank!$O51,P:P))</f>
        <v>0</v>
      </c>
      <c r="Y51" s="33">
        <f ca="1">IF(ISERROR(Datenbank!$X51-W51),"",Datenbank!$X51-W51)</f>
        <v>0</v>
      </c>
      <c r="Z51" s="31" t="str" cm="1">
        <f t="array" ref="Z51">_xlfn.LET(_xlpm.fi,_xlfn._xlws.FILTER($O51:$O$2480,(MONTH($D51:$D$2480)=MONTH($D51))*($O51:$O$2480=$O51)),IF(COUNT(_xlpm.fi)&gt;1,"DUPLIKAT",""))</f>
        <v/>
      </c>
      <c r="AA51" s="31"/>
      <c r="AB51" s="31"/>
    </row>
    <row r="52" spans="2:28" ht="20.100000000000001" customHeight="1" x14ac:dyDescent="0.25">
      <c r="B52" s="31">
        <f t="shared" si="8"/>
        <v>40</v>
      </c>
      <c r="C52" s="31">
        <f t="shared" si="9"/>
        <v>1</v>
      </c>
      <c r="D52" s="32"/>
      <c r="E52" s="31"/>
      <c r="F52" s="31">
        <f>Datenbank!$E52</f>
        <v>0</v>
      </c>
      <c r="G52" s="33" t="str">
        <f>IF(ISERROR(INDEX([1]Plan!A:O,MATCH(E52,[1]Plan!C:C,0),MATCH(C52,[1]Plan!$A$2:$O$2,0))),"",INDEX([1]Plan!A:O,MATCH(E52,[1]Plan!C:C,0),MATCH(C52,[1]Plan!$A$2:$O$2,0)))</f>
        <v/>
      </c>
      <c r="H52" s="33"/>
      <c r="I52" s="33"/>
      <c r="J52" s="31"/>
      <c r="K52" s="33" t="str">
        <f t="shared" si="6"/>
        <v/>
      </c>
      <c r="L52" s="33" t="str">
        <f t="shared" si="7"/>
        <v/>
      </c>
      <c r="M52" s="31" t="str">
        <f t="shared" si="10"/>
        <v/>
      </c>
      <c r="N52" s="31" t="str">
        <f>IF(ISERROR(VLOOKUP(M52,[1]Plan!$Q$5:$R$22,2,FALSE)),"",VLOOKUP(M52,[1]Plan!$Q$5:$R$22,2,FALSE))</f>
        <v/>
      </c>
      <c r="O52" s="31" t="str">
        <f>IF(ISERROR(INDEX([1]Plan!$B:$B,MATCH(F52,[1]Plan!$C:$C,0))),"",INDEX([1]Plan!$B:$B,MATCH(F52,[1]Plan!$C:$C,0)))</f>
        <v/>
      </c>
      <c r="P52" s="33" t="str">
        <f t="shared" si="11"/>
        <v/>
      </c>
      <c r="Q52" s="33">
        <f t="shared" si="12"/>
        <v>0</v>
      </c>
      <c r="R52" s="33" t="str">
        <f t="shared" si="13"/>
        <v/>
      </c>
      <c r="S52" s="33" t="str">
        <f>IF(Z52="DUPLIKAT","",Tabelle1[[#This Row],[Soll-Monat]])</f>
        <v/>
      </c>
      <c r="T52" s="33" t="str">
        <f>IF(ISERROR(IF(M52=99,"",INDEX([1]Plan!A:O,MATCH($O52,[1]Plan!B:B,0),MATCH($C52,[1]Plan!$A$2:$O$2,0)))),"",IF(M52=99,"",INDEX([1]Plan!A:O,MATCH($O52,[1]Plan!B:B,0),MATCH($C52,[1]Plan!$A$2:$O$2,0))))</f>
        <v/>
      </c>
      <c r="U52" s="33">
        <f>IF(ISERROR(SUMIFS(P:P,E:E,Datenbank!$E52,C:C,Datenbank!$C52)),"",SUMIFS(P:P,E:E,Datenbank!$E52,C:C,Datenbank!$C52))+IF(ISERROR(SUMIFS(Q:Q,E:E,Datenbank!$E52,C:C,Datenbank!$C52)),"",SUMIFS(Q:Q,E:E,Datenbank!$E52,C:C,Datenbank!$C52))</f>
        <v>0</v>
      </c>
      <c r="V52" s="33" t="str">
        <f>IF(ISERROR(IF(Z52="Duplikat","",(Datenbank!$U52-Datenbank!$T52))),"",IF(Z52="Duplikat","",(Datenbank!$U52-Datenbank!$T52)))</f>
        <v/>
      </c>
      <c r="W52" s="33">
        <f ca="1">IF(ISERROR(SUMIF(O:T,Datenbank!$O52,T:T)),"",SUMIF(O:T,Datenbank!$O52,T:T))</f>
        <v>0</v>
      </c>
      <c r="X52" s="33">
        <f ca="1">IF(ISERROR(SUMIF(O:Q,Datenbank!$O52,Q:Q)),"",SUMIF(O:Q,Datenbank!$O52,Q:Q))+IF(ISERROR(SUMIF(O:Q,Datenbank!$O52,P:P)),"",SUMIF(O:Q,Datenbank!$O52,P:P))</f>
        <v>0</v>
      </c>
      <c r="Y52" s="33">
        <f ca="1">IF(ISERROR(Datenbank!$X52-W52),"",Datenbank!$X52-W52)</f>
        <v>0</v>
      </c>
      <c r="Z52" s="31" t="str" cm="1">
        <f t="array" ref="Z52">_xlfn.LET(_xlpm.fi,_xlfn._xlws.FILTER($O52:$O$2480,(MONTH($D52:$D$2480)=MONTH($D52))*($O52:$O$2480=$O52)),IF(COUNT(_xlpm.fi)&gt;1,"DUPLIKAT",""))</f>
        <v/>
      </c>
      <c r="AA52" s="31"/>
      <c r="AB52" s="31"/>
    </row>
    <row r="53" spans="2:28" ht="20.100000000000001" customHeight="1" x14ac:dyDescent="0.25">
      <c r="B53" s="31">
        <f t="shared" si="8"/>
        <v>41</v>
      </c>
      <c r="C53" s="31">
        <f t="shared" si="9"/>
        <v>1</v>
      </c>
      <c r="D53" s="32"/>
      <c r="E53" s="31"/>
      <c r="F53" s="31">
        <f>Datenbank!$E53</f>
        <v>0</v>
      </c>
      <c r="G53" s="33" t="str">
        <f>IF(ISERROR(INDEX([1]Plan!A:O,MATCH(E53,[1]Plan!C:C,0),MATCH(C53,[1]Plan!$A$2:$O$2,0))),"",INDEX([1]Plan!A:O,MATCH(E53,[1]Plan!C:C,0),MATCH(C53,[1]Plan!$A$2:$O$2,0)))</f>
        <v/>
      </c>
      <c r="H53" s="33"/>
      <c r="I53" s="33"/>
      <c r="J53" s="31"/>
      <c r="K53" s="33" t="str">
        <f t="shared" si="6"/>
        <v/>
      </c>
      <c r="L53" s="33" t="str">
        <f t="shared" si="7"/>
        <v/>
      </c>
      <c r="M53" s="31" t="str">
        <f t="shared" si="10"/>
        <v/>
      </c>
      <c r="N53" s="31" t="str">
        <f>IF(ISERROR(VLOOKUP(M53,[1]Plan!$Q$5:$R$22,2,FALSE)),"",VLOOKUP(M53,[1]Plan!$Q$5:$R$22,2,FALSE))</f>
        <v/>
      </c>
      <c r="O53" s="31" t="str">
        <f>IF(ISERROR(INDEX([1]Plan!$B:$B,MATCH(F53,[1]Plan!$C:$C,0))),"",INDEX([1]Plan!$B:$B,MATCH(F53,[1]Plan!$C:$C,0)))</f>
        <v/>
      </c>
      <c r="P53" s="33" t="str">
        <f t="shared" si="11"/>
        <v/>
      </c>
      <c r="Q53" s="33">
        <f t="shared" si="12"/>
        <v>0</v>
      </c>
      <c r="R53" s="33" t="str">
        <f t="shared" si="13"/>
        <v/>
      </c>
      <c r="S53" s="33" t="str">
        <f>IF(Z53="DUPLIKAT","",Tabelle1[[#This Row],[Soll-Monat]])</f>
        <v/>
      </c>
      <c r="T53" s="33" t="str">
        <f>IF(ISERROR(IF(M53=99,"",INDEX([1]Plan!A:O,MATCH($O53,[1]Plan!B:B,0),MATCH($C53,[1]Plan!$A$2:$O$2,0)))),"",IF(M53=99,"",INDEX([1]Plan!A:O,MATCH($O53,[1]Plan!B:B,0),MATCH($C53,[1]Plan!$A$2:$O$2,0))))</f>
        <v/>
      </c>
      <c r="U53" s="33">
        <f>IF(ISERROR(SUMIFS(P:P,E:E,Datenbank!$E53,C:C,Datenbank!$C53)),"",SUMIFS(P:P,E:E,Datenbank!$E53,C:C,Datenbank!$C53))+IF(ISERROR(SUMIFS(Q:Q,E:E,Datenbank!$E53,C:C,Datenbank!$C53)),"",SUMIFS(Q:Q,E:E,Datenbank!$E53,C:C,Datenbank!$C53))</f>
        <v>0</v>
      </c>
      <c r="V53" s="33" t="str">
        <f>IF(ISERROR(IF(Z53="Duplikat","",(Datenbank!$U53-Datenbank!$T53))),"",IF(Z53="Duplikat","",(Datenbank!$U53-Datenbank!$T53)))</f>
        <v/>
      </c>
      <c r="W53" s="33">
        <f ca="1">IF(ISERROR(SUMIF(O:T,Datenbank!$O53,T:T)),"",SUMIF(O:T,Datenbank!$O53,T:T))</f>
        <v>0</v>
      </c>
      <c r="X53" s="33">
        <f ca="1">IF(ISERROR(SUMIF(O:Q,Datenbank!$O53,Q:Q)),"",SUMIF(O:Q,Datenbank!$O53,Q:Q))+IF(ISERROR(SUMIF(O:Q,Datenbank!$O53,P:P)),"",SUMIF(O:Q,Datenbank!$O53,P:P))</f>
        <v>0</v>
      </c>
      <c r="Y53" s="33">
        <f ca="1">IF(ISERROR(Datenbank!$X53-W53),"",Datenbank!$X53-W53)</f>
        <v>0</v>
      </c>
      <c r="Z53" s="31" t="str" cm="1">
        <f t="array" ref="Z53">_xlfn.LET(_xlpm.fi,_xlfn._xlws.FILTER($O53:$O$2480,(MONTH($D53:$D$2480)=MONTH($D53))*($O53:$O$2480=$O53)),IF(COUNT(_xlpm.fi)&gt;1,"DUPLIKAT",""))</f>
        <v/>
      </c>
      <c r="AA53" s="31"/>
      <c r="AB53" s="31"/>
    </row>
    <row r="54" spans="2:28" ht="20.100000000000001" customHeight="1" x14ac:dyDescent="0.25">
      <c r="B54" s="31">
        <f t="shared" si="8"/>
        <v>42</v>
      </c>
      <c r="C54" s="31">
        <f t="shared" si="9"/>
        <v>1</v>
      </c>
      <c r="D54" s="32"/>
      <c r="E54" s="31"/>
      <c r="F54" s="31">
        <f>Datenbank!$E54</f>
        <v>0</v>
      </c>
      <c r="G54" s="33" t="str">
        <f>IF(ISERROR(INDEX([1]Plan!A:O,MATCH(E54,[1]Plan!C:C,0),MATCH(C54,[1]Plan!$A$2:$O$2,0))),"",INDEX([1]Plan!A:O,MATCH(E54,[1]Plan!C:C,0),MATCH(C54,[1]Plan!$A$2:$O$2,0)))</f>
        <v/>
      </c>
      <c r="H54" s="33"/>
      <c r="I54" s="33"/>
      <c r="J54" s="31"/>
      <c r="K54" s="33" t="str">
        <f t="shared" si="6"/>
        <v/>
      </c>
      <c r="L54" s="33" t="str">
        <f t="shared" si="7"/>
        <v/>
      </c>
      <c r="M54" s="31" t="str">
        <f t="shared" si="10"/>
        <v/>
      </c>
      <c r="N54" s="31" t="str">
        <f>IF(ISERROR(VLOOKUP(M54,[1]Plan!$Q$5:$R$22,2,FALSE)),"",VLOOKUP(M54,[1]Plan!$Q$5:$R$22,2,FALSE))</f>
        <v/>
      </c>
      <c r="O54" s="31" t="str">
        <f>IF(ISERROR(INDEX([1]Plan!$B:$B,MATCH(F54,[1]Plan!$C:$C,0))),"",INDEX([1]Plan!$B:$B,MATCH(F54,[1]Plan!$C:$C,0)))</f>
        <v/>
      </c>
      <c r="P54" s="33" t="str">
        <f t="shared" si="11"/>
        <v/>
      </c>
      <c r="Q54" s="33">
        <f t="shared" si="12"/>
        <v>0</v>
      </c>
      <c r="R54" s="33" t="str">
        <f t="shared" si="13"/>
        <v/>
      </c>
      <c r="S54" s="33" t="str">
        <f>IF(Z54="DUPLIKAT","",Tabelle1[[#This Row],[Soll-Monat]])</f>
        <v/>
      </c>
      <c r="T54" s="33" t="str">
        <f>IF(ISERROR(IF(M54=99,"",INDEX([1]Plan!A:O,MATCH($O54,[1]Plan!B:B,0),MATCH($C54,[1]Plan!$A$2:$O$2,0)))),"",IF(M54=99,"",INDEX([1]Plan!A:O,MATCH($O54,[1]Plan!B:B,0),MATCH($C54,[1]Plan!$A$2:$O$2,0))))</f>
        <v/>
      </c>
      <c r="U54" s="33">
        <f>IF(ISERROR(SUMIFS(P:P,E:E,Datenbank!$E54,C:C,Datenbank!$C54)),"",SUMIFS(P:P,E:E,Datenbank!$E54,C:C,Datenbank!$C54))+IF(ISERROR(SUMIFS(Q:Q,E:E,Datenbank!$E54,C:C,Datenbank!$C54)),"",SUMIFS(Q:Q,E:E,Datenbank!$E54,C:C,Datenbank!$C54))</f>
        <v>0</v>
      </c>
      <c r="V54" s="33" t="str">
        <f>IF(ISERROR(IF(Z54="Duplikat","",(Datenbank!$U54-Datenbank!$T54))),"",IF(Z54="Duplikat","",(Datenbank!$U54-Datenbank!$T54)))</f>
        <v/>
      </c>
      <c r="W54" s="33">
        <f ca="1">IF(ISERROR(SUMIF(O:T,Datenbank!$O54,T:T)),"",SUMIF(O:T,Datenbank!$O54,T:T))</f>
        <v>0</v>
      </c>
      <c r="X54" s="33">
        <f ca="1">IF(ISERROR(SUMIF(O:Q,Datenbank!$O54,Q:Q)),"",SUMIF(O:Q,Datenbank!$O54,Q:Q))+IF(ISERROR(SUMIF(O:Q,Datenbank!$O54,P:P)),"",SUMIF(O:Q,Datenbank!$O54,P:P))</f>
        <v>0</v>
      </c>
      <c r="Y54" s="33">
        <f ca="1">IF(ISERROR(Datenbank!$X54-W54),"",Datenbank!$X54-W54)</f>
        <v>0</v>
      </c>
      <c r="Z54" s="31" t="str" cm="1">
        <f t="array" ref="Z54">_xlfn.LET(_xlpm.fi,_xlfn._xlws.FILTER($O54:$O$2480,(MONTH($D54:$D$2480)=MONTH($D54))*($O54:$O$2480=$O54)),IF(COUNT(_xlpm.fi)&gt;1,"DUPLIKAT",""))</f>
        <v/>
      </c>
      <c r="AA54" s="31"/>
      <c r="AB54" s="31"/>
    </row>
    <row r="55" spans="2:28" ht="20.100000000000001" customHeight="1" x14ac:dyDescent="0.25">
      <c r="B55" s="31">
        <f t="shared" si="8"/>
        <v>43</v>
      </c>
      <c r="C55" s="31">
        <f t="shared" si="9"/>
        <v>1</v>
      </c>
      <c r="D55" s="32"/>
      <c r="E55" s="31"/>
      <c r="F55" s="31">
        <f>Datenbank!$E55</f>
        <v>0</v>
      </c>
      <c r="G55" s="33" t="str">
        <f>IF(ISERROR(INDEX([1]Plan!A:O,MATCH(E55,[1]Plan!C:C,0),MATCH(C55,[1]Plan!$A$2:$O$2,0))),"",INDEX([1]Plan!A:O,MATCH(E55,[1]Plan!C:C,0),MATCH(C55,[1]Plan!$A$2:$O$2,0)))</f>
        <v/>
      </c>
      <c r="H55" s="33"/>
      <c r="I55" s="33"/>
      <c r="J55" s="31"/>
      <c r="K55" s="33" t="str">
        <f t="shared" si="6"/>
        <v/>
      </c>
      <c r="L55" s="33" t="str">
        <f t="shared" si="7"/>
        <v/>
      </c>
      <c r="M55" s="31" t="str">
        <f t="shared" si="10"/>
        <v/>
      </c>
      <c r="N55" s="31" t="str">
        <f>IF(ISERROR(VLOOKUP(M55,[1]Plan!$Q$5:$R$22,2,FALSE)),"",VLOOKUP(M55,[1]Plan!$Q$5:$R$22,2,FALSE))</f>
        <v/>
      </c>
      <c r="O55" s="31" t="str">
        <f>IF(ISERROR(INDEX([1]Plan!$B:$B,MATCH(F55,[1]Plan!$C:$C,0))),"",INDEX([1]Plan!$B:$B,MATCH(F55,[1]Plan!$C:$C,0)))</f>
        <v/>
      </c>
      <c r="P55" s="33" t="str">
        <f t="shared" si="11"/>
        <v/>
      </c>
      <c r="Q55" s="33">
        <f t="shared" si="12"/>
        <v>0</v>
      </c>
      <c r="R55" s="33" t="str">
        <f t="shared" si="13"/>
        <v/>
      </c>
      <c r="S55" s="33" t="str">
        <f>IF(Z55="DUPLIKAT","",Tabelle1[[#This Row],[Soll-Monat]])</f>
        <v/>
      </c>
      <c r="T55" s="33" t="str">
        <f>IF(ISERROR(IF(M55=99,"",INDEX([1]Plan!A:O,MATCH($O55,[1]Plan!B:B,0),MATCH($C55,[1]Plan!$A$2:$O$2,0)))),"",IF(M55=99,"",INDEX([1]Plan!A:O,MATCH($O55,[1]Plan!B:B,0),MATCH($C55,[1]Plan!$A$2:$O$2,0))))</f>
        <v/>
      </c>
      <c r="U55" s="33">
        <f>IF(ISERROR(SUMIFS(P:P,E:E,Datenbank!$E55,C:C,Datenbank!$C55)),"",SUMIFS(P:P,E:E,Datenbank!$E55,C:C,Datenbank!$C55))+IF(ISERROR(SUMIFS(Q:Q,E:E,Datenbank!$E55,C:C,Datenbank!$C55)),"",SUMIFS(Q:Q,E:E,Datenbank!$E55,C:C,Datenbank!$C55))</f>
        <v>0</v>
      </c>
      <c r="V55" s="33" t="str">
        <f>IF(ISERROR(IF(Z55="Duplikat","",(Datenbank!$U55-Datenbank!$T55))),"",IF(Z55="Duplikat","",(Datenbank!$U55-Datenbank!$T55)))</f>
        <v/>
      </c>
      <c r="W55" s="33">
        <f ca="1">IF(ISERROR(SUMIF(O:T,Datenbank!$O55,T:T)),"",SUMIF(O:T,Datenbank!$O55,T:T))</f>
        <v>0</v>
      </c>
      <c r="X55" s="33">
        <f ca="1">IF(ISERROR(SUMIF(O:Q,Datenbank!$O55,Q:Q)),"",SUMIF(O:Q,Datenbank!$O55,Q:Q))+IF(ISERROR(SUMIF(O:Q,Datenbank!$O55,P:P)),"",SUMIF(O:Q,Datenbank!$O55,P:P))</f>
        <v>0</v>
      </c>
      <c r="Y55" s="33">
        <f ca="1">IF(ISERROR(Datenbank!$X55-W55),"",Datenbank!$X55-W55)</f>
        <v>0</v>
      </c>
      <c r="Z55" s="31" t="str" cm="1">
        <f t="array" ref="Z55">_xlfn.LET(_xlpm.fi,_xlfn._xlws.FILTER($O55:$O$2480,(MONTH($D55:$D$2480)=MONTH($D55))*($O55:$O$2480=$O55)),IF(COUNT(_xlpm.fi)&gt;1,"DUPLIKAT",""))</f>
        <v/>
      </c>
      <c r="AA55" s="31"/>
      <c r="AB55" s="31"/>
    </row>
    <row r="56" spans="2:28" ht="20.100000000000001" customHeight="1" x14ac:dyDescent="0.25">
      <c r="B56" s="31">
        <f t="shared" si="8"/>
        <v>44</v>
      </c>
      <c r="C56" s="31">
        <f t="shared" si="9"/>
        <v>1</v>
      </c>
      <c r="D56" s="32"/>
      <c r="E56" s="31"/>
      <c r="F56" s="31">
        <f>Datenbank!$E56</f>
        <v>0</v>
      </c>
      <c r="G56" s="33" t="str">
        <f>IF(ISERROR(INDEX([1]Plan!A:O,MATCH(E56,[1]Plan!C:C,0),MATCH(C56,[1]Plan!$A$2:$O$2,0))),"",INDEX([1]Plan!A:O,MATCH(E56,[1]Plan!C:C,0),MATCH(C56,[1]Plan!$A$2:$O$2,0)))</f>
        <v/>
      </c>
      <c r="H56" s="33"/>
      <c r="I56" s="33"/>
      <c r="J56" s="31"/>
      <c r="K56" s="33" t="str">
        <f t="shared" si="6"/>
        <v/>
      </c>
      <c r="L56" s="33" t="str">
        <f t="shared" si="7"/>
        <v/>
      </c>
      <c r="M56" s="31" t="str">
        <f t="shared" si="10"/>
        <v/>
      </c>
      <c r="N56" s="31" t="str">
        <f>IF(ISERROR(VLOOKUP(M56,[1]Plan!$Q$5:$R$22,2,FALSE)),"",VLOOKUP(M56,[1]Plan!$Q$5:$R$22,2,FALSE))</f>
        <v/>
      </c>
      <c r="O56" s="31" t="str">
        <f>IF(ISERROR(INDEX([1]Plan!$B:$B,MATCH(F56,[1]Plan!$C:$C,0))),"",INDEX([1]Plan!$B:$B,MATCH(F56,[1]Plan!$C:$C,0)))</f>
        <v/>
      </c>
      <c r="P56" s="33" t="str">
        <f t="shared" si="11"/>
        <v/>
      </c>
      <c r="Q56" s="33">
        <f t="shared" si="12"/>
        <v>0</v>
      </c>
      <c r="R56" s="33" t="str">
        <f t="shared" si="13"/>
        <v/>
      </c>
      <c r="S56" s="33" t="str">
        <f>IF(Z56="DUPLIKAT","",Tabelle1[[#This Row],[Soll-Monat]])</f>
        <v/>
      </c>
      <c r="T56" s="33" t="str">
        <f>IF(ISERROR(IF(M56=99,"",INDEX([1]Plan!A:O,MATCH($O56,[1]Plan!B:B,0),MATCH($C56,[1]Plan!$A$2:$O$2,0)))),"",IF(M56=99,"",INDEX([1]Plan!A:O,MATCH($O56,[1]Plan!B:B,0),MATCH($C56,[1]Plan!$A$2:$O$2,0))))</f>
        <v/>
      </c>
      <c r="U56" s="33">
        <f>IF(ISERROR(SUMIFS(P:P,E:E,Datenbank!$E56,C:C,Datenbank!$C56)),"",SUMIFS(P:P,E:E,Datenbank!$E56,C:C,Datenbank!$C56))+IF(ISERROR(SUMIFS(Q:Q,E:E,Datenbank!$E56,C:C,Datenbank!$C56)),"",SUMIFS(Q:Q,E:E,Datenbank!$E56,C:C,Datenbank!$C56))</f>
        <v>0</v>
      </c>
      <c r="V56" s="33" t="str">
        <f>IF(ISERROR(IF(Z56="Duplikat","",(Datenbank!$U56-Datenbank!$T56))),"",IF(Z56="Duplikat","",(Datenbank!$U56-Datenbank!$T56)))</f>
        <v/>
      </c>
      <c r="W56" s="33">
        <f ca="1">IF(ISERROR(SUMIF(O:T,Datenbank!$O56,T:T)),"",SUMIF(O:T,Datenbank!$O56,T:T))</f>
        <v>0</v>
      </c>
      <c r="X56" s="33">
        <f ca="1">IF(ISERROR(SUMIF(O:Q,Datenbank!$O56,Q:Q)),"",SUMIF(O:Q,Datenbank!$O56,Q:Q))+IF(ISERROR(SUMIF(O:Q,Datenbank!$O56,P:P)),"",SUMIF(O:Q,Datenbank!$O56,P:P))</f>
        <v>0</v>
      </c>
      <c r="Y56" s="33">
        <f ca="1">IF(ISERROR(Datenbank!$X56-W56),"",Datenbank!$X56-W56)</f>
        <v>0</v>
      </c>
      <c r="Z56" s="31" t="str" cm="1">
        <f t="array" ref="Z56">_xlfn.LET(_xlpm.fi,_xlfn._xlws.FILTER($O56:$O$2480,(MONTH($D56:$D$2480)=MONTH($D56))*($O56:$O$2480=$O56)),IF(COUNT(_xlpm.fi)&gt;1,"DUPLIKAT",""))</f>
        <v/>
      </c>
      <c r="AA56" s="31"/>
      <c r="AB56" s="31"/>
    </row>
    <row r="57" spans="2:28" ht="20.100000000000001" customHeight="1" x14ac:dyDescent="0.25">
      <c r="B57" s="31">
        <f t="shared" si="8"/>
        <v>45</v>
      </c>
      <c r="C57" s="31">
        <f t="shared" si="9"/>
        <v>1</v>
      </c>
      <c r="D57" s="32"/>
      <c r="E57" s="31"/>
      <c r="F57" s="31">
        <f>Datenbank!$E57</f>
        <v>0</v>
      </c>
      <c r="G57" s="33" t="str">
        <f>IF(ISERROR(INDEX([1]Plan!A:O,MATCH(E57,[1]Plan!C:C,0),MATCH(C57,[1]Plan!$A$2:$O$2,0))),"",INDEX([1]Plan!A:O,MATCH(E57,[1]Plan!C:C,0),MATCH(C57,[1]Plan!$A$2:$O$2,0)))</f>
        <v/>
      </c>
      <c r="H57" s="33"/>
      <c r="I57" s="33"/>
      <c r="J57" s="31"/>
      <c r="K57" s="33" t="str">
        <f t="shared" si="6"/>
        <v/>
      </c>
      <c r="L57" s="33" t="str">
        <f t="shared" si="7"/>
        <v/>
      </c>
      <c r="M57" s="31" t="str">
        <f t="shared" si="10"/>
        <v/>
      </c>
      <c r="N57" s="31" t="str">
        <f>IF(ISERROR(VLOOKUP(M57,[1]Plan!$Q$5:$R$22,2,FALSE)),"",VLOOKUP(M57,[1]Plan!$Q$5:$R$22,2,FALSE))</f>
        <v/>
      </c>
      <c r="O57" s="31" t="str">
        <f>IF(ISERROR(INDEX([1]Plan!$B:$B,MATCH(F57,[1]Plan!$C:$C,0))),"",INDEX([1]Plan!$B:$B,MATCH(F57,[1]Plan!$C:$C,0)))</f>
        <v/>
      </c>
      <c r="P57" s="33" t="str">
        <f t="shared" si="11"/>
        <v/>
      </c>
      <c r="Q57" s="33">
        <f t="shared" si="12"/>
        <v>0</v>
      </c>
      <c r="R57" s="33" t="str">
        <f t="shared" si="13"/>
        <v/>
      </c>
      <c r="S57" s="33" t="str">
        <f>IF(Z57="DUPLIKAT","",Tabelle1[[#This Row],[Soll-Monat]])</f>
        <v/>
      </c>
      <c r="T57" s="33" t="str">
        <f>IF(ISERROR(IF(M57=99,"",INDEX([1]Plan!A:O,MATCH($O57,[1]Plan!B:B,0),MATCH($C57,[1]Plan!$A$2:$O$2,0)))),"",IF(M57=99,"",INDEX([1]Plan!A:O,MATCH($O57,[1]Plan!B:B,0),MATCH($C57,[1]Plan!$A$2:$O$2,0))))</f>
        <v/>
      </c>
      <c r="U57" s="33">
        <f>IF(ISERROR(SUMIFS(P:P,E:E,Datenbank!$E57,C:C,Datenbank!$C57)),"",SUMIFS(P:P,E:E,Datenbank!$E57,C:C,Datenbank!$C57))+IF(ISERROR(SUMIFS(Q:Q,E:E,Datenbank!$E57,C:C,Datenbank!$C57)),"",SUMIFS(Q:Q,E:E,Datenbank!$E57,C:C,Datenbank!$C57))</f>
        <v>0</v>
      </c>
      <c r="V57" s="33" t="str">
        <f>IF(ISERROR(IF(Z57="Duplikat","",(Datenbank!$U57-Datenbank!$T57))),"",IF(Z57="Duplikat","",(Datenbank!$U57-Datenbank!$T57)))</f>
        <v/>
      </c>
      <c r="W57" s="33">
        <f ca="1">IF(ISERROR(SUMIF(O:T,Datenbank!$O57,T:T)),"",SUMIF(O:T,Datenbank!$O57,T:T))</f>
        <v>0</v>
      </c>
      <c r="X57" s="33">
        <f ca="1">IF(ISERROR(SUMIF(O:Q,Datenbank!$O57,Q:Q)),"",SUMIF(O:Q,Datenbank!$O57,Q:Q))+IF(ISERROR(SUMIF(O:Q,Datenbank!$O57,P:P)),"",SUMIF(O:Q,Datenbank!$O57,P:P))</f>
        <v>0</v>
      </c>
      <c r="Y57" s="33">
        <f ca="1">IF(ISERROR(Datenbank!$X57-W57),"",Datenbank!$X57-W57)</f>
        <v>0</v>
      </c>
      <c r="Z57" s="31" t="str" cm="1">
        <f t="array" ref="Z57">_xlfn.LET(_xlpm.fi,_xlfn._xlws.FILTER($O57:$O$2480,(MONTH($D57:$D$2480)=MONTH($D57))*($O57:$O$2480=$O57)),IF(COUNT(_xlpm.fi)&gt;1,"DUPLIKAT",""))</f>
        <v/>
      </c>
      <c r="AA57" s="31"/>
      <c r="AB57" s="31"/>
    </row>
    <row r="58" spans="2:28" ht="20.100000000000001" customHeight="1" x14ac:dyDescent="0.25">
      <c r="B58" s="31">
        <f t="shared" si="8"/>
        <v>46</v>
      </c>
      <c r="C58" s="31">
        <f t="shared" si="9"/>
        <v>1</v>
      </c>
      <c r="D58" s="32"/>
      <c r="E58" s="31"/>
      <c r="F58" s="31">
        <f>Datenbank!$E58</f>
        <v>0</v>
      </c>
      <c r="G58" s="33" t="str">
        <f>IF(ISERROR(INDEX([1]Plan!A:O,MATCH(E58,[1]Plan!C:C,0),MATCH(C58,[1]Plan!$A$2:$O$2,0))),"",INDEX([1]Plan!A:O,MATCH(E58,[1]Plan!C:C,0),MATCH(C58,[1]Plan!$A$2:$O$2,0)))</f>
        <v/>
      </c>
      <c r="H58" s="33"/>
      <c r="I58" s="33"/>
      <c r="J58" s="31"/>
      <c r="K58" s="33" t="str">
        <f t="shared" si="6"/>
        <v/>
      </c>
      <c r="L58" s="33" t="str">
        <f t="shared" si="7"/>
        <v/>
      </c>
      <c r="M58" s="31" t="str">
        <f t="shared" si="10"/>
        <v/>
      </c>
      <c r="N58" s="31" t="str">
        <f>IF(ISERROR(VLOOKUP(M58,[1]Plan!$Q$5:$R$22,2,FALSE)),"",VLOOKUP(M58,[1]Plan!$Q$5:$R$22,2,FALSE))</f>
        <v/>
      </c>
      <c r="O58" s="31" t="str">
        <f>IF(ISERROR(INDEX([1]Plan!$B:$B,MATCH(F58,[1]Plan!$C:$C,0))),"",INDEX([1]Plan!$B:$B,MATCH(F58,[1]Plan!$C:$C,0)))</f>
        <v/>
      </c>
      <c r="P58" s="33" t="str">
        <f t="shared" si="11"/>
        <v/>
      </c>
      <c r="Q58" s="33">
        <f t="shared" si="12"/>
        <v>0</v>
      </c>
      <c r="R58" s="33" t="str">
        <f t="shared" si="13"/>
        <v/>
      </c>
      <c r="S58" s="33" t="str">
        <f>IF(Z58="DUPLIKAT","",Tabelle1[[#This Row],[Soll-Monat]])</f>
        <v/>
      </c>
      <c r="T58" s="33" t="str">
        <f>IF(ISERROR(IF(M58=99,"",INDEX([1]Plan!A:O,MATCH($O58,[1]Plan!B:B,0),MATCH($C58,[1]Plan!$A$2:$O$2,0)))),"",IF(M58=99,"",INDEX([1]Plan!A:O,MATCH($O58,[1]Plan!B:B,0),MATCH($C58,[1]Plan!$A$2:$O$2,0))))</f>
        <v/>
      </c>
      <c r="U58" s="33">
        <f>IF(ISERROR(SUMIFS(P:P,E:E,Datenbank!$E58,C:C,Datenbank!$C58)),"",SUMIFS(P:P,E:E,Datenbank!$E58,C:C,Datenbank!$C58))+IF(ISERROR(SUMIFS(Q:Q,E:E,Datenbank!$E58,C:C,Datenbank!$C58)),"",SUMIFS(Q:Q,E:E,Datenbank!$E58,C:C,Datenbank!$C58))</f>
        <v>0</v>
      </c>
      <c r="V58" s="33" t="str">
        <f>IF(ISERROR(IF(Z58="Duplikat","",(Datenbank!$U58-Datenbank!$T58))),"",IF(Z58="Duplikat","",(Datenbank!$U58-Datenbank!$T58)))</f>
        <v/>
      </c>
      <c r="W58" s="33">
        <f ca="1">IF(ISERROR(SUMIF(O:T,Datenbank!$O58,T:T)),"",SUMIF(O:T,Datenbank!$O58,T:T))</f>
        <v>0</v>
      </c>
      <c r="X58" s="33">
        <f ca="1">IF(ISERROR(SUMIF(O:Q,Datenbank!$O58,Q:Q)),"",SUMIF(O:Q,Datenbank!$O58,Q:Q))+IF(ISERROR(SUMIF(O:Q,Datenbank!$O58,P:P)),"",SUMIF(O:Q,Datenbank!$O58,P:P))</f>
        <v>0</v>
      </c>
      <c r="Y58" s="33">
        <f ca="1">IF(ISERROR(Datenbank!$X58-W58),"",Datenbank!$X58-W58)</f>
        <v>0</v>
      </c>
      <c r="Z58" s="31" t="str" cm="1">
        <f t="array" ref="Z58">_xlfn.LET(_xlpm.fi,_xlfn._xlws.FILTER($O58:$O$2480,(MONTH($D58:$D$2480)=MONTH($D58))*($O58:$O$2480=$O58)),IF(COUNT(_xlpm.fi)&gt;1,"DUPLIKAT",""))</f>
        <v/>
      </c>
      <c r="AA58" s="31"/>
      <c r="AB58" s="31"/>
    </row>
    <row r="59" spans="2:28" ht="20.100000000000001" customHeight="1" x14ac:dyDescent="0.25">
      <c r="B59" s="31">
        <f t="shared" si="8"/>
        <v>47</v>
      </c>
      <c r="C59" s="31">
        <f t="shared" si="9"/>
        <v>1</v>
      </c>
      <c r="D59" s="32"/>
      <c r="E59" s="31"/>
      <c r="F59" s="31">
        <f>Datenbank!$E59</f>
        <v>0</v>
      </c>
      <c r="G59" s="33" t="str">
        <f>IF(ISERROR(INDEX([1]Plan!A:O,MATCH(E59,[1]Plan!C:C,0),MATCH(C59,[1]Plan!$A$2:$O$2,0))),"",INDEX([1]Plan!A:O,MATCH(E59,[1]Plan!C:C,0),MATCH(C59,[1]Plan!$A$2:$O$2,0)))</f>
        <v/>
      </c>
      <c r="H59" s="33"/>
      <c r="I59" s="33"/>
      <c r="J59" s="31"/>
      <c r="K59" s="33" t="str">
        <f t="shared" si="6"/>
        <v/>
      </c>
      <c r="L59" s="33" t="str">
        <f t="shared" si="7"/>
        <v/>
      </c>
      <c r="M59" s="31" t="str">
        <f t="shared" si="10"/>
        <v/>
      </c>
      <c r="N59" s="31" t="str">
        <f>IF(ISERROR(VLOOKUP(M59,[1]Plan!$Q$5:$R$22,2,FALSE)),"",VLOOKUP(M59,[1]Plan!$Q$5:$R$22,2,FALSE))</f>
        <v/>
      </c>
      <c r="O59" s="31" t="str">
        <f>IF(ISERROR(INDEX([1]Plan!$B:$B,MATCH(F59,[1]Plan!$C:$C,0))),"",INDEX([1]Plan!$B:$B,MATCH(F59,[1]Plan!$C:$C,0)))</f>
        <v/>
      </c>
      <c r="P59" s="33" t="str">
        <f t="shared" si="11"/>
        <v/>
      </c>
      <c r="Q59" s="33">
        <f t="shared" si="12"/>
        <v>0</v>
      </c>
      <c r="R59" s="33" t="str">
        <f t="shared" si="13"/>
        <v/>
      </c>
      <c r="S59" s="33" t="str">
        <f>IF(Z59="DUPLIKAT","",Tabelle1[[#This Row],[Soll-Monat]])</f>
        <v/>
      </c>
      <c r="T59" s="33" t="str">
        <f>IF(ISERROR(IF(M59=99,"",INDEX([1]Plan!A:O,MATCH($O59,[1]Plan!B:B,0),MATCH($C59,[1]Plan!$A$2:$O$2,0)))),"",IF(M59=99,"",INDEX([1]Plan!A:O,MATCH($O59,[1]Plan!B:B,0),MATCH($C59,[1]Plan!$A$2:$O$2,0))))</f>
        <v/>
      </c>
      <c r="U59" s="33">
        <f>IF(ISERROR(SUMIFS(P:P,E:E,Datenbank!$E59,C:C,Datenbank!$C59)),"",SUMIFS(P:P,E:E,Datenbank!$E59,C:C,Datenbank!$C59))+IF(ISERROR(SUMIFS(Q:Q,E:E,Datenbank!$E59,C:C,Datenbank!$C59)),"",SUMIFS(Q:Q,E:E,Datenbank!$E59,C:C,Datenbank!$C59))</f>
        <v>0</v>
      </c>
      <c r="V59" s="33" t="str">
        <f>IF(ISERROR(IF(Z59="Duplikat","",(Datenbank!$U59-Datenbank!$T59))),"",IF(Z59="Duplikat","",(Datenbank!$U59-Datenbank!$T59)))</f>
        <v/>
      </c>
      <c r="W59" s="33">
        <f ca="1">IF(ISERROR(SUMIF(O:T,Datenbank!$O59,T:T)),"",SUMIF(O:T,Datenbank!$O59,T:T))</f>
        <v>0</v>
      </c>
      <c r="X59" s="33">
        <f ca="1">IF(ISERROR(SUMIF(O:Q,Datenbank!$O59,Q:Q)),"",SUMIF(O:Q,Datenbank!$O59,Q:Q))+IF(ISERROR(SUMIF(O:Q,Datenbank!$O59,P:P)),"",SUMIF(O:Q,Datenbank!$O59,P:P))</f>
        <v>0</v>
      </c>
      <c r="Y59" s="33">
        <f ca="1">IF(ISERROR(Datenbank!$X59-W59),"",Datenbank!$X59-W59)</f>
        <v>0</v>
      </c>
      <c r="Z59" s="31" t="str" cm="1">
        <f t="array" ref="Z59">_xlfn.LET(_xlpm.fi,_xlfn._xlws.FILTER($O59:$O$2480,(MONTH($D59:$D$2480)=MONTH($D59))*($O59:$O$2480=$O59)),IF(COUNT(_xlpm.fi)&gt;1,"DUPLIKAT",""))</f>
        <v/>
      </c>
      <c r="AA59" s="31"/>
      <c r="AB59" s="31"/>
    </row>
    <row r="60" spans="2:28" ht="20.100000000000001" customHeight="1" x14ac:dyDescent="0.25">
      <c r="B60" s="31">
        <f t="shared" si="8"/>
        <v>48</v>
      </c>
      <c r="C60" s="31">
        <f t="shared" si="9"/>
        <v>1</v>
      </c>
      <c r="D60" s="32"/>
      <c r="E60" s="31"/>
      <c r="F60" s="31">
        <f>Datenbank!$E60</f>
        <v>0</v>
      </c>
      <c r="G60" s="33" t="str">
        <f>IF(ISERROR(INDEX([1]Plan!A:O,MATCH(E60,[1]Plan!C:C,0),MATCH(C60,[1]Plan!$A$2:$O$2,0))),"",INDEX([1]Plan!A:O,MATCH(E60,[1]Plan!C:C,0),MATCH(C60,[1]Plan!$A$2:$O$2,0)))</f>
        <v/>
      </c>
      <c r="H60" s="33"/>
      <c r="I60" s="33"/>
      <c r="J60" s="31"/>
      <c r="K60" s="33" t="str">
        <f t="shared" si="6"/>
        <v/>
      </c>
      <c r="L60" s="33" t="str">
        <f t="shared" si="7"/>
        <v/>
      </c>
      <c r="M60" s="31" t="str">
        <f t="shared" si="10"/>
        <v/>
      </c>
      <c r="N60" s="31" t="str">
        <f>IF(ISERROR(VLOOKUP(M60,[1]Plan!$Q$5:$R$22,2,FALSE)),"",VLOOKUP(M60,[1]Plan!$Q$5:$R$22,2,FALSE))</f>
        <v/>
      </c>
      <c r="O60" s="31" t="str">
        <f>IF(ISERROR(INDEX([1]Plan!$B:$B,MATCH(F60,[1]Plan!$C:$C,0))),"",INDEX([1]Plan!$B:$B,MATCH(F60,[1]Plan!$C:$C,0)))</f>
        <v/>
      </c>
      <c r="P60" s="33" t="str">
        <f t="shared" si="11"/>
        <v/>
      </c>
      <c r="Q60" s="33">
        <f t="shared" si="12"/>
        <v>0</v>
      </c>
      <c r="R60" s="33" t="str">
        <f t="shared" si="13"/>
        <v/>
      </c>
      <c r="S60" s="33" t="str">
        <f>IF(Z60="DUPLIKAT","",Tabelle1[[#This Row],[Soll-Monat]])</f>
        <v/>
      </c>
      <c r="T60" s="33" t="str">
        <f>IF(ISERROR(IF(M60=99,"",INDEX([1]Plan!A:O,MATCH($O60,[1]Plan!B:B,0),MATCH($C60,[1]Plan!$A$2:$O$2,0)))),"",IF(M60=99,"",INDEX([1]Plan!A:O,MATCH($O60,[1]Plan!B:B,0),MATCH($C60,[1]Plan!$A$2:$O$2,0))))</f>
        <v/>
      </c>
      <c r="U60" s="33">
        <f>IF(ISERROR(SUMIFS(P:P,E:E,Datenbank!$E60,C:C,Datenbank!$C60)),"",SUMIFS(P:P,E:E,Datenbank!$E60,C:C,Datenbank!$C60))+IF(ISERROR(SUMIFS(Q:Q,E:E,Datenbank!$E60,C:C,Datenbank!$C60)),"",SUMIFS(Q:Q,E:E,Datenbank!$E60,C:C,Datenbank!$C60))</f>
        <v>0</v>
      </c>
      <c r="V60" s="33" t="str">
        <f>IF(ISERROR(IF(Z60="Duplikat","",(Datenbank!$U60-Datenbank!$T60))),"",IF(Z60="Duplikat","",(Datenbank!$U60-Datenbank!$T60)))</f>
        <v/>
      </c>
      <c r="W60" s="33">
        <f ca="1">IF(ISERROR(SUMIF(O:T,Datenbank!$O60,T:T)),"",SUMIF(O:T,Datenbank!$O60,T:T))</f>
        <v>0</v>
      </c>
      <c r="X60" s="33">
        <f ca="1">IF(ISERROR(SUMIF(O:Q,Datenbank!$O60,Q:Q)),"",SUMIF(O:Q,Datenbank!$O60,Q:Q))+IF(ISERROR(SUMIF(O:Q,Datenbank!$O60,P:P)),"",SUMIF(O:Q,Datenbank!$O60,P:P))</f>
        <v>0</v>
      </c>
      <c r="Y60" s="33">
        <f ca="1">IF(ISERROR(Datenbank!$X60-W60),"",Datenbank!$X60-W60)</f>
        <v>0</v>
      </c>
      <c r="Z60" s="31" t="str" cm="1">
        <f t="array" ref="Z60">_xlfn.LET(_xlpm.fi,_xlfn._xlws.FILTER($O60:$O$2480,(MONTH($D60:$D$2480)=MONTH($D60))*($O60:$O$2480=$O60)),IF(COUNT(_xlpm.fi)&gt;1,"DUPLIKAT",""))</f>
        <v/>
      </c>
      <c r="AA60" s="31"/>
      <c r="AB60" s="31"/>
    </row>
    <row r="61" spans="2:28" ht="20.100000000000001" customHeight="1" x14ac:dyDescent="0.25">
      <c r="B61" s="31">
        <f t="shared" si="8"/>
        <v>49</v>
      </c>
      <c r="C61" s="31">
        <f t="shared" si="9"/>
        <v>1</v>
      </c>
      <c r="D61" s="32"/>
      <c r="E61" s="31"/>
      <c r="F61" s="31">
        <f>Datenbank!$E61</f>
        <v>0</v>
      </c>
      <c r="G61" s="33" t="str">
        <f>IF(ISERROR(INDEX([1]Plan!A:O,MATCH(E61,[1]Plan!C:C,0),MATCH(C61,[1]Plan!$A$2:$O$2,0))),"",INDEX([1]Plan!A:O,MATCH(E61,[1]Plan!C:C,0),MATCH(C61,[1]Plan!$A$2:$O$2,0)))</f>
        <v/>
      </c>
      <c r="H61" s="33"/>
      <c r="I61" s="33"/>
      <c r="J61" s="31"/>
      <c r="K61" s="33" t="str">
        <f t="shared" si="6"/>
        <v/>
      </c>
      <c r="L61" s="33" t="str">
        <f t="shared" si="7"/>
        <v/>
      </c>
      <c r="M61" s="31" t="str">
        <f t="shared" si="10"/>
        <v/>
      </c>
      <c r="N61" s="31" t="str">
        <f>IF(ISERROR(VLOOKUP(M61,[1]Plan!$Q$5:$R$22,2,FALSE)),"",VLOOKUP(M61,[1]Plan!$Q$5:$R$22,2,FALSE))</f>
        <v/>
      </c>
      <c r="O61" s="31" t="str">
        <f>IF(ISERROR(INDEX([1]Plan!$B:$B,MATCH(F61,[1]Plan!$C:$C,0))),"",INDEX([1]Plan!$B:$B,MATCH(F61,[1]Plan!$C:$C,0)))</f>
        <v/>
      </c>
      <c r="P61" s="33" t="str">
        <f t="shared" si="11"/>
        <v/>
      </c>
      <c r="Q61" s="33">
        <f t="shared" si="12"/>
        <v>0</v>
      </c>
      <c r="R61" s="33" t="str">
        <f t="shared" si="13"/>
        <v/>
      </c>
      <c r="S61" s="33" t="str">
        <f>IF(Z61="DUPLIKAT","",Tabelle1[[#This Row],[Soll-Monat]])</f>
        <v/>
      </c>
      <c r="T61" s="33" t="str">
        <f>IF(ISERROR(IF(M61=99,"",INDEX([1]Plan!A:O,MATCH($O61,[1]Plan!B:B,0),MATCH($C61,[1]Plan!$A$2:$O$2,0)))),"",IF(M61=99,"",INDEX([1]Plan!A:O,MATCH($O61,[1]Plan!B:B,0),MATCH($C61,[1]Plan!$A$2:$O$2,0))))</f>
        <v/>
      </c>
      <c r="U61" s="33">
        <f>IF(ISERROR(SUMIFS(P:P,E:E,Datenbank!$E61,C:C,Datenbank!$C61)),"",SUMIFS(P:P,E:E,Datenbank!$E61,C:C,Datenbank!$C61))+IF(ISERROR(SUMIFS(Q:Q,E:E,Datenbank!$E61,C:C,Datenbank!$C61)),"",SUMIFS(Q:Q,E:E,Datenbank!$E61,C:C,Datenbank!$C61))</f>
        <v>0</v>
      </c>
      <c r="V61" s="33" t="str">
        <f>IF(ISERROR(IF(Z61="Duplikat","",(Datenbank!$U61-Datenbank!$T61))),"",IF(Z61="Duplikat","",(Datenbank!$U61-Datenbank!$T61)))</f>
        <v/>
      </c>
      <c r="W61" s="33">
        <f ca="1">IF(ISERROR(SUMIF(O:T,Datenbank!$O61,T:T)),"",SUMIF(O:T,Datenbank!$O61,T:T))</f>
        <v>0</v>
      </c>
      <c r="X61" s="33">
        <f ca="1">IF(ISERROR(SUMIF(O:Q,Datenbank!$O61,Q:Q)),"",SUMIF(O:Q,Datenbank!$O61,Q:Q))+IF(ISERROR(SUMIF(O:Q,Datenbank!$O61,P:P)),"",SUMIF(O:Q,Datenbank!$O61,P:P))</f>
        <v>0</v>
      </c>
      <c r="Y61" s="33">
        <f ca="1">IF(ISERROR(Datenbank!$X61-W61),"",Datenbank!$X61-W61)</f>
        <v>0</v>
      </c>
      <c r="Z61" s="31" t="str" cm="1">
        <f t="array" ref="Z61">_xlfn.LET(_xlpm.fi,_xlfn._xlws.FILTER($O61:$O$2480,(MONTH($D61:$D$2480)=MONTH($D61))*($O61:$O$2480=$O61)),IF(COUNT(_xlpm.fi)&gt;1,"DUPLIKAT",""))</f>
        <v/>
      </c>
      <c r="AA61" s="31"/>
      <c r="AB61" s="31"/>
    </row>
    <row r="62" spans="2:28" ht="20.100000000000001" customHeight="1" x14ac:dyDescent="0.25">
      <c r="B62" s="31">
        <f t="shared" si="8"/>
        <v>50</v>
      </c>
      <c r="C62" s="31">
        <f t="shared" si="9"/>
        <v>1</v>
      </c>
      <c r="D62" s="32"/>
      <c r="E62" s="31"/>
      <c r="F62" s="31">
        <f>Datenbank!$E62</f>
        <v>0</v>
      </c>
      <c r="G62" s="33" t="str">
        <f>IF(ISERROR(INDEX([1]Plan!A:O,MATCH(E62,[1]Plan!C:C,0),MATCH(C62,[1]Plan!$A$2:$O$2,0))),"",INDEX([1]Plan!A:O,MATCH(E62,[1]Plan!C:C,0),MATCH(C62,[1]Plan!$A$2:$O$2,0)))</f>
        <v/>
      </c>
      <c r="H62" s="33"/>
      <c r="I62" s="33"/>
      <c r="J62" s="31"/>
      <c r="K62" s="33" t="str">
        <f t="shared" si="6"/>
        <v/>
      </c>
      <c r="L62" s="33" t="str">
        <f t="shared" si="7"/>
        <v/>
      </c>
      <c r="M62" s="31" t="str">
        <f t="shared" si="10"/>
        <v/>
      </c>
      <c r="N62" s="31" t="str">
        <f>IF(ISERROR(VLOOKUP(M62,[1]Plan!$Q$5:$R$22,2,FALSE)),"",VLOOKUP(M62,[1]Plan!$Q$5:$R$22,2,FALSE))</f>
        <v/>
      </c>
      <c r="O62" s="31" t="str">
        <f>IF(ISERROR(INDEX([1]Plan!$B:$B,MATCH(F62,[1]Plan!$C:$C,0))),"",INDEX([1]Plan!$B:$B,MATCH(F62,[1]Plan!$C:$C,0)))</f>
        <v/>
      </c>
      <c r="P62" s="33" t="str">
        <f t="shared" si="11"/>
        <v/>
      </c>
      <c r="Q62" s="33">
        <f t="shared" si="12"/>
        <v>0</v>
      </c>
      <c r="R62" s="33" t="str">
        <f t="shared" si="13"/>
        <v/>
      </c>
      <c r="S62" s="33" t="str">
        <f>IF(Z62="DUPLIKAT","",Tabelle1[[#This Row],[Soll-Monat]])</f>
        <v/>
      </c>
      <c r="T62" s="33" t="str">
        <f>IF(ISERROR(IF(M62=99,"",INDEX([1]Plan!A:O,MATCH($O62,[1]Plan!B:B,0),MATCH($C62,[1]Plan!$A$2:$O$2,0)))),"",IF(M62=99,"",INDEX([1]Plan!A:O,MATCH($O62,[1]Plan!B:B,0),MATCH($C62,[1]Plan!$A$2:$O$2,0))))</f>
        <v/>
      </c>
      <c r="U62" s="33">
        <f>IF(ISERROR(SUMIFS(P:P,E:E,Datenbank!$E62,C:C,Datenbank!$C62)),"",SUMIFS(P:P,E:E,Datenbank!$E62,C:C,Datenbank!$C62))+IF(ISERROR(SUMIFS(Q:Q,E:E,Datenbank!$E62,C:C,Datenbank!$C62)),"",SUMIFS(Q:Q,E:E,Datenbank!$E62,C:C,Datenbank!$C62))</f>
        <v>0</v>
      </c>
      <c r="V62" s="33" t="str">
        <f>IF(ISERROR(IF(Z62="Duplikat","",(Datenbank!$U62-Datenbank!$T62))),"",IF(Z62="Duplikat","",(Datenbank!$U62-Datenbank!$T62)))</f>
        <v/>
      </c>
      <c r="W62" s="33">
        <f ca="1">IF(ISERROR(SUMIF(O:T,Datenbank!$O62,T:T)),"",SUMIF(O:T,Datenbank!$O62,T:T))</f>
        <v>0</v>
      </c>
      <c r="X62" s="33">
        <f ca="1">IF(ISERROR(SUMIF(O:Q,Datenbank!$O62,Q:Q)),"",SUMIF(O:Q,Datenbank!$O62,Q:Q))+IF(ISERROR(SUMIF(O:Q,Datenbank!$O62,P:P)),"",SUMIF(O:Q,Datenbank!$O62,P:P))</f>
        <v>0</v>
      </c>
      <c r="Y62" s="33">
        <f ca="1">IF(ISERROR(Datenbank!$X62-W62),"",Datenbank!$X62-W62)</f>
        <v>0</v>
      </c>
      <c r="Z62" s="31" t="str" cm="1">
        <f t="array" ref="Z62">_xlfn.LET(_xlpm.fi,_xlfn._xlws.FILTER($O62:$O$2480,(MONTH($D62:$D$2480)=MONTH($D62))*($O62:$O$2480=$O62)),IF(COUNT(_xlpm.fi)&gt;1,"DUPLIKAT",""))</f>
        <v/>
      </c>
      <c r="AA62" s="31"/>
      <c r="AB62" s="31"/>
    </row>
    <row r="63" spans="2:28" ht="20.100000000000001" customHeight="1" x14ac:dyDescent="0.25">
      <c r="B63" s="31">
        <f t="shared" si="8"/>
        <v>51</v>
      </c>
      <c r="C63" s="31">
        <f t="shared" si="9"/>
        <v>1</v>
      </c>
      <c r="D63" s="32"/>
      <c r="E63" s="31"/>
      <c r="F63" s="31">
        <f>Datenbank!$E63</f>
        <v>0</v>
      </c>
      <c r="G63" s="33" t="str">
        <f>IF(ISERROR(INDEX([1]Plan!A:O,MATCH(E63,[1]Plan!C:C,0),MATCH(C63,[1]Plan!$A$2:$O$2,0))),"",INDEX([1]Plan!A:O,MATCH(E63,[1]Plan!C:C,0),MATCH(C63,[1]Plan!$A$2:$O$2,0)))</f>
        <v/>
      </c>
      <c r="H63" s="33"/>
      <c r="I63" s="33"/>
      <c r="J63" s="31"/>
      <c r="K63" s="33" t="str">
        <f t="shared" si="6"/>
        <v/>
      </c>
      <c r="L63" s="33" t="str">
        <f t="shared" si="7"/>
        <v/>
      </c>
      <c r="M63" s="31" t="str">
        <f t="shared" si="10"/>
        <v/>
      </c>
      <c r="N63" s="31" t="str">
        <f>IF(ISERROR(VLOOKUP(M63,[1]Plan!$Q$5:$R$22,2,FALSE)),"",VLOOKUP(M63,[1]Plan!$Q$5:$R$22,2,FALSE))</f>
        <v/>
      </c>
      <c r="O63" s="31" t="str">
        <f>IF(ISERROR(INDEX([1]Plan!$B:$B,MATCH(F63,[1]Plan!$C:$C,0))),"",INDEX([1]Plan!$B:$B,MATCH(F63,[1]Plan!$C:$C,0)))</f>
        <v/>
      </c>
      <c r="P63" s="33" t="str">
        <f t="shared" si="11"/>
        <v/>
      </c>
      <c r="Q63" s="33">
        <f t="shared" si="12"/>
        <v>0</v>
      </c>
      <c r="R63" s="33" t="str">
        <f t="shared" si="13"/>
        <v/>
      </c>
      <c r="S63" s="33" t="str">
        <f>IF(Z63="DUPLIKAT","",Tabelle1[[#This Row],[Soll-Monat]])</f>
        <v/>
      </c>
      <c r="T63" s="33" t="str">
        <f>IF(ISERROR(IF(M63=99,"",INDEX([1]Plan!A:O,MATCH($O63,[1]Plan!B:B,0),MATCH($C63,[1]Plan!$A$2:$O$2,0)))),"",IF(M63=99,"",INDEX([1]Plan!A:O,MATCH($O63,[1]Plan!B:B,0),MATCH($C63,[1]Plan!$A$2:$O$2,0))))</f>
        <v/>
      </c>
      <c r="U63" s="33">
        <f>IF(ISERROR(SUMIFS(P:P,E:E,Datenbank!$E63,C:C,Datenbank!$C63)),"",SUMIFS(P:P,E:E,Datenbank!$E63,C:C,Datenbank!$C63))+IF(ISERROR(SUMIFS(Q:Q,E:E,Datenbank!$E63,C:C,Datenbank!$C63)),"",SUMIFS(Q:Q,E:E,Datenbank!$E63,C:C,Datenbank!$C63))</f>
        <v>0</v>
      </c>
      <c r="V63" s="33" t="str">
        <f>IF(ISERROR(IF(Z63="Duplikat","",(Datenbank!$U63-Datenbank!$T63))),"",IF(Z63="Duplikat","",(Datenbank!$U63-Datenbank!$T63)))</f>
        <v/>
      </c>
      <c r="W63" s="33">
        <f ca="1">IF(ISERROR(SUMIF(O:T,Datenbank!$O63,T:T)),"",SUMIF(O:T,Datenbank!$O63,T:T))</f>
        <v>0</v>
      </c>
      <c r="X63" s="33">
        <f ca="1">IF(ISERROR(SUMIF(O:Q,Datenbank!$O63,Q:Q)),"",SUMIF(O:Q,Datenbank!$O63,Q:Q))+IF(ISERROR(SUMIF(O:Q,Datenbank!$O63,P:P)),"",SUMIF(O:Q,Datenbank!$O63,P:P))</f>
        <v>0</v>
      </c>
      <c r="Y63" s="33">
        <f ca="1">IF(ISERROR(Datenbank!$X63-W63),"",Datenbank!$X63-W63)</f>
        <v>0</v>
      </c>
      <c r="Z63" s="31" t="str" cm="1">
        <f t="array" ref="Z63">_xlfn.LET(_xlpm.fi,_xlfn._xlws.FILTER($O63:$O$2480,(MONTH($D63:$D$2480)=MONTH($D63))*($O63:$O$2480=$O63)),IF(COUNT(_xlpm.fi)&gt;1,"DUPLIKAT",""))</f>
        <v/>
      </c>
      <c r="AA63" s="31"/>
      <c r="AB63" s="31"/>
    </row>
    <row r="64" spans="2:28" ht="20.100000000000001" customHeight="1" x14ac:dyDescent="0.25">
      <c r="B64" s="31">
        <f t="shared" si="8"/>
        <v>52</v>
      </c>
      <c r="C64" s="31">
        <f t="shared" si="9"/>
        <v>1</v>
      </c>
      <c r="D64" s="32"/>
      <c r="E64" s="31"/>
      <c r="F64" s="31">
        <f>Datenbank!$E64</f>
        <v>0</v>
      </c>
      <c r="G64" s="33" t="str">
        <f>IF(ISERROR(INDEX([1]Plan!A:O,MATCH(E64,[1]Plan!C:C,0),MATCH(C64,[1]Plan!$A$2:$O$2,0))),"",INDEX([1]Plan!A:O,MATCH(E64,[1]Plan!C:C,0),MATCH(C64,[1]Plan!$A$2:$O$2,0)))</f>
        <v/>
      </c>
      <c r="H64" s="33"/>
      <c r="I64" s="33"/>
      <c r="J64" s="31"/>
      <c r="K64" s="33" t="str">
        <f t="shared" si="6"/>
        <v/>
      </c>
      <c r="L64" s="33" t="str">
        <f t="shared" si="7"/>
        <v/>
      </c>
      <c r="M64" s="31" t="str">
        <f t="shared" si="10"/>
        <v/>
      </c>
      <c r="N64" s="31" t="str">
        <f>IF(ISERROR(VLOOKUP(M64,[1]Plan!$Q$5:$R$22,2,FALSE)),"",VLOOKUP(M64,[1]Plan!$Q$5:$R$22,2,FALSE))</f>
        <v/>
      </c>
      <c r="O64" s="31" t="str">
        <f>IF(ISERROR(INDEX([1]Plan!$B:$B,MATCH(F64,[1]Plan!$C:$C,0))),"",INDEX([1]Plan!$B:$B,MATCH(F64,[1]Plan!$C:$C,0)))</f>
        <v/>
      </c>
      <c r="P64" s="33" t="str">
        <f t="shared" si="11"/>
        <v/>
      </c>
      <c r="Q64" s="33">
        <f t="shared" si="12"/>
        <v>0</v>
      </c>
      <c r="R64" s="33" t="str">
        <f t="shared" si="13"/>
        <v/>
      </c>
      <c r="S64" s="33" t="str">
        <f>IF(Z64="DUPLIKAT","",Tabelle1[[#This Row],[Soll-Monat]])</f>
        <v/>
      </c>
      <c r="T64" s="33" t="str">
        <f>IF(ISERROR(IF(M64=99,"",INDEX([1]Plan!A:O,MATCH($O64,[1]Plan!B:B,0),MATCH($C64,[1]Plan!$A$2:$O$2,0)))),"",IF(M64=99,"",INDEX([1]Plan!A:O,MATCH($O64,[1]Plan!B:B,0),MATCH($C64,[1]Plan!$A$2:$O$2,0))))</f>
        <v/>
      </c>
      <c r="U64" s="33">
        <f>IF(ISERROR(SUMIFS(P:P,E:E,Datenbank!$E64,C:C,Datenbank!$C64)),"",SUMIFS(P:P,E:E,Datenbank!$E64,C:C,Datenbank!$C64))+IF(ISERROR(SUMIFS(Q:Q,E:E,Datenbank!$E64,C:C,Datenbank!$C64)),"",SUMIFS(Q:Q,E:E,Datenbank!$E64,C:C,Datenbank!$C64))</f>
        <v>0</v>
      </c>
      <c r="V64" s="33" t="str">
        <f>IF(ISERROR(IF(Z64="Duplikat","",(Datenbank!$U64-Datenbank!$T64))),"",IF(Z64="Duplikat","",(Datenbank!$U64-Datenbank!$T64)))</f>
        <v/>
      </c>
      <c r="W64" s="33">
        <f ca="1">IF(ISERROR(SUMIF(O:T,Datenbank!$O64,T:T)),"",SUMIF(O:T,Datenbank!$O64,T:T))</f>
        <v>0</v>
      </c>
      <c r="X64" s="33">
        <f ca="1">IF(ISERROR(SUMIF(O:Q,Datenbank!$O64,Q:Q)),"",SUMIF(O:Q,Datenbank!$O64,Q:Q))+IF(ISERROR(SUMIF(O:Q,Datenbank!$O64,P:P)),"",SUMIF(O:Q,Datenbank!$O64,P:P))</f>
        <v>0</v>
      </c>
      <c r="Y64" s="33">
        <f ca="1">IF(ISERROR(Datenbank!$X64-W64),"",Datenbank!$X64-W64)</f>
        <v>0</v>
      </c>
      <c r="Z64" s="31" t="str" cm="1">
        <f t="array" ref="Z64">_xlfn.LET(_xlpm.fi,_xlfn._xlws.FILTER($O64:$O$2480,(MONTH($D64:$D$2480)=MONTH($D64))*($O64:$O$2480=$O64)),IF(COUNT(_xlpm.fi)&gt;1,"DUPLIKAT",""))</f>
        <v/>
      </c>
      <c r="AA64" s="31"/>
      <c r="AB64" s="31"/>
    </row>
    <row r="65" spans="2:28" ht="20.100000000000001" customHeight="1" x14ac:dyDescent="0.25">
      <c r="B65" s="31">
        <f t="shared" si="8"/>
        <v>53</v>
      </c>
      <c r="C65" s="31">
        <f t="shared" si="9"/>
        <v>1</v>
      </c>
      <c r="D65" s="32"/>
      <c r="E65" s="31"/>
      <c r="F65" s="31">
        <f>Datenbank!$E65</f>
        <v>0</v>
      </c>
      <c r="G65" s="33" t="str">
        <f>IF(ISERROR(INDEX([1]Plan!A:O,MATCH(E65,[1]Plan!C:C,0),MATCH(C65,[1]Plan!$A$2:$O$2,0))),"",INDEX([1]Plan!A:O,MATCH(E65,[1]Plan!C:C,0),MATCH(C65,[1]Plan!$A$2:$O$2,0)))</f>
        <v/>
      </c>
      <c r="H65" s="33"/>
      <c r="I65" s="33"/>
      <c r="J65" s="31"/>
      <c r="K65" s="33" t="str">
        <f t="shared" si="6"/>
        <v/>
      </c>
      <c r="L65" s="33" t="str">
        <f t="shared" si="7"/>
        <v/>
      </c>
      <c r="M65" s="31" t="str">
        <f t="shared" si="10"/>
        <v/>
      </c>
      <c r="N65" s="31" t="str">
        <f>IF(ISERROR(VLOOKUP(M65,[1]Plan!$Q$5:$R$22,2,FALSE)),"",VLOOKUP(M65,[1]Plan!$Q$5:$R$22,2,FALSE))</f>
        <v/>
      </c>
      <c r="O65" s="31" t="str">
        <f>IF(ISERROR(INDEX([1]Plan!$B:$B,MATCH(F65,[1]Plan!$C:$C,0))),"",INDEX([1]Plan!$B:$B,MATCH(F65,[1]Plan!$C:$C,0)))</f>
        <v/>
      </c>
      <c r="P65" s="33" t="str">
        <f t="shared" si="11"/>
        <v/>
      </c>
      <c r="Q65" s="33">
        <f t="shared" si="12"/>
        <v>0</v>
      </c>
      <c r="R65" s="33" t="str">
        <f t="shared" si="13"/>
        <v/>
      </c>
      <c r="S65" s="33" t="str">
        <f>IF(Z65="DUPLIKAT","",Tabelle1[[#This Row],[Soll-Monat]])</f>
        <v/>
      </c>
      <c r="T65" s="33" t="str">
        <f>IF(ISERROR(IF(M65=99,"",INDEX([1]Plan!A:O,MATCH($O65,[1]Plan!B:B,0),MATCH($C65,[1]Plan!$A$2:$O$2,0)))),"",IF(M65=99,"",INDEX([1]Plan!A:O,MATCH($O65,[1]Plan!B:B,0),MATCH($C65,[1]Plan!$A$2:$O$2,0))))</f>
        <v/>
      </c>
      <c r="U65" s="33">
        <f>IF(ISERROR(SUMIFS(P:P,E:E,Datenbank!$E65,C:C,Datenbank!$C65)),"",SUMIFS(P:P,E:E,Datenbank!$E65,C:C,Datenbank!$C65))+IF(ISERROR(SUMIFS(Q:Q,E:E,Datenbank!$E65,C:C,Datenbank!$C65)),"",SUMIFS(Q:Q,E:E,Datenbank!$E65,C:C,Datenbank!$C65))</f>
        <v>0</v>
      </c>
      <c r="V65" s="33" t="str">
        <f>IF(ISERROR(IF(Z65="Duplikat","",(Datenbank!$U65-Datenbank!$T65))),"",IF(Z65="Duplikat","",(Datenbank!$U65-Datenbank!$T65)))</f>
        <v/>
      </c>
      <c r="W65" s="33">
        <f ca="1">IF(ISERROR(SUMIF(O:T,Datenbank!$O65,T:T)),"",SUMIF(O:T,Datenbank!$O65,T:T))</f>
        <v>0</v>
      </c>
      <c r="X65" s="33">
        <f ca="1">IF(ISERROR(SUMIF(O:Q,Datenbank!$O65,Q:Q)),"",SUMIF(O:Q,Datenbank!$O65,Q:Q))+IF(ISERROR(SUMIF(O:Q,Datenbank!$O65,P:P)),"",SUMIF(O:Q,Datenbank!$O65,P:P))</f>
        <v>0</v>
      </c>
      <c r="Y65" s="33">
        <f ca="1">IF(ISERROR(Datenbank!$X65-W65),"",Datenbank!$X65-W65)</f>
        <v>0</v>
      </c>
      <c r="Z65" s="31" t="str" cm="1">
        <f t="array" ref="Z65">_xlfn.LET(_xlpm.fi,_xlfn._xlws.FILTER($O65:$O$2480,(MONTH($D65:$D$2480)=MONTH($D65))*($O65:$O$2480=$O65)),IF(COUNT(_xlpm.fi)&gt;1,"DUPLIKAT",""))</f>
        <v/>
      </c>
      <c r="AA65" s="31"/>
      <c r="AB65" s="31"/>
    </row>
    <row r="66" spans="2:28" ht="20.100000000000001" customHeight="1" x14ac:dyDescent="0.25">
      <c r="B66" s="31">
        <f t="shared" si="8"/>
        <v>54</v>
      </c>
      <c r="C66" s="31">
        <f t="shared" si="9"/>
        <v>1</v>
      </c>
      <c r="D66" s="32"/>
      <c r="E66" s="31"/>
      <c r="F66" s="31">
        <f>Datenbank!$E66</f>
        <v>0</v>
      </c>
      <c r="G66" s="33" t="str">
        <f>IF(ISERROR(INDEX([1]Plan!A:O,MATCH(E66,[1]Plan!C:C,0),MATCH(C66,[1]Plan!$A$2:$O$2,0))),"",INDEX([1]Plan!A:O,MATCH(E66,[1]Plan!C:C,0),MATCH(C66,[1]Plan!$A$2:$O$2,0)))</f>
        <v/>
      </c>
      <c r="H66" s="33"/>
      <c r="I66" s="33"/>
      <c r="J66" s="31"/>
      <c r="K66" s="33" t="str">
        <f t="shared" si="6"/>
        <v/>
      </c>
      <c r="L66" s="33" t="str">
        <f t="shared" si="7"/>
        <v/>
      </c>
      <c r="M66" s="31" t="str">
        <f t="shared" si="10"/>
        <v/>
      </c>
      <c r="N66" s="31" t="str">
        <f>IF(ISERROR(VLOOKUP(M66,[1]Plan!$Q$5:$R$22,2,FALSE)),"",VLOOKUP(M66,[1]Plan!$Q$5:$R$22,2,FALSE))</f>
        <v/>
      </c>
      <c r="O66" s="31" t="str">
        <f>IF(ISERROR(INDEX([1]Plan!$B:$B,MATCH(F66,[1]Plan!$C:$C,0))),"",INDEX([1]Plan!$B:$B,MATCH(F66,[1]Plan!$C:$C,0)))</f>
        <v/>
      </c>
      <c r="P66" s="33" t="str">
        <f t="shared" si="11"/>
        <v/>
      </c>
      <c r="Q66" s="33">
        <f t="shared" si="12"/>
        <v>0</v>
      </c>
      <c r="R66" s="33" t="str">
        <f t="shared" si="13"/>
        <v/>
      </c>
      <c r="S66" s="33" t="str">
        <f>IF(Z66="DUPLIKAT","",Tabelle1[[#This Row],[Soll-Monat]])</f>
        <v/>
      </c>
      <c r="T66" s="33" t="str">
        <f>IF(ISERROR(IF(M66=99,"",INDEX([1]Plan!A:O,MATCH($O66,[1]Plan!B:B,0),MATCH($C66,[1]Plan!$A$2:$O$2,0)))),"",IF(M66=99,"",INDEX([1]Plan!A:O,MATCH($O66,[1]Plan!B:B,0),MATCH($C66,[1]Plan!$A$2:$O$2,0))))</f>
        <v/>
      </c>
      <c r="U66" s="33">
        <f>IF(ISERROR(SUMIFS(P:P,E:E,Datenbank!$E66,C:C,Datenbank!$C66)),"",SUMIFS(P:P,E:E,Datenbank!$E66,C:C,Datenbank!$C66))+IF(ISERROR(SUMIFS(Q:Q,E:E,Datenbank!$E66,C:C,Datenbank!$C66)),"",SUMIFS(Q:Q,E:E,Datenbank!$E66,C:C,Datenbank!$C66))</f>
        <v>0</v>
      </c>
      <c r="V66" s="33" t="str">
        <f>IF(ISERROR(IF(Z66="Duplikat","",(Datenbank!$U66-Datenbank!$T66))),"",IF(Z66="Duplikat","",(Datenbank!$U66-Datenbank!$T66)))</f>
        <v/>
      </c>
      <c r="W66" s="33">
        <f ca="1">IF(ISERROR(SUMIF(O:T,Datenbank!$O66,T:T)),"",SUMIF(O:T,Datenbank!$O66,T:T))</f>
        <v>0</v>
      </c>
      <c r="X66" s="33">
        <f ca="1">IF(ISERROR(SUMIF(O:Q,Datenbank!$O66,Q:Q)),"",SUMIF(O:Q,Datenbank!$O66,Q:Q))+IF(ISERROR(SUMIF(O:Q,Datenbank!$O66,P:P)),"",SUMIF(O:Q,Datenbank!$O66,P:P))</f>
        <v>0</v>
      </c>
      <c r="Y66" s="33">
        <f ca="1">IF(ISERROR(Datenbank!$X66-W66),"",Datenbank!$X66-W66)</f>
        <v>0</v>
      </c>
      <c r="Z66" s="31" t="str" cm="1">
        <f t="array" ref="Z66">_xlfn.LET(_xlpm.fi,_xlfn._xlws.FILTER($O66:$O$2480,(MONTH($D66:$D$2480)=MONTH($D66))*($O66:$O$2480=$O66)),IF(COUNT(_xlpm.fi)&gt;1,"DUPLIKAT",""))</f>
        <v/>
      </c>
      <c r="AA66" s="31"/>
      <c r="AB66" s="31"/>
    </row>
    <row r="67" spans="2:28" ht="20.100000000000001" customHeight="1" x14ac:dyDescent="0.25">
      <c r="B67" s="31">
        <f t="shared" si="8"/>
        <v>55</v>
      </c>
      <c r="C67" s="31">
        <f t="shared" si="9"/>
        <v>1</v>
      </c>
      <c r="D67" s="32"/>
      <c r="E67" s="31"/>
      <c r="F67" s="31">
        <f>Datenbank!$E67</f>
        <v>0</v>
      </c>
      <c r="G67" s="33" t="str">
        <f>IF(ISERROR(INDEX([1]Plan!A:O,MATCH(E67,[1]Plan!C:C,0),MATCH(C67,[1]Plan!$A$2:$O$2,0))),"",INDEX([1]Plan!A:O,MATCH(E67,[1]Plan!C:C,0),MATCH(C67,[1]Plan!$A$2:$O$2,0)))</f>
        <v/>
      </c>
      <c r="H67" s="33"/>
      <c r="I67" s="33"/>
      <c r="J67" s="31"/>
      <c r="K67" s="33" t="str">
        <f t="shared" si="6"/>
        <v/>
      </c>
      <c r="L67" s="33" t="str">
        <f t="shared" si="7"/>
        <v/>
      </c>
      <c r="M67" s="31" t="str">
        <f t="shared" si="10"/>
        <v/>
      </c>
      <c r="N67" s="31" t="str">
        <f>IF(ISERROR(VLOOKUP(M67,[1]Plan!$Q$5:$R$22,2,FALSE)),"",VLOOKUP(M67,[1]Plan!$Q$5:$R$22,2,FALSE))</f>
        <v/>
      </c>
      <c r="O67" s="31" t="str">
        <f>IF(ISERROR(INDEX([1]Plan!$B:$B,MATCH(F67,[1]Plan!$C:$C,0))),"",INDEX([1]Plan!$B:$B,MATCH(F67,[1]Plan!$C:$C,0)))</f>
        <v/>
      </c>
      <c r="P67" s="33" t="str">
        <f t="shared" si="11"/>
        <v/>
      </c>
      <c r="Q67" s="33">
        <f t="shared" si="12"/>
        <v>0</v>
      </c>
      <c r="R67" s="33" t="str">
        <f t="shared" si="13"/>
        <v/>
      </c>
      <c r="S67" s="33" t="str">
        <f>IF(Z67="DUPLIKAT","",Tabelle1[[#This Row],[Soll-Monat]])</f>
        <v/>
      </c>
      <c r="T67" s="33" t="str">
        <f>IF(ISERROR(IF(M67=99,"",INDEX([1]Plan!A:O,MATCH($O67,[1]Plan!B:B,0),MATCH($C67,[1]Plan!$A$2:$O$2,0)))),"",IF(M67=99,"",INDEX([1]Plan!A:O,MATCH($O67,[1]Plan!B:B,0),MATCH($C67,[1]Plan!$A$2:$O$2,0))))</f>
        <v/>
      </c>
      <c r="U67" s="33">
        <f>IF(ISERROR(SUMIFS(P:P,E:E,Datenbank!$E67,C:C,Datenbank!$C67)),"",SUMIFS(P:P,E:E,Datenbank!$E67,C:C,Datenbank!$C67))+IF(ISERROR(SUMIFS(Q:Q,E:E,Datenbank!$E67,C:C,Datenbank!$C67)),"",SUMIFS(Q:Q,E:E,Datenbank!$E67,C:C,Datenbank!$C67))</f>
        <v>0</v>
      </c>
      <c r="V67" s="33" t="str">
        <f>IF(ISERROR(IF(Z67="Duplikat","",(Datenbank!$U67-Datenbank!$T67))),"",IF(Z67="Duplikat","",(Datenbank!$U67-Datenbank!$T67)))</f>
        <v/>
      </c>
      <c r="W67" s="33">
        <f ca="1">IF(ISERROR(SUMIF(O:T,Datenbank!$O67,T:T)),"",SUMIF(O:T,Datenbank!$O67,T:T))</f>
        <v>0</v>
      </c>
      <c r="X67" s="33">
        <f ca="1">IF(ISERROR(SUMIF(O:Q,Datenbank!$O67,Q:Q)),"",SUMIF(O:Q,Datenbank!$O67,Q:Q))+IF(ISERROR(SUMIF(O:Q,Datenbank!$O67,P:P)),"",SUMIF(O:Q,Datenbank!$O67,P:P))</f>
        <v>0</v>
      </c>
      <c r="Y67" s="33">
        <f ca="1">IF(ISERROR(Datenbank!$X67-W67),"",Datenbank!$X67-W67)</f>
        <v>0</v>
      </c>
      <c r="Z67" s="31" t="str" cm="1">
        <f t="array" ref="Z67">_xlfn.LET(_xlpm.fi,_xlfn._xlws.FILTER($O67:$O$2480,(MONTH($D67:$D$2480)=MONTH($D67))*($O67:$O$2480=$O67)),IF(COUNT(_xlpm.fi)&gt;1,"DUPLIKAT",""))</f>
        <v/>
      </c>
      <c r="AA67" s="31"/>
      <c r="AB67" s="31"/>
    </row>
    <row r="68" spans="2:28" ht="20.100000000000001" customHeight="1" x14ac:dyDescent="0.25">
      <c r="B68" s="31">
        <f t="shared" si="8"/>
        <v>56</v>
      </c>
      <c r="C68" s="31">
        <f t="shared" si="9"/>
        <v>1</v>
      </c>
      <c r="D68" s="32"/>
      <c r="E68" s="31"/>
      <c r="F68" s="31">
        <f>Datenbank!$E68</f>
        <v>0</v>
      </c>
      <c r="G68" s="33" t="str">
        <f>IF(ISERROR(INDEX([1]Plan!A:O,MATCH(E68,[1]Plan!C:C,0),MATCH(C68,[1]Plan!$A$2:$O$2,0))),"",INDEX([1]Plan!A:O,MATCH(E68,[1]Plan!C:C,0),MATCH(C68,[1]Plan!$A$2:$O$2,0)))</f>
        <v/>
      </c>
      <c r="H68" s="33"/>
      <c r="I68" s="33"/>
      <c r="J68" s="31"/>
      <c r="K68" s="33" t="str">
        <f t="shared" si="6"/>
        <v/>
      </c>
      <c r="L68" s="33" t="str">
        <f t="shared" si="7"/>
        <v/>
      </c>
      <c r="M68" s="31" t="str">
        <f t="shared" si="10"/>
        <v/>
      </c>
      <c r="N68" s="31" t="str">
        <f>IF(ISERROR(VLOOKUP(M68,[1]Plan!$Q$5:$R$22,2,FALSE)),"",VLOOKUP(M68,[1]Plan!$Q$5:$R$22,2,FALSE))</f>
        <v/>
      </c>
      <c r="O68" s="31" t="str">
        <f>IF(ISERROR(INDEX([1]Plan!$B:$B,MATCH(F68,[1]Plan!$C:$C,0))),"",INDEX([1]Plan!$B:$B,MATCH(F68,[1]Plan!$C:$C,0)))</f>
        <v/>
      </c>
      <c r="P68" s="33" t="str">
        <f t="shared" si="11"/>
        <v/>
      </c>
      <c r="Q68" s="33">
        <f t="shared" si="12"/>
        <v>0</v>
      </c>
      <c r="R68" s="33" t="str">
        <f t="shared" si="13"/>
        <v/>
      </c>
      <c r="S68" s="33" t="str">
        <f>IF(Z68="DUPLIKAT","",Tabelle1[[#This Row],[Soll-Monat]])</f>
        <v/>
      </c>
      <c r="T68" s="33" t="str">
        <f>IF(ISERROR(IF(M68=99,"",INDEX([1]Plan!A:O,MATCH($O68,[1]Plan!B:B,0),MATCH($C68,[1]Plan!$A$2:$O$2,0)))),"",IF(M68=99,"",INDEX([1]Plan!A:O,MATCH($O68,[1]Plan!B:B,0),MATCH($C68,[1]Plan!$A$2:$O$2,0))))</f>
        <v/>
      </c>
      <c r="U68" s="33">
        <f>IF(ISERROR(SUMIFS(P:P,E:E,Datenbank!$E68,C:C,Datenbank!$C68)),"",SUMIFS(P:P,E:E,Datenbank!$E68,C:C,Datenbank!$C68))+IF(ISERROR(SUMIFS(Q:Q,E:E,Datenbank!$E68,C:C,Datenbank!$C68)),"",SUMIFS(Q:Q,E:E,Datenbank!$E68,C:C,Datenbank!$C68))</f>
        <v>0</v>
      </c>
      <c r="V68" s="33" t="str">
        <f>IF(ISERROR(IF(Z68="Duplikat","",(Datenbank!$U68-Datenbank!$T68))),"",IF(Z68="Duplikat","",(Datenbank!$U68-Datenbank!$T68)))</f>
        <v/>
      </c>
      <c r="W68" s="33">
        <f ca="1">IF(ISERROR(SUMIF(O:T,Datenbank!$O68,T:T)),"",SUMIF(O:T,Datenbank!$O68,T:T))</f>
        <v>0</v>
      </c>
      <c r="X68" s="33">
        <f ca="1">IF(ISERROR(SUMIF(O:Q,Datenbank!$O68,Q:Q)),"",SUMIF(O:Q,Datenbank!$O68,Q:Q))+IF(ISERROR(SUMIF(O:Q,Datenbank!$O68,P:P)),"",SUMIF(O:Q,Datenbank!$O68,P:P))</f>
        <v>0</v>
      </c>
      <c r="Y68" s="33">
        <f ca="1">IF(ISERROR(Datenbank!$X68-W68),"",Datenbank!$X68-W68)</f>
        <v>0</v>
      </c>
      <c r="Z68" s="31" t="str" cm="1">
        <f t="array" ref="Z68">_xlfn.LET(_xlpm.fi,_xlfn._xlws.FILTER($O68:$O$2480,(MONTH($D68:$D$2480)=MONTH($D68))*($O68:$O$2480=$O68)),IF(COUNT(_xlpm.fi)&gt;1,"DUPLIKAT",""))</f>
        <v/>
      </c>
      <c r="AA68" s="31"/>
      <c r="AB68" s="31"/>
    </row>
    <row r="69" spans="2:28" ht="20.100000000000001" customHeight="1" x14ac:dyDescent="0.25">
      <c r="B69" s="31">
        <f t="shared" si="8"/>
        <v>57</v>
      </c>
      <c r="C69" s="31">
        <f t="shared" si="9"/>
        <v>1</v>
      </c>
      <c r="D69" s="32"/>
      <c r="E69" s="31"/>
      <c r="F69" s="31">
        <f>Datenbank!$E69</f>
        <v>0</v>
      </c>
      <c r="G69" s="33" t="str">
        <f>IF(ISERROR(INDEX([1]Plan!A:O,MATCH(E69,[1]Plan!C:C,0),MATCH(C69,[1]Plan!$A$2:$O$2,0))),"",INDEX([1]Plan!A:O,MATCH(E69,[1]Plan!C:C,0),MATCH(C69,[1]Plan!$A$2:$O$2,0)))</f>
        <v/>
      </c>
      <c r="H69" s="33"/>
      <c r="I69" s="33"/>
      <c r="J69" s="31"/>
      <c r="K69" s="33" t="str">
        <f t="shared" si="6"/>
        <v/>
      </c>
      <c r="L69" s="33" t="str">
        <f t="shared" si="7"/>
        <v/>
      </c>
      <c r="M69" s="31" t="str">
        <f t="shared" si="10"/>
        <v/>
      </c>
      <c r="N69" s="31" t="str">
        <f>IF(ISERROR(VLOOKUP(M69,[1]Plan!$Q$5:$R$22,2,FALSE)),"",VLOOKUP(M69,[1]Plan!$Q$5:$R$22,2,FALSE))</f>
        <v/>
      </c>
      <c r="O69" s="31" t="str">
        <f>IF(ISERROR(INDEX([1]Plan!$B:$B,MATCH(F69,[1]Plan!$C:$C,0))),"",INDEX([1]Plan!$B:$B,MATCH(F69,[1]Plan!$C:$C,0)))</f>
        <v/>
      </c>
      <c r="P69" s="33" t="str">
        <f t="shared" si="11"/>
        <v/>
      </c>
      <c r="Q69" s="33">
        <f t="shared" si="12"/>
        <v>0</v>
      </c>
      <c r="R69" s="33" t="str">
        <f t="shared" si="13"/>
        <v/>
      </c>
      <c r="S69" s="33" t="str">
        <f>IF(Z69="DUPLIKAT","",Tabelle1[[#This Row],[Soll-Monat]])</f>
        <v/>
      </c>
      <c r="T69" s="33" t="str">
        <f>IF(ISERROR(IF(M69=99,"",INDEX([1]Plan!A:O,MATCH($O69,[1]Plan!B:B,0),MATCH($C69,[1]Plan!$A$2:$O$2,0)))),"",IF(M69=99,"",INDEX([1]Plan!A:O,MATCH($O69,[1]Plan!B:B,0),MATCH($C69,[1]Plan!$A$2:$O$2,0))))</f>
        <v/>
      </c>
      <c r="U69" s="33">
        <f>IF(ISERROR(SUMIFS(P:P,E:E,Datenbank!$E69,C:C,Datenbank!$C69)),"",SUMIFS(P:P,E:E,Datenbank!$E69,C:C,Datenbank!$C69))+IF(ISERROR(SUMIFS(Q:Q,E:E,Datenbank!$E69,C:C,Datenbank!$C69)),"",SUMIFS(Q:Q,E:E,Datenbank!$E69,C:C,Datenbank!$C69))</f>
        <v>0</v>
      </c>
      <c r="V69" s="33" t="str">
        <f>IF(ISERROR(IF(Z69="Duplikat","",(Datenbank!$U69-Datenbank!$T69))),"",IF(Z69="Duplikat","",(Datenbank!$U69-Datenbank!$T69)))</f>
        <v/>
      </c>
      <c r="W69" s="33">
        <f ca="1">IF(ISERROR(SUMIF(O:T,Datenbank!$O69,T:T)),"",SUMIF(O:T,Datenbank!$O69,T:T))</f>
        <v>0</v>
      </c>
      <c r="X69" s="33">
        <f ca="1">IF(ISERROR(SUMIF(O:Q,Datenbank!$O69,Q:Q)),"",SUMIF(O:Q,Datenbank!$O69,Q:Q))+IF(ISERROR(SUMIF(O:Q,Datenbank!$O69,P:P)),"",SUMIF(O:Q,Datenbank!$O69,P:P))</f>
        <v>0</v>
      </c>
      <c r="Y69" s="33">
        <f ca="1">IF(ISERROR(Datenbank!$X69-W69),"",Datenbank!$X69-W69)</f>
        <v>0</v>
      </c>
      <c r="Z69" s="31" t="str" cm="1">
        <f t="array" ref="Z69">_xlfn.LET(_xlpm.fi,_xlfn._xlws.FILTER($O69:$O$2480,(MONTH($D69:$D$2480)=MONTH($D69))*($O69:$O$2480=$O69)),IF(COUNT(_xlpm.fi)&gt;1,"DUPLIKAT",""))</f>
        <v/>
      </c>
      <c r="AA69" s="31"/>
      <c r="AB69" s="31"/>
    </row>
    <row r="70" spans="2:28" ht="20.100000000000001" customHeight="1" x14ac:dyDescent="0.25">
      <c r="B70" s="31">
        <f t="shared" si="8"/>
        <v>58</v>
      </c>
      <c r="C70" s="31">
        <f t="shared" si="9"/>
        <v>1</v>
      </c>
      <c r="D70" s="32"/>
      <c r="E70" s="31"/>
      <c r="F70" s="31">
        <f>Datenbank!$E70</f>
        <v>0</v>
      </c>
      <c r="G70" s="33" t="str">
        <f>IF(ISERROR(INDEX([1]Plan!A:O,MATCH(E70,[1]Plan!C:C,0),MATCH(C70,[1]Plan!$A$2:$O$2,0))),"",INDEX([1]Plan!A:O,MATCH(E70,[1]Plan!C:C,0),MATCH(C70,[1]Plan!$A$2:$O$2,0)))</f>
        <v/>
      </c>
      <c r="H70" s="33"/>
      <c r="I70" s="33"/>
      <c r="J70" s="31"/>
      <c r="K70" s="33" t="str">
        <f t="shared" si="6"/>
        <v/>
      </c>
      <c r="L70" s="33" t="str">
        <f t="shared" si="7"/>
        <v/>
      </c>
      <c r="M70" s="31" t="str">
        <f t="shared" si="10"/>
        <v/>
      </c>
      <c r="N70" s="31" t="str">
        <f>IF(ISERROR(VLOOKUP(M70,[1]Plan!$Q$5:$R$22,2,FALSE)),"",VLOOKUP(M70,[1]Plan!$Q$5:$R$22,2,FALSE))</f>
        <v/>
      </c>
      <c r="O70" s="31" t="str">
        <f>IF(ISERROR(INDEX([1]Plan!$B:$B,MATCH(F70,[1]Plan!$C:$C,0))),"",INDEX([1]Plan!$B:$B,MATCH(F70,[1]Plan!$C:$C,0)))</f>
        <v/>
      </c>
      <c r="P70" s="33" t="str">
        <f t="shared" si="11"/>
        <v/>
      </c>
      <c r="Q70" s="33">
        <f t="shared" si="12"/>
        <v>0</v>
      </c>
      <c r="R70" s="33" t="str">
        <f t="shared" si="13"/>
        <v/>
      </c>
      <c r="S70" s="33" t="str">
        <f>IF(Z70="DUPLIKAT","",Tabelle1[[#This Row],[Soll-Monat]])</f>
        <v/>
      </c>
      <c r="T70" s="33" t="str">
        <f>IF(ISERROR(IF(M70=99,"",INDEX([1]Plan!A:O,MATCH($O70,[1]Plan!B:B,0),MATCH($C70,[1]Plan!$A$2:$O$2,0)))),"",IF(M70=99,"",INDEX([1]Plan!A:O,MATCH($O70,[1]Plan!B:B,0),MATCH($C70,[1]Plan!$A$2:$O$2,0))))</f>
        <v/>
      </c>
      <c r="U70" s="33">
        <f>IF(ISERROR(SUMIFS(P:P,E:E,Datenbank!$E70,C:C,Datenbank!$C70)),"",SUMIFS(P:P,E:E,Datenbank!$E70,C:C,Datenbank!$C70))+IF(ISERROR(SUMIFS(Q:Q,E:E,Datenbank!$E70,C:C,Datenbank!$C70)),"",SUMIFS(Q:Q,E:E,Datenbank!$E70,C:C,Datenbank!$C70))</f>
        <v>0</v>
      </c>
      <c r="V70" s="33" t="str">
        <f>IF(ISERROR(IF(Z70="Duplikat","",(Datenbank!$U70-Datenbank!$T70))),"",IF(Z70="Duplikat","",(Datenbank!$U70-Datenbank!$T70)))</f>
        <v/>
      </c>
      <c r="W70" s="33">
        <f ca="1">IF(ISERROR(SUMIF(O:T,Datenbank!$O70,T:T)),"",SUMIF(O:T,Datenbank!$O70,T:T))</f>
        <v>0</v>
      </c>
      <c r="X70" s="33">
        <f ca="1">IF(ISERROR(SUMIF(O:Q,Datenbank!$O70,Q:Q)),"",SUMIF(O:Q,Datenbank!$O70,Q:Q))+IF(ISERROR(SUMIF(O:Q,Datenbank!$O70,P:P)),"",SUMIF(O:Q,Datenbank!$O70,P:P))</f>
        <v>0</v>
      </c>
      <c r="Y70" s="33">
        <f ca="1">IF(ISERROR(Datenbank!$X70-W70),"",Datenbank!$X70-W70)</f>
        <v>0</v>
      </c>
      <c r="Z70" s="31" t="str" cm="1">
        <f t="array" ref="Z70">_xlfn.LET(_xlpm.fi,_xlfn._xlws.FILTER($O70:$O$2480,(MONTH($D70:$D$2480)=MONTH($D70))*($O70:$O$2480=$O70)),IF(COUNT(_xlpm.fi)&gt;1,"DUPLIKAT",""))</f>
        <v/>
      </c>
      <c r="AA70" s="31"/>
      <c r="AB70" s="31"/>
    </row>
    <row r="71" spans="2:28" ht="20.100000000000001" customHeight="1" x14ac:dyDescent="0.25">
      <c r="B71" s="31">
        <f t="shared" si="8"/>
        <v>59</v>
      </c>
      <c r="C71" s="31">
        <f t="shared" si="9"/>
        <v>1</v>
      </c>
      <c r="D71" s="32"/>
      <c r="E71" s="31"/>
      <c r="F71" s="31">
        <f>Datenbank!$E71</f>
        <v>0</v>
      </c>
      <c r="G71" s="33" t="str">
        <f>IF(ISERROR(INDEX([1]Plan!A:O,MATCH(E71,[1]Plan!C:C,0),MATCH(C71,[1]Plan!$A$2:$O$2,0))),"",INDEX([1]Plan!A:O,MATCH(E71,[1]Plan!C:C,0),MATCH(C71,[1]Plan!$A$2:$O$2,0)))</f>
        <v/>
      </c>
      <c r="H71" s="33"/>
      <c r="I71" s="33"/>
      <c r="J71" s="31"/>
      <c r="K71" s="33" t="str">
        <f t="shared" si="6"/>
        <v/>
      </c>
      <c r="L71" s="33" t="str">
        <f t="shared" si="7"/>
        <v/>
      </c>
      <c r="M71" s="31" t="str">
        <f t="shared" si="10"/>
        <v/>
      </c>
      <c r="N71" s="31" t="str">
        <f>IF(ISERROR(VLOOKUP(M71,[1]Plan!$Q$5:$R$22,2,FALSE)),"",VLOOKUP(M71,[1]Plan!$Q$5:$R$22,2,FALSE))</f>
        <v/>
      </c>
      <c r="O71" s="31" t="str">
        <f>IF(ISERROR(INDEX([1]Plan!$B:$B,MATCH(F71,[1]Plan!$C:$C,0))),"",INDEX([1]Plan!$B:$B,MATCH(F71,[1]Plan!$C:$C,0)))</f>
        <v/>
      </c>
      <c r="P71" s="33" t="str">
        <f t="shared" si="11"/>
        <v/>
      </c>
      <c r="Q71" s="33">
        <f t="shared" si="12"/>
        <v>0</v>
      </c>
      <c r="R71" s="33" t="str">
        <f t="shared" si="13"/>
        <v/>
      </c>
      <c r="S71" s="33" t="str">
        <f>IF(Z71="DUPLIKAT","",Tabelle1[[#This Row],[Soll-Monat]])</f>
        <v/>
      </c>
      <c r="T71" s="33" t="str">
        <f>IF(ISERROR(IF(M71=99,"",INDEX([1]Plan!A:O,MATCH($O71,[1]Plan!B:B,0),MATCH($C71,[1]Plan!$A$2:$O$2,0)))),"",IF(M71=99,"",INDEX([1]Plan!A:O,MATCH($O71,[1]Plan!B:B,0),MATCH($C71,[1]Plan!$A$2:$O$2,0))))</f>
        <v/>
      </c>
      <c r="U71" s="33">
        <f>IF(ISERROR(SUMIFS(P:P,E:E,Datenbank!$E71,C:C,Datenbank!$C71)),"",SUMIFS(P:P,E:E,Datenbank!$E71,C:C,Datenbank!$C71))+IF(ISERROR(SUMIFS(Q:Q,E:E,Datenbank!$E71,C:C,Datenbank!$C71)),"",SUMIFS(Q:Q,E:E,Datenbank!$E71,C:C,Datenbank!$C71))</f>
        <v>0</v>
      </c>
      <c r="V71" s="33" t="str">
        <f>IF(ISERROR(IF(Z71="Duplikat","",(Datenbank!$U71-Datenbank!$T71))),"",IF(Z71="Duplikat","",(Datenbank!$U71-Datenbank!$T71)))</f>
        <v/>
      </c>
      <c r="W71" s="33">
        <f ca="1">IF(ISERROR(SUMIF(O:T,Datenbank!$O71,T:T)),"",SUMIF(O:T,Datenbank!$O71,T:T))</f>
        <v>0</v>
      </c>
      <c r="X71" s="33">
        <f ca="1">IF(ISERROR(SUMIF(O:Q,Datenbank!$O71,Q:Q)),"",SUMIF(O:Q,Datenbank!$O71,Q:Q))+IF(ISERROR(SUMIF(O:Q,Datenbank!$O71,P:P)),"",SUMIF(O:Q,Datenbank!$O71,P:P))</f>
        <v>0</v>
      </c>
      <c r="Y71" s="33">
        <f ca="1">IF(ISERROR(Datenbank!$X71-W71),"",Datenbank!$X71-W71)</f>
        <v>0</v>
      </c>
      <c r="Z71" s="31" t="str" cm="1">
        <f t="array" ref="Z71">_xlfn.LET(_xlpm.fi,_xlfn._xlws.FILTER($O71:$O$2480,(MONTH($D71:$D$2480)=MONTH($D71))*($O71:$O$2480=$O71)),IF(COUNT(_xlpm.fi)&gt;1,"DUPLIKAT",""))</f>
        <v/>
      </c>
      <c r="AA71" s="31"/>
      <c r="AB71" s="31"/>
    </row>
    <row r="72" spans="2:28" ht="20.100000000000001" customHeight="1" x14ac:dyDescent="0.25">
      <c r="B72" s="31">
        <f t="shared" si="8"/>
        <v>60</v>
      </c>
      <c r="C72" s="31">
        <f t="shared" si="9"/>
        <v>1</v>
      </c>
      <c r="D72" s="32"/>
      <c r="E72" s="31"/>
      <c r="F72" s="31">
        <f>Datenbank!$E72</f>
        <v>0</v>
      </c>
      <c r="G72" s="33" t="str">
        <f>IF(ISERROR(INDEX([1]Plan!A:O,MATCH(E72,[1]Plan!C:C,0),MATCH(C72,[1]Plan!$A$2:$O$2,0))),"",INDEX([1]Plan!A:O,MATCH(E72,[1]Plan!C:C,0),MATCH(C72,[1]Plan!$A$2:$O$2,0)))</f>
        <v/>
      </c>
      <c r="H72" s="33"/>
      <c r="I72" s="33"/>
      <c r="J72" s="31"/>
      <c r="K72" s="33" t="str">
        <f t="shared" si="6"/>
        <v/>
      </c>
      <c r="L72" s="33" t="str">
        <f t="shared" si="7"/>
        <v/>
      </c>
      <c r="M72" s="31" t="str">
        <f t="shared" si="10"/>
        <v/>
      </c>
      <c r="N72" s="31" t="str">
        <f>IF(ISERROR(VLOOKUP(M72,[1]Plan!$Q$5:$R$22,2,FALSE)),"",VLOOKUP(M72,[1]Plan!$Q$5:$R$22,2,FALSE))</f>
        <v/>
      </c>
      <c r="O72" s="31" t="str">
        <f>IF(ISERROR(INDEX([1]Plan!$B:$B,MATCH(F72,[1]Plan!$C:$C,0))),"",INDEX([1]Plan!$B:$B,MATCH(F72,[1]Plan!$C:$C,0)))</f>
        <v/>
      </c>
      <c r="P72" s="33" t="str">
        <f t="shared" si="11"/>
        <v/>
      </c>
      <c r="Q72" s="33">
        <f t="shared" si="12"/>
        <v>0</v>
      </c>
      <c r="R72" s="33" t="str">
        <f t="shared" si="13"/>
        <v/>
      </c>
      <c r="S72" s="33" t="str">
        <f>IF(Z72="DUPLIKAT","",Tabelle1[[#This Row],[Soll-Monat]])</f>
        <v/>
      </c>
      <c r="T72" s="33" t="str">
        <f>IF(ISERROR(IF(M72=99,"",INDEX([1]Plan!A:O,MATCH($O72,[1]Plan!B:B,0),MATCH($C72,[1]Plan!$A$2:$O$2,0)))),"",IF(M72=99,"",INDEX([1]Plan!A:O,MATCH($O72,[1]Plan!B:B,0),MATCH($C72,[1]Plan!$A$2:$O$2,0))))</f>
        <v/>
      </c>
      <c r="U72" s="33">
        <f>IF(ISERROR(SUMIFS(P:P,E:E,Datenbank!$E72,C:C,Datenbank!$C72)),"",SUMIFS(P:P,E:E,Datenbank!$E72,C:C,Datenbank!$C72))+IF(ISERROR(SUMIFS(Q:Q,E:E,Datenbank!$E72,C:C,Datenbank!$C72)),"",SUMIFS(Q:Q,E:E,Datenbank!$E72,C:C,Datenbank!$C72))</f>
        <v>0</v>
      </c>
      <c r="V72" s="33" t="str">
        <f>IF(ISERROR(IF(Z72="Duplikat","",(Datenbank!$U72-Datenbank!$T72))),"",IF(Z72="Duplikat","",(Datenbank!$U72-Datenbank!$T72)))</f>
        <v/>
      </c>
      <c r="W72" s="33">
        <f ca="1">IF(ISERROR(SUMIF(O:T,Datenbank!$O72,T:T)),"",SUMIF(O:T,Datenbank!$O72,T:T))</f>
        <v>0</v>
      </c>
      <c r="X72" s="33">
        <f ca="1">IF(ISERROR(SUMIF(O:Q,Datenbank!$O72,Q:Q)),"",SUMIF(O:Q,Datenbank!$O72,Q:Q))+IF(ISERROR(SUMIF(O:Q,Datenbank!$O72,P:P)),"",SUMIF(O:Q,Datenbank!$O72,P:P))</f>
        <v>0</v>
      </c>
      <c r="Y72" s="33">
        <f ca="1">IF(ISERROR(Datenbank!$X72-W72),"",Datenbank!$X72-W72)</f>
        <v>0</v>
      </c>
      <c r="Z72" s="31" t="str" cm="1">
        <f t="array" ref="Z72">_xlfn.LET(_xlpm.fi,_xlfn._xlws.FILTER($O72:$O$2480,(MONTH($D72:$D$2480)=MONTH($D72))*($O72:$O$2480=$O72)),IF(COUNT(_xlpm.fi)&gt;1,"DUPLIKAT",""))</f>
        <v/>
      </c>
      <c r="AA72" s="31"/>
      <c r="AB72" s="31"/>
    </row>
    <row r="73" spans="2:28" ht="20.100000000000001" customHeight="1" x14ac:dyDescent="0.25">
      <c r="B73" s="31">
        <f t="shared" si="8"/>
        <v>61</v>
      </c>
      <c r="C73" s="31">
        <f t="shared" si="9"/>
        <v>1</v>
      </c>
      <c r="D73" s="32"/>
      <c r="E73" s="31"/>
      <c r="F73" s="31">
        <f>Datenbank!$E73</f>
        <v>0</v>
      </c>
      <c r="G73" s="33" t="str">
        <f>IF(ISERROR(INDEX([1]Plan!A:O,MATCH(E73,[1]Plan!C:C,0),MATCH(C73,[1]Plan!$A$2:$O$2,0))),"",INDEX([1]Plan!A:O,MATCH(E73,[1]Plan!C:C,0),MATCH(C73,[1]Plan!$A$2:$O$2,0)))</f>
        <v/>
      </c>
      <c r="H73" s="33"/>
      <c r="I73" s="33"/>
      <c r="J73" s="31"/>
      <c r="K73" s="33" t="str">
        <f t="shared" si="6"/>
        <v/>
      </c>
      <c r="L73" s="33" t="str">
        <f t="shared" si="7"/>
        <v/>
      </c>
      <c r="M73" s="31" t="str">
        <f t="shared" si="10"/>
        <v/>
      </c>
      <c r="N73" s="31" t="str">
        <f>IF(ISERROR(VLOOKUP(M73,[1]Plan!$Q$5:$R$22,2,FALSE)),"",VLOOKUP(M73,[1]Plan!$Q$5:$R$22,2,FALSE))</f>
        <v/>
      </c>
      <c r="O73" s="31" t="str">
        <f>IF(ISERROR(INDEX([1]Plan!$B:$B,MATCH(F73,[1]Plan!$C:$C,0))),"",INDEX([1]Plan!$B:$B,MATCH(F73,[1]Plan!$C:$C,0)))</f>
        <v/>
      </c>
      <c r="P73" s="33" t="str">
        <f t="shared" si="11"/>
        <v/>
      </c>
      <c r="Q73" s="33">
        <f t="shared" si="12"/>
        <v>0</v>
      </c>
      <c r="R73" s="33" t="str">
        <f t="shared" si="13"/>
        <v/>
      </c>
      <c r="S73" s="33" t="str">
        <f>IF(Z73="DUPLIKAT","",Tabelle1[[#This Row],[Soll-Monat]])</f>
        <v/>
      </c>
      <c r="T73" s="33" t="str">
        <f>IF(ISERROR(IF(M73=99,"",INDEX([1]Plan!A:O,MATCH($O73,[1]Plan!B:B,0),MATCH($C73,[1]Plan!$A$2:$O$2,0)))),"",IF(M73=99,"",INDEX([1]Plan!A:O,MATCH($O73,[1]Plan!B:B,0),MATCH($C73,[1]Plan!$A$2:$O$2,0))))</f>
        <v/>
      </c>
      <c r="U73" s="33">
        <f>IF(ISERROR(SUMIFS(P:P,E:E,Datenbank!$E73,C:C,Datenbank!$C73)),"",SUMIFS(P:P,E:E,Datenbank!$E73,C:C,Datenbank!$C73))+IF(ISERROR(SUMIFS(Q:Q,E:E,Datenbank!$E73,C:C,Datenbank!$C73)),"",SUMIFS(Q:Q,E:E,Datenbank!$E73,C:C,Datenbank!$C73))</f>
        <v>0</v>
      </c>
      <c r="V73" s="33" t="str">
        <f>IF(ISERROR(IF(Z73="Duplikat","",(Datenbank!$U73-Datenbank!$T73))),"",IF(Z73="Duplikat","",(Datenbank!$U73-Datenbank!$T73)))</f>
        <v/>
      </c>
      <c r="W73" s="33">
        <f ca="1">IF(ISERROR(SUMIF(O:T,Datenbank!$O73,T:T)),"",SUMIF(O:T,Datenbank!$O73,T:T))</f>
        <v>0</v>
      </c>
      <c r="X73" s="33">
        <f ca="1">IF(ISERROR(SUMIF(O:Q,Datenbank!$O73,Q:Q)),"",SUMIF(O:Q,Datenbank!$O73,Q:Q))+IF(ISERROR(SUMIF(O:Q,Datenbank!$O73,P:P)),"",SUMIF(O:Q,Datenbank!$O73,P:P))</f>
        <v>0</v>
      </c>
      <c r="Y73" s="33">
        <f ca="1">IF(ISERROR(Datenbank!$X73-W73),"",Datenbank!$X73-W73)</f>
        <v>0</v>
      </c>
      <c r="Z73" s="31" t="str" cm="1">
        <f t="array" ref="Z73">_xlfn.LET(_xlpm.fi,_xlfn._xlws.FILTER($O73:$O$2480,(MONTH($D73:$D$2480)=MONTH($D73))*($O73:$O$2480=$O73)),IF(COUNT(_xlpm.fi)&gt;1,"DUPLIKAT",""))</f>
        <v/>
      </c>
      <c r="AA73" s="31"/>
      <c r="AB73" s="31"/>
    </row>
    <row r="74" spans="2:28" ht="20.100000000000001" customHeight="1" x14ac:dyDescent="0.25">
      <c r="B74" s="31">
        <f t="shared" si="8"/>
        <v>62</v>
      </c>
      <c r="C74" s="31">
        <f t="shared" si="9"/>
        <v>1</v>
      </c>
      <c r="D74" s="32"/>
      <c r="E74" s="31"/>
      <c r="F74" s="31">
        <f>Datenbank!$E74</f>
        <v>0</v>
      </c>
      <c r="G74" s="33" t="str">
        <f>IF(ISERROR(INDEX([1]Plan!A:O,MATCH(E74,[1]Plan!C:C,0),MATCH(C74,[1]Plan!$A$2:$O$2,0))),"",INDEX([1]Plan!A:O,MATCH(E74,[1]Plan!C:C,0),MATCH(C74,[1]Plan!$A$2:$O$2,0)))</f>
        <v/>
      </c>
      <c r="H74" s="33"/>
      <c r="I74" s="33"/>
      <c r="J74" s="31"/>
      <c r="K74" s="33" t="str">
        <f t="shared" si="6"/>
        <v/>
      </c>
      <c r="L74" s="33" t="str">
        <f t="shared" si="7"/>
        <v/>
      </c>
      <c r="M74" s="31" t="str">
        <f t="shared" si="10"/>
        <v/>
      </c>
      <c r="N74" s="31" t="str">
        <f>IF(ISERROR(VLOOKUP(M74,[1]Plan!$Q$5:$R$22,2,FALSE)),"",VLOOKUP(M74,[1]Plan!$Q$5:$R$22,2,FALSE))</f>
        <v/>
      </c>
      <c r="O74" s="31" t="str">
        <f>IF(ISERROR(INDEX([1]Plan!$B:$B,MATCH(F74,[1]Plan!$C:$C,0))),"",INDEX([1]Plan!$B:$B,MATCH(F74,[1]Plan!$C:$C,0)))</f>
        <v/>
      </c>
      <c r="P74" s="33" t="str">
        <f t="shared" si="11"/>
        <v/>
      </c>
      <c r="Q74" s="33">
        <f t="shared" si="12"/>
        <v>0</v>
      </c>
      <c r="R74" s="33" t="str">
        <f t="shared" si="13"/>
        <v/>
      </c>
      <c r="S74" s="33" t="str">
        <f>IF(Z74="DUPLIKAT","",Tabelle1[[#This Row],[Soll-Monat]])</f>
        <v/>
      </c>
      <c r="T74" s="33" t="str">
        <f>IF(ISERROR(IF(M74=99,"",INDEX([1]Plan!A:O,MATCH($O74,[1]Plan!B:B,0),MATCH($C74,[1]Plan!$A$2:$O$2,0)))),"",IF(M74=99,"",INDEX([1]Plan!A:O,MATCH($O74,[1]Plan!B:B,0),MATCH($C74,[1]Plan!$A$2:$O$2,0))))</f>
        <v/>
      </c>
      <c r="U74" s="33">
        <f>IF(ISERROR(SUMIFS(P:P,E:E,Datenbank!$E74,C:C,Datenbank!$C74)),"",SUMIFS(P:P,E:E,Datenbank!$E74,C:C,Datenbank!$C74))+IF(ISERROR(SUMIFS(Q:Q,E:E,Datenbank!$E74,C:C,Datenbank!$C74)),"",SUMIFS(Q:Q,E:E,Datenbank!$E74,C:C,Datenbank!$C74))</f>
        <v>0</v>
      </c>
      <c r="V74" s="33" t="str">
        <f>IF(ISERROR(IF(Z74="Duplikat","",(Datenbank!$U74-Datenbank!$T74))),"",IF(Z74="Duplikat","",(Datenbank!$U74-Datenbank!$T74)))</f>
        <v/>
      </c>
      <c r="W74" s="33">
        <f ca="1">IF(ISERROR(SUMIF(O:T,Datenbank!$O74,T:T)),"",SUMIF(O:T,Datenbank!$O74,T:T))</f>
        <v>0</v>
      </c>
      <c r="X74" s="33">
        <f ca="1">IF(ISERROR(SUMIF(O:Q,Datenbank!$O74,Q:Q)),"",SUMIF(O:Q,Datenbank!$O74,Q:Q))+IF(ISERROR(SUMIF(O:Q,Datenbank!$O74,P:P)),"",SUMIF(O:Q,Datenbank!$O74,P:P))</f>
        <v>0</v>
      </c>
      <c r="Y74" s="33">
        <f ca="1">IF(ISERROR(Datenbank!$X74-W74),"",Datenbank!$X74-W74)</f>
        <v>0</v>
      </c>
      <c r="Z74" s="31" t="str" cm="1">
        <f t="array" ref="Z74">_xlfn.LET(_xlpm.fi,_xlfn._xlws.FILTER($O74:$O$2480,(MONTH($D74:$D$2480)=MONTH($D74))*($O74:$O$2480=$O74)),IF(COUNT(_xlpm.fi)&gt;1,"DUPLIKAT",""))</f>
        <v/>
      </c>
      <c r="AA74" s="31"/>
      <c r="AB74" s="31"/>
    </row>
    <row r="75" spans="2:28" ht="20.100000000000001" customHeight="1" x14ac:dyDescent="0.25">
      <c r="B75" s="31">
        <f t="shared" si="8"/>
        <v>63</v>
      </c>
      <c r="C75" s="31">
        <f t="shared" si="9"/>
        <v>1</v>
      </c>
      <c r="D75" s="32"/>
      <c r="E75" s="31"/>
      <c r="F75" s="31">
        <f>Datenbank!$E75</f>
        <v>0</v>
      </c>
      <c r="G75" s="33" t="str">
        <f>IF(ISERROR(INDEX([1]Plan!A:O,MATCH(E75,[1]Plan!C:C,0),MATCH(C75,[1]Plan!$A$2:$O$2,0))),"",INDEX([1]Plan!A:O,MATCH(E75,[1]Plan!C:C,0),MATCH(C75,[1]Plan!$A$2:$O$2,0)))</f>
        <v/>
      </c>
      <c r="H75" s="33"/>
      <c r="I75" s="33"/>
      <c r="J75" s="31"/>
      <c r="K75" s="33" t="str">
        <f t="shared" si="6"/>
        <v/>
      </c>
      <c r="L75" s="33" t="str">
        <f t="shared" si="7"/>
        <v/>
      </c>
      <c r="M75" s="31" t="str">
        <f t="shared" si="10"/>
        <v/>
      </c>
      <c r="N75" s="31" t="str">
        <f>IF(ISERROR(VLOOKUP(M75,[1]Plan!$Q$5:$R$22,2,FALSE)),"",VLOOKUP(M75,[1]Plan!$Q$5:$R$22,2,FALSE))</f>
        <v/>
      </c>
      <c r="O75" s="31" t="str">
        <f>IF(ISERROR(INDEX([1]Plan!$B:$B,MATCH(F75,[1]Plan!$C:$C,0))),"",INDEX([1]Plan!$B:$B,MATCH(F75,[1]Plan!$C:$C,0)))</f>
        <v/>
      </c>
      <c r="P75" s="33" t="str">
        <f t="shared" si="11"/>
        <v/>
      </c>
      <c r="Q75" s="33">
        <f t="shared" si="12"/>
        <v>0</v>
      </c>
      <c r="R75" s="33" t="str">
        <f t="shared" si="13"/>
        <v/>
      </c>
      <c r="S75" s="33" t="str">
        <f>IF(Z75="DUPLIKAT","",Tabelle1[[#This Row],[Soll-Monat]])</f>
        <v/>
      </c>
      <c r="T75" s="33" t="str">
        <f>IF(ISERROR(IF(M75=99,"",INDEX([1]Plan!A:O,MATCH($O75,[1]Plan!B:B,0),MATCH($C75,[1]Plan!$A$2:$O$2,0)))),"",IF(M75=99,"",INDEX([1]Plan!A:O,MATCH($O75,[1]Plan!B:B,0),MATCH($C75,[1]Plan!$A$2:$O$2,0))))</f>
        <v/>
      </c>
      <c r="U75" s="33">
        <f>IF(ISERROR(SUMIFS(P:P,E:E,Datenbank!$E75,C:C,Datenbank!$C75)),"",SUMIFS(P:P,E:E,Datenbank!$E75,C:C,Datenbank!$C75))+IF(ISERROR(SUMIFS(Q:Q,E:E,Datenbank!$E75,C:C,Datenbank!$C75)),"",SUMIFS(Q:Q,E:E,Datenbank!$E75,C:C,Datenbank!$C75))</f>
        <v>0</v>
      </c>
      <c r="V75" s="33" t="str">
        <f>IF(ISERROR(IF(Z75="Duplikat","",(Datenbank!$U75-Datenbank!$T75))),"",IF(Z75="Duplikat","",(Datenbank!$U75-Datenbank!$T75)))</f>
        <v/>
      </c>
      <c r="W75" s="33">
        <f ca="1">IF(ISERROR(SUMIF(O:T,Datenbank!$O75,T:T)),"",SUMIF(O:T,Datenbank!$O75,T:T))</f>
        <v>0</v>
      </c>
      <c r="X75" s="33">
        <f ca="1">IF(ISERROR(SUMIF(O:Q,Datenbank!$O75,Q:Q)),"",SUMIF(O:Q,Datenbank!$O75,Q:Q))+IF(ISERROR(SUMIF(O:Q,Datenbank!$O75,P:P)),"",SUMIF(O:Q,Datenbank!$O75,P:P))</f>
        <v>0</v>
      </c>
      <c r="Y75" s="33">
        <f ca="1">IF(ISERROR(Datenbank!$X75-W75),"",Datenbank!$X75-W75)</f>
        <v>0</v>
      </c>
      <c r="Z75" s="31" t="str" cm="1">
        <f t="array" ref="Z75">_xlfn.LET(_xlpm.fi,_xlfn._xlws.FILTER($O75:$O$2480,(MONTH($D75:$D$2480)=MONTH($D75))*($O75:$O$2480=$O75)),IF(COUNT(_xlpm.fi)&gt;1,"DUPLIKAT",""))</f>
        <v/>
      </c>
      <c r="AA75" s="31"/>
      <c r="AB75" s="31"/>
    </row>
    <row r="76" spans="2:28" ht="20.100000000000001" customHeight="1" x14ac:dyDescent="0.25">
      <c r="B76" s="31">
        <f t="shared" si="8"/>
        <v>64</v>
      </c>
      <c r="C76" s="31">
        <f t="shared" si="9"/>
        <v>1</v>
      </c>
      <c r="D76" s="32"/>
      <c r="E76" s="31"/>
      <c r="F76" s="31">
        <f>Datenbank!$E76</f>
        <v>0</v>
      </c>
      <c r="G76" s="33" t="str">
        <f>IF(ISERROR(INDEX([1]Plan!A:O,MATCH(E76,[1]Plan!C:C,0),MATCH(C76,[1]Plan!$A$2:$O$2,0))),"",INDEX([1]Plan!A:O,MATCH(E76,[1]Plan!C:C,0),MATCH(C76,[1]Plan!$A$2:$O$2,0)))</f>
        <v/>
      </c>
      <c r="H76" s="33"/>
      <c r="I76" s="33"/>
      <c r="J76" s="31"/>
      <c r="K76" s="33" t="str">
        <f t="shared" si="6"/>
        <v/>
      </c>
      <c r="L76" s="33" t="str">
        <f t="shared" si="7"/>
        <v/>
      </c>
      <c r="M76" s="31" t="str">
        <f t="shared" si="10"/>
        <v/>
      </c>
      <c r="N76" s="31" t="str">
        <f>IF(ISERROR(VLOOKUP(M76,[1]Plan!$Q$5:$R$22,2,FALSE)),"",VLOOKUP(M76,[1]Plan!$Q$5:$R$22,2,FALSE))</f>
        <v/>
      </c>
      <c r="O76" s="31" t="str">
        <f>IF(ISERROR(INDEX([1]Plan!$B:$B,MATCH(F76,[1]Plan!$C:$C,0))),"",INDEX([1]Plan!$B:$B,MATCH(F76,[1]Plan!$C:$C,0)))</f>
        <v/>
      </c>
      <c r="P76" s="33" t="str">
        <f t="shared" si="11"/>
        <v/>
      </c>
      <c r="Q76" s="33">
        <f t="shared" si="12"/>
        <v>0</v>
      </c>
      <c r="R76" s="33" t="str">
        <f t="shared" si="13"/>
        <v/>
      </c>
      <c r="S76" s="33" t="str">
        <f>IF(Z76="DUPLIKAT","",Tabelle1[[#This Row],[Soll-Monat]])</f>
        <v/>
      </c>
      <c r="T76" s="33" t="str">
        <f>IF(ISERROR(IF(M76=99,"",INDEX([1]Plan!A:O,MATCH($O76,[1]Plan!B:B,0),MATCH($C76,[1]Plan!$A$2:$O$2,0)))),"",IF(M76=99,"",INDEX([1]Plan!A:O,MATCH($O76,[1]Plan!B:B,0),MATCH($C76,[1]Plan!$A$2:$O$2,0))))</f>
        <v/>
      </c>
      <c r="U76" s="33">
        <f>IF(ISERROR(SUMIFS(P:P,E:E,Datenbank!$E76,C:C,Datenbank!$C76)),"",SUMIFS(P:P,E:E,Datenbank!$E76,C:C,Datenbank!$C76))+IF(ISERROR(SUMIFS(Q:Q,E:E,Datenbank!$E76,C:C,Datenbank!$C76)),"",SUMIFS(Q:Q,E:E,Datenbank!$E76,C:C,Datenbank!$C76))</f>
        <v>0</v>
      </c>
      <c r="V76" s="33" t="str">
        <f>IF(ISERROR(IF(Z76="Duplikat","",(Datenbank!$U76-Datenbank!$T76))),"",IF(Z76="Duplikat","",(Datenbank!$U76-Datenbank!$T76)))</f>
        <v/>
      </c>
      <c r="W76" s="33">
        <f ca="1">IF(ISERROR(SUMIF(O:T,Datenbank!$O76,T:T)),"",SUMIF(O:T,Datenbank!$O76,T:T))</f>
        <v>0</v>
      </c>
      <c r="X76" s="33">
        <f ca="1">IF(ISERROR(SUMIF(O:Q,Datenbank!$O76,Q:Q)),"",SUMIF(O:Q,Datenbank!$O76,Q:Q))+IF(ISERROR(SUMIF(O:Q,Datenbank!$O76,P:P)),"",SUMIF(O:Q,Datenbank!$O76,P:P))</f>
        <v>0</v>
      </c>
      <c r="Y76" s="33">
        <f ca="1">IF(ISERROR(Datenbank!$X76-W76),"",Datenbank!$X76-W76)</f>
        <v>0</v>
      </c>
      <c r="Z76" s="31" t="str" cm="1">
        <f t="array" ref="Z76">_xlfn.LET(_xlpm.fi,_xlfn._xlws.FILTER($O76:$O$2480,(MONTH($D76:$D$2480)=MONTH($D76))*($O76:$O$2480=$O76)),IF(COUNT(_xlpm.fi)&gt;1,"DUPLIKAT",""))</f>
        <v/>
      </c>
      <c r="AA76" s="31"/>
      <c r="AB76" s="31"/>
    </row>
    <row r="77" spans="2:28" ht="20.100000000000001" customHeight="1" x14ac:dyDescent="0.25">
      <c r="B77" s="31">
        <f t="shared" si="8"/>
        <v>65</v>
      </c>
      <c r="C77" s="31">
        <f t="shared" si="9"/>
        <v>1</v>
      </c>
      <c r="D77" s="32"/>
      <c r="E77" s="31"/>
      <c r="F77" s="31">
        <f>Datenbank!$E77</f>
        <v>0</v>
      </c>
      <c r="G77" s="33" t="str">
        <f>IF(ISERROR(INDEX([1]Plan!A:O,MATCH(E77,[1]Plan!C:C,0),MATCH(C77,[1]Plan!$A$2:$O$2,0))),"",INDEX([1]Plan!A:O,MATCH(E77,[1]Plan!C:C,0),MATCH(C77,[1]Plan!$A$2:$O$2,0)))</f>
        <v/>
      </c>
      <c r="H77" s="33"/>
      <c r="I77" s="33"/>
      <c r="J77" s="31"/>
      <c r="K77" s="33" t="str">
        <f t="shared" si="6"/>
        <v/>
      </c>
      <c r="L77" s="33" t="str">
        <f t="shared" si="7"/>
        <v/>
      </c>
      <c r="M77" s="31" t="str">
        <f t="shared" si="10"/>
        <v/>
      </c>
      <c r="N77" s="31" t="str">
        <f>IF(ISERROR(VLOOKUP(M77,[1]Plan!$Q$5:$R$22,2,FALSE)),"",VLOOKUP(M77,[1]Plan!$Q$5:$R$22,2,FALSE))</f>
        <v/>
      </c>
      <c r="O77" s="31" t="str">
        <f>IF(ISERROR(INDEX([1]Plan!$B:$B,MATCH(F77,[1]Plan!$C:$C,0))),"",INDEX([1]Plan!$B:$B,MATCH(F77,[1]Plan!$C:$C,0)))</f>
        <v/>
      </c>
      <c r="P77" s="33" t="str">
        <f t="shared" si="11"/>
        <v/>
      </c>
      <c r="Q77" s="33">
        <f t="shared" si="12"/>
        <v>0</v>
      </c>
      <c r="R77" s="33" t="str">
        <f t="shared" si="13"/>
        <v/>
      </c>
      <c r="S77" s="33" t="str">
        <f>IF(Z77="DUPLIKAT","",Tabelle1[[#This Row],[Soll-Monat]])</f>
        <v/>
      </c>
      <c r="T77" s="33" t="str">
        <f>IF(ISERROR(IF(M77=99,"",INDEX([1]Plan!A:O,MATCH($O77,[1]Plan!B:B,0),MATCH($C77,[1]Plan!$A$2:$O$2,0)))),"",IF(M77=99,"",INDEX([1]Plan!A:O,MATCH($O77,[1]Plan!B:B,0),MATCH($C77,[1]Plan!$A$2:$O$2,0))))</f>
        <v/>
      </c>
      <c r="U77" s="33">
        <f>IF(ISERROR(SUMIFS(P:P,E:E,Datenbank!$E77,C:C,Datenbank!$C77)),"",SUMIFS(P:P,E:E,Datenbank!$E77,C:C,Datenbank!$C77))+IF(ISERROR(SUMIFS(Q:Q,E:E,Datenbank!$E77,C:C,Datenbank!$C77)),"",SUMIFS(Q:Q,E:E,Datenbank!$E77,C:C,Datenbank!$C77))</f>
        <v>0</v>
      </c>
      <c r="V77" s="33" t="str">
        <f>IF(ISERROR(IF(Z77="Duplikat","",(Datenbank!$U77-Datenbank!$T77))),"",IF(Z77="Duplikat","",(Datenbank!$U77-Datenbank!$T77)))</f>
        <v/>
      </c>
      <c r="W77" s="33">
        <f ca="1">IF(ISERROR(SUMIF(O:T,Datenbank!$O77,T:T)),"",SUMIF(O:T,Datenbank!$O77,T:T))</f>
        <v>0</v>
      </c>
      <c r="X77" s="33">
        <f ca="1">IF(ISERROR(SUMIF(O:Q,Datenbank!$O77,Q:Q)),"",SUMIF(O:Q,Datenbank!$O77,Q:Q))+IF(ISERROR(SUMIF(O:Q,Datenbank!$O77,P:P)),"",SUMIF(O:Q,Datenbank!$O77,P:P))</f>
        <v>0</v>
      </c>
      <c r="Y77" s="33">
        <f ca="1">IF(ISERROR(Datenbank!$X77-W77),"",Datenbank!$X77-W77)</f>
        <v>0</v>
      </c>
      <c r="Z77" s="31" t="str" cm="1">
        <f t="array" ref="Z77">_xlfn.LET(_xlpm.fi,_xlfn._xlws.FILTER($O77:$O$2480,(MONTH($D77:$D$2480)=MONTH($D77))*($O77:$O$2480=$O77)),IF(COUNT(_xlpm.fi)&gt;1,"DUPLIKAT",""))</f>
        <v/>
      </c>
      <c r="AA77" s="31"/>
      <c r="AB77" s="31"/>
    </row>
    <row r="78" spans="2:28" ht="20.100000000000001" customHeight="1" x14ac:dyDescent="0.25">
      <c r="B78" s="31">
        <f t="shared" si="8"/>
        <v>66</v>
      </c>
      <c r="C78" s="31">
        <f t="shared" si="9"/>
        <v>1</v>
      </c>
      <c r="D78" s="32"/>
      <c r="E78" s="31"/>
      <c r="F78" s="31">
        <f>Datenbank!$E78</f>
        <v>0</v>
      </c>
      <c r="G78" s="33" t="str">
        <f>IF(ISERROR(INDEX([1]Plan!A:O,MATCH(E78,[1]Plan!C:C,0),MATCH(C78,[1]Plan!$A$2:$O$2,0))),"",INDEX([1]Plan!A:O,MATCH(E78,[1]Plan!C:C,0),MATCH(C78,[1]Plan!$A$2:$O$2,0)))</f>
        <v/>
      </c>
      <c r="H78" s="33"/>
      <c r="I78" s="33"/>
      <c r="J78" s="31"/>
      <c r="K78" s="33" t="str">
        <f t="shared" ref="K78:K141" si="14">IF(ISERROR(K77-G78),"",K77-G78)</f>
        <v/>
      </c>
      <c r="L78" s="33" t="str">
        <f t="shared" ref="L78:L141" si="15">IF(ISERROR(IF(AND(G78="",H78=""),"",L77-H78-I78)),"",IF(AND(G78="",H78=""),"",L77-H78-I78))</f>
        <v/>
      </c>
      <c r="M78" s="31" t="str">
        <f t="shared" si="10"/>
        <v/>
      </c>
      <c r="N78" s="31" t="str">
        <f>IF(ISERROR(VLOOKUP(M78,[1]Plan!$Q$5:$R$22,2,FALSE)),"",VLOOKUP(M78,[1]Plan!$Q$5:$R$22,2,FALSE))</f>
        <v/>
      </c>
      <c r="O78" s="31" t="str">
        <f>IF(ISERROR(INDEX([1]Plan!$B:$B,MATCH(F78,[1]Plan!$C:$C,0))),"",INDEX([1]Plan!$B:$B,MATCH(F78,[1]Plan!$C:$C,0)))</f>
        <v/>
      </c>
      <c r="P78" s="33" t="str">
        <f t="shared" si="11"/>
        <v/>
      </c>
      <c r="Q78" s="33">
        <f t="shared" si="12"/>
        <v>0</v>
      </c>
      <c r="R78" s="33" t="str">
        <f t="shared" si="13"/>
        <v/>
      </c>
      <c r="S78" s="33" t="str">
        <f>IF(Z78="DUPLIKAT","",Tabelle1[[#This Row],[Soll-Monat]])</f>
        <v/>
      </c>
      <c r="T78" s="33" t="str">
        <f>IF(ISERROR(IF(M78=99,"",INDEX([1]Plan!A:O,MATCH($O78,[1]Plan!B:B,0),MATCH($C78,[1]Plan!$A$2:$O$2,0)))),"",IF(M78=99,"",INDEX([1]Plan!A:O,MATCH($O78,[1]Plan!B:B,0),MATCH($C78,[1]Plan!$A$2:$O$2,0))))</f>
        <v/>
      </c>
      <c r="U78" s="33">
        <f>IF(ISERROR(SUMIFS(P:P,E:E,Datenbank!$E78,C:C,Datenbank!$C78)),"",SUMIFS(P:P,E:E,Datenbank!$E78,C:C,Datenbank!$C78))+IF(ISERROR(SUMIFS(Q:Q,E:E,Datenbank!$E78,C:C,Datenbank!$C78)),"",SUMIFS(Q:Q,E:E,Datenbank!$E78,C:C,Datenbank!$C78))</f>
        <v>0</v>
      </c>
      <c r="V78" s="33" t="str">
        <f>IF(ISERROR(IF(Z78="Duplikat","",(Datenbank!$U78-Datenbank!$T78))),"",IF(Z78="Duplikat","",(Datenbank!$U78-Datenbank!$T78)))</f>
        <v/>
      </c>
      <c r="W78" s="33">
        <f ca="1">IF(ISERROR(SUMIF(O:T,Datenbank!$O78,T:T)),"",SUMIF(O:T,Datenbank!$O78,T:T))</f>
        <v>0</v>
      </c>
      <c r="X78" s="33">
        <f ca="1">IF(ISERROR(SUMIF(O:Q,Datenbank!$O78,Q:Q)),"",SUMIF(O:Q,Datenbank!$O78,Q:Q))+IF(ISERROR(SUMIF(O:Q,Datenbank!$O78,P:P)),"",SUMIF(O:Q,Datenbank!$O78,P:P))</f>
        <v>0</v>
      </c>
      <c r="Y78" s="33">
        <f ca="1">IF(ISERROR(Datenbank!$X78-W78),"",Datenbank!$X78-W78)</f>
        <v>0</v>
      </c>
      <c r="Z78" s="31" t="str" cm="1">
        <f t="array" ref="Z78">_xlfn.LET(_xlpm.fi,_xlfn._xlws.FILTER($O78:$O$2480,(MONTH($D78:$D$2480)=MONTH($D78))*($O78:$O$2480=$O78)),IF(COUNT(_xlpm.fi)&gt;1,"DUPLIKAT",""))</f>
        <v/>
      </c>
      <c r="AA78" s="31"/>
      <c r="AB78" s="31"/>
    </row>
    <row r="79" spans="2:28" ht="20.100000000000001" customHeight="1" x14ac:dyDescent="0.25">
      <c r="B79" s="31">
        <f t="shared" si="8"/>
        <v>67</v>
      </c>
      <c r="C79" s="31">
        <f t="shared" si="9"/>
        <v>1</v>
      </c>
      <c r="D79" s="32"/>
      <c r="E79" s="31"/>
      <c r="F79" s="31">
        <f>Datenbank!$E79</f>
        <v>0</v>
      </c>
      <c r="G79" s="33" t="str">
        <f>IF(ISERROR(INDEX([1]Plan!A:O,MATCH(E79,[1]Plan!C:C,0),MATCH(C79,[1]Plan!$A$2:$O$2,0))),"",INDEX([1]Plan!A:O,MATCH(E79,[1]Plan!C:C,0),MATCH(C79,[1]Plan!$A$2:$O$2,0)))</f>
        <v/>
      </c>
      <c r="H79" s="33"/>
      <c r="I79" s="33"/>
      <c r="J79" s="31"/>
      <c r="K79" s="33" t="str">
        <f t="shared" si="14"/>
        <v/>
      </c>
      <c r="L79" s="33" t="str">
        <f t="shared" si="15"/>
        <v/>
      </c>
      <c r="M79" s="31" t="str">
        <f t="shared" si="10"/>
        <v/>
      </c>
      <c r="N79" s="31" t="str">
        <f>IF(ISERROR(VLOOKUP(M79,[1]Plan!$Q$5:$R$22,2,FALSE)),"",VLOOKUP(M79,[1]Plan!$Q$5:$R$22,2,FALSE))</f>
        <v/>
      </c>
      <c r="O79" s="31" t="str">
        <f>IF(ISERROR(INDEX([1]Plan!$B:$B,MATCH(F79,[1]Plan!$C:$C,0))),"",INDEX([1]Plan!$B:$B,MATCH(F79,[1]Plan!$C:$C,0)))</f>
        <v/>
      </c>
      <c r="P79" s="33" t="str">
        <f t="shared" si="11"/>
        <v/>
      </c>
      <c r="Q79" s="33">
        <f t="shared" si="12"/>
        <v>0</v>
      </c>
      <c r="R79" s="33" t="str">
        <f t="shared" si="13"/>
        <v/>
      </c>
      <c r="S79" s="33" t="str">
        <f>IF(Z79="DUPLIKAT","",Tabelle1[[#This Row],[Soll-Monat]])</f>
        <v/>
      </c>
      <c r="T79" s="33" t="str">
        <f>IF(ISERROR(IF(M79=99,"",INDEX([1]Plan!A:O,MATCH($O79,[1]Plan!B:B,0),MATCH($C79,[1]Plan!$A$2:$O$2,0)))),"",IF(M79=99,"",INDEX([1]Plan!A:O,MATCH($O79,[1]Plan!B:B,0),MATCH($C79,[1]Plan!$A$2:$O$2,0))))</f>
        <v/>
      </c>
      <c r="U79" s="33">
        <f>IF(ISERROR(SUMIFS(P:P,E:E,Datenbank!$E79,C:C,Datenbank!$C79)),"",SUMIFS(P:P,E:E,Datenbank!$E79,C:C,Datenbank!$C79))+IF(ISERROR(SUMIFS(Q:Q,E:E,Datenbank!$E79,C:C,Datenbank!$C79)),"",SUMIFS(Q:Q,E:E,Datenbank!$E79,C:C,Datenbank!$C79))</f>
        <v>0</v>
      </c>
      <c r="V79" s="33" t="str">
        <f>IF(ISERROR(IF(Z79="Duplikat","",(Datenbank!$U79-Datenbank!$T79))),"",IF(Z79="Duplikat","",(Datenbank!$U79-Datenbank!$T79)))</f>
        <v/>
      </c>
      <c r="W79" s="33">
        <f ca="1">IF(ISERROR(SUMIF(O:T,Datenbank!$O79,T:T)),"",SUMIF(O:T,Datenbank!$O79,T:T))</f>
        <v>0</v>
      </c>
      <c r="X79" s="33">
        <f ca="1">IF(ISERROR(SUMIF(O:Q,Datenbank!$O79,Q:Q)),"",SUMIF(O:Q,Datenbank!$O79,Q:Q))+IF(ISERROR(SUMIF(O:Q,Datenbank!$O79,P:P)),"",SUMIF(O:Q,Datenbank!$O79,P:P))</f>
        <v>0</v>
      </c>
      <c r="Y79" s="33">
        <f ca="1">IF(ISERROR(Datenbank!$X79-W79),"",Datenbank!$X79-W79)</f>
        <v>0</v>
      </c>
      <c r="Z79" s="31" t="str" cm="1">
        <f t="array" ref="Z79">_xlfn.LET(_xlpm.fi,_xlfn._xlws.FILTER($O79:$O$2480,(MONTH($D79:$D$2480)=MONTH($D79))*($O79:$O$2480=$O79)),IF(COUNT(_xlpm.fi)&gt;1,"DUPLIKAT",""))</f>
        <v/>
      </c>
      <c r="AA79" s="31"/>
      <c r="AB79" s="31"/>
    </row>
    <row r="80" spans="2:28" ht="20.100000000000001" customHeight="1" x14ac:dyDescent="0.25">
      <c r="B80" s="31">
        <f t="shared" si="8"/>
        <v>68</v>
      </c>
      <c r="C80" s="31">
        <f t="shared" si="9"/>
        <v>1</v>
      </c>
      <c r="D80" s="32"/>
      <c r="E80" s="31"/>
      <c r="F80" s="31">
        <f>Datenbank!$E80</f>
        <v>0</v>
      </c>
      <c r="G80" s="33" t="str">
        <f>IF(ISERROR(INDEX([1]Plan!A:O,MATCH(E80,[1]Plan!C:C,0),MATCH(C80,[1]Plan!$A$2:$O$2,0))),"",INDEX([1]Plan!A:O,MATCH(E80,[1]Plan!C:C,0),MATCH(C80,[1]Plan!$A$2:$O$2,0)))</f>
        <v/>
      </c>
      <c r="H80" s="33"/>
      <c r="I80" s="33"/>
      <c r="J80" s="31"/>
      <c r="K80" s="33" t="str">
        <f t="shared" si="14"/>
        <v/>
      </c>
      <c r="L80" s="33" t="str">
        <f t="shared" si="15"/>
        <v/>
      </c>
      <c r="M80" s="31" t="str">
        <f t="shared" si="10"/>
        <v/>
      </c>
      <c r="N80" s="31" t="str">
        <f>IF(ISERROR(VLOOKUP(M80,[1]Plan!$Q$5:$R$22,2,FALSE)),"",VLOOKUP(M80,[1]Plan!$Q$5:$R$22,2,FALSE))</f>
        <v/>
      </c>
      <c r="O80" s="31" t="str">
        <f>IF(ISERROR(INDEX([1]Plan!$B:$B,MATCH(F80,[1]Plan!$C:$C,0))),"",INDEX([1]Plan!$B:$B,MATCH(F80,[1]Plan!$C:$C,0)))</f>
        <v/>
      </c>
      <c r="P80" s="33" t="str">
        <f t="shared" si="11"/>
        <v/>
      </c>
      <c r="Q80" s="33">
        <f t="shared" si="12"/>
        <v>0</v>
      </c>
      <c r="R80" s="33" t="str">
        <f t="shared" si="13"/>
        <v/>
      </c>
      <c r="S80" s="33" t="str">
        <f>IF(Z80="DUPLIKAT","",Tabelle1[[#This Row],[Soll-Monat]])</f>
        <v/>
      </c>
      <c r="T80" s="33" t="str">
        <f>IF(ISERROR(IF(M80=99,"",INDEX([1]Plan!A:O,MATCH($O80,[1]Plan!B:B,0),MATCH($C80,[1]Plan!$A$2:$O$2,0)))),"",IF(M80=99,"",INDEX([1]Plan!A:O,MATCH($O80,[1]Plan!B:B,0),MATCH($C80,[1]Plan!$A$2:$O$2,0))))</f>
        <v/>
      </c>
      <c r="U80" s="33">
        <f>IF(ISERROR(SUMIFS(P:P,E:E,Datenbank!$E80,C:C,Datenbank!$C80)),"",SUMIFS(P:P,E:E,Datenbank!$E80,C:C,Datenbank!$C80))+IF(ISERROR(SUMIFS(Q:Q,E:E,Datenbank!$E80,C:C,Datenbank!$C80)),"",SUMIFS(Q:Q,E:E,Datenbank!$E80,C:C,Datenbank!$C80))</f>
        <v>0</v>
      </c>
      <c r="V80" s="33" t="str">
        <f>IF(ISERROR(IF(Z80="Duplikat","",(Datenbank!$U80-Datenbank!$T80))),"",IF(Z80="Duplikat","",(Datenbank!$U80-Datenbank!$T80)))</f>
        <v/>
      </c>
      <c r="W80" s="33">
        <f ca="1">IF(ISERROR(SUMIF(O:T,Datenbank!$O80,T:T)),"",SUMIF(O:T,Datenbank!$O80,T:T))</f>
        <v>0</v>
      </c>
      <c r="X80" s="33">
        <f ca="1">IF(ISERROR(SUMIF(O:Q,Datenbank!$O80,Q:Q)),"",SUMIF(O:Q,Datenbank!$O80,Q:Q))+IF(ISERROR(SUMIF(O:Q,Datenbank!$O80,P:P)),"",SUMIF(O:Q,Datenbank!$O80,P:P))</f>
        <v>0</v>
      </c>
      <c r="Y80" s="33">
        <f ca="1">IF(ISERROR(Datenbank!$X80-W80),"",Datenbank!$X80-W80)</f>
        <v>0</v>
      </c>
      <c r="Z80" s="31" t="str" cm="1">
        <f t="array" ref="Z80">_xlfn.LET(_xlpm.fi,_xlfn._xlws.FILTER($O80:$O$2480,(MONTH($D80:$D$2480)=MONTH($D80))*($O80:$O$2480=$O80)),IF(COUNT(_xlpm.fi)&gt;1,"DUPLIKAT",""))</f>
        <v/>
      </c>
      <c r="AA80" s="31"/>
      <c r="AB80" s="31"/>
    </row>
    <row r="81" spans="2:28" ht="20.100000000000001" customHeight="1" x14ac:dyDescent="0.25">
      <c r="B81" s="31">
        <f t="shared" si="8"/>
        <v>69</v>
      </c>
      <c r="C81" s="31">
        <f t="shared" si="9"/>
        <v>1</v>
      </c>
      <c r="D81" s="32"/>
      <c r="E81" s="31"/>
      <c r="F81" s="31">
        <f>Datenbank!$E81</f>
        <v>0</v>
      </c>
      <c r="G81" s="33" t="str">
        <f>IF(ISERROR(INDEX([1]Plan!A:O,MATCH(E81,[1]Plan!C:C,0),MATCH(C81,[1]Plan!$A$2:$O$2,0))),"",INDEX([1]Plan!A:O,MATCH(E81,[1]Plan!C:C,0),MATCH(C81,[1]Plan!$A$2:$O$2,0)))</f>
        <v/>
      </c>
      <c r="H81" s="33"/>
      <c r="I81" s="33"/>
      <c r="J81" s="31"/>
      <c r="K81" s="33" t="str">
        <f t="shared" si="14"/>
        <v/>
      </c>
      <c r="L81" s="33" t="str">
        <f t="shared" si="15"/>
        <v/>
      </c>
      <c r="M81" s="31" t="str">
        <f t="shared" si="10"/>
        <v/>
      </c>
      <c r="N81" s="31" t="str">
        <f>IF(ISERROR(VLOOKUP(M81,[1]Plan!$Q$5:$R$22,2,FALSE)),"",VLOOKUP(M81,[1]Plan!$Q$5:$R$22,2,FALSE))</f>
        <v/>
      </c>
      <c r="O81" s="31" t="str">
        <f>IF(ISERROR(INDEX([1]Plan!$B:$B,MATCH(F81,[1]Plan!$C:$C,0))),"",INDEX([1]Plan!$B:$B,MATCH(F81,[1]Plan!$C:$C,0)))</f>
        <v/>
      </c>
      <c r="P81" s="33" t="str">
        <f t="shared" si="11"/>
        <v/>
      </c>
      <c r="Q81" s="33">
        <f t="shared" si="12"/>
        <v>0</v>
      </c>
      <c r="R81" s="33" t="str">
        <f t="shared" si="13"/>
        <v/>
      </c>
      <c r="S81" s="33" t="str">
        <f>IF(Z81="DUPLIKAT","",Tabelle1[[#This Row],[Soll-Monat]])</f>
        <v/>
      </c>
      <c r="T81" s="33" t="str">
        <f>IF(ISERROR(IF(M81=99,"",INDEX([1]Plan!A:O,MATCH($O81,[1]Plan!B:B,0),MATCH($C81,[1]Plan!$A$2:$O$2,0)))),"",IF(M81=99,"",INDEX([1]Plan!A:O,MATCH($O81,[1]Plan!B:B,0),MATCH($C81,[1]Plan!$A$2:$O$2,0))))</f>
        <v/>
      </c>
      <c r="U81" s="33">
        <f>IF(ISERROR(SUMIFS(P:P,E:E,Datenbank!$E81,C:C,Datenbank!$C81)),"",SUMIFS(P:P,E:E,Datenbank!$E81,C:C,Datenbank!$C81))+IF(ISERROR(SUMIFS(Q:Q,E:E,Datenbank!$E81,C:C,Datenbank!$C81)),"",SUMIFS(Q:Q,E:E,Datenbank!$E81,C:C,Datenbank!$C81))</f>
        <v>0</v>
      </c>
      <c r="V81" s="33" t="str">
        <f>IF(ISERROR(IF(Z81="Duplikat","",(Datenbank!$U81-Datenbank!$T81))),"",IF(Z81="Duplikat","",(Datenbank!$U81-Datenbank!$T81)))</f>
        <v/>
      </c>
      <c r="W81" s="33">
        <f ca="1">IF(ISERROR(SUMIF(O:T,Datenbank!$O81,T:T)),"",SUMIF(O:T,Datenbank!$O81,T:T))</f>
        <v>0</v>
      </c>
      <c r="X81" s="33">
        <f ca="1">IF(ISERROR(SUMIF(O:Q,Datenbank!$O81,Q:Q)),"",SUMIF(O:Q,Datenbank!$O81,Q:Q))+IF(ISERROR(SUMIF(O:Q,Datenbank!$O81,P:P)),"",SUMIF(O:Q,Datenbank!$O81,P:P))</f>
        <v>0</v>
      </c>
      <c r="Y81" s="33">
        <f ca="1">IF(ISERROR(Datenbank!$X81-W81),"",Datenbank!$X81-W81)</f>
        <v>0</v>
      </c>
      <c r="Z81" s="31" t="str" cm="1">
        <f t="array" ref="Z81">_xlfn.LET(_xlpm.fi,_xlfn._xlws.FILTER($O81:$O$2480,(MONTH($D81:$D$2480)=MONTH($D81))*($O81:$O$2480=$O81)),IF(COUNT(_xlpm.fi)&gt;1,"DUPLIKAT",""))</f>
        <v/>
      </c>
      <c r="AA81" s="31"/>
      <c r="AB81" s="31"/>
    </row>
    <row r="82" spans="2:28" ht="20.100000000000001" customHeight="1" x14ac:dyDescent="0.25">
      <c r="B82" s="31">
        <f t="shared" si="8"/>
        <v>70</v>
      </c>
      <c r="C82" s="31">
        <f t="shared" si="9"/>
        <v>1</v>
      </c>
      <c r="D82" s="32"/>
      <c r="E82" s="31"/>
      <c r="F82" s="31">
        <f>Datenbank!$E82</f>
        <v>0</v>
      </c>
      <c r="G82" s="33" t="str">
        <f>IF(ISERROR(INDEX([1]Plan!A:O,MATCH(E82,[1]Plan!C:C,0),MATCH(C82,[1]Plan!$A$2:$O$2,0))),"",INDEX([1]Plan!A:O,MATCH(E82,[1]Plan!C:C,0),MATCH(C82,[1]Plan!$A$2:$O$2,0)))</f>
        <v/>
      </c>
      <c r="H82" s="33"/>
      <c r="I82" s="33"/>
      <c r="J82" s="31"/>
      <c r="K82" s="33" t="str">
        <f t="shared" si="14"/>
        <v/>
      </c>
      <c r="L82" s="33" t="str">
        <f t="shared" si="15"/>
        <v/>
      </c>
      <c r="M82" s="31" t="str">
        <f t="shared" si="10"/>
        <v/>
      </c>
      <c r="N82" s="31" t="str">
        <f>IF(ISERROR(VLOOKUP(M82,[1]Plan!$Q$5:$R$22,2,FALSE)),"",VLOOKUP(M82,[1]Plan!$Q$5:$R$22,2,FALSE))</f>
        <v/>
      </c>
      <c r="O82" s="31" t="str">
        <f>IF(ISERROR(INDEX([1]Plan!$B:$B,MATCH(F82,[1]Plan!$C:$C,0))),"",INDEX([1]Plan!$B:$B,MATCH(F82,[1]Plan!$C:$C,0)))</f>
        <v/>
      </c>
      <c r="P82" s="33" t="str">
        <f t="shared" si="11"/>
        <v/>
      </c>
      <c r="Q82" s="33">
        <f t="shared" si="12"/>
        <v>0</v>
      </c>
      <c r="R82" s="33" t="str">
        <f t="shared" si="13"/>
        <v/>
      </c>
      <c r="S82" s="33" t="str">
        <f>IF(Z82="DUPLIKAT","",Tabelle1[[#This Row],[Soll-Monat]])</f>
        <v/>
      </c>
      <c r="T82" s="33" t="str">
        <f>IF(ISERROR(IF(M82=99,"",INDEX([1]Plan!A:O,MATCH($O82,[1]Plan!B:B,0),MATCH($C82,[1]Plan!$A$2:$O$2,0)))),"",IF(M82=99,"",INDEX([1]Plan!A:O,MATCH($O82,[1]Plan!B:B,0),MATCH($C82,[1]Plan!$A$2:$O$2,0))))</f>
        <v/>
      </c>
      <c r="U82" s="33">
        <f>IF(ISERROR(SUMIFS(P:P,E:E,Datenbank!$E82,C:C,Datenbank!$C82)),"",SUMIFS(P:P,E:E,Datenbank!$E82,C:C,Datenbank!$C82))+IF(ISERROR(SUMIFS(Q:Q,E:E,Datenbank!$E82,C:C,Datenbank!$C82)),"",SUMIFS(Q:Q,E:E,Datenbank!$E82,C:C,Datenbank!$C82))</f>
        <v>0</v>
      </c>
      <c r="V82" s="33" t="str">
        <f>IF(ISERROR(IF(Z82="Duplikat","",(Datenbank!$U82-Datenbank!$T82))),"",IF(Z82="Duplikat","",(Datenbank!$U82-Datenbank!$T82)))</f>
        <v/>
      </c>
      <c r="W82" s="33">
        <f ca="1">IF(ISERROR(SUMIF(O:T,Datenbank!$O82,T:T)),"",SUMIF(O:T,Datenbank!$O82,T:T))</f>
        <v>0</v>
      </c>
      <c r="X82" s="33">
        <f ca="1">IF(ISERROR(SUMIF(O:Q,Datenbank!$O82,Q:Q)),"",SUMIF(O:Q,Datenbank!$O82,Q:Q))+IF(ISERROR(SUMIF(O:Q,Datenbank!$O82,P:P)),"",SUMIF(O:Q,Datenbank!$O82,P:P))</f>
        <v>0</v>
      </c>
      <c r="Y82" s="33">
        <f ca="1">IF(ISERROR(Datenbank!$X82-W82),"",Datenbank!$X82-W82)</f>
        <v>0</v>
      </c>
      <c r="Z82" s="31" t="str" cm="1">
        <f t="array" ref="Z82">_xlfn.LET(_xlpm.fi,_xlfn._xlws.FILTER($O82:$O$2480,(MONTH($D82:$D$2480)=MONTH($D82))*($O82:$O$2480=$O82)),IF(COUNT(_xlpm.fi)&gt;1,"DUPLIKAT",""))</f>
        <v/>
      </c>
      <c r="AA82" s="31"/>
      <c r="AB82" s="31"/>
    </row>
    <row r="83" spans="2:28" ht="20.100000000000001" customHeight="1" x14ac:dyDescent="0.25">
      <c r="B83" s="31">
        <f t="shared" si="8"/>
        <v>71</v>
      </c>
      <c r="C83" s="31">
        <f t="shared" si="9"/>
        <v>1</v>
      </c>
      <c r="D83" s="32"/>
      <c r="E83" s="31"/>
      <c r="F83" s="31">
        <f>Datenbank!$E83</f>
        <v>0</v>
      </c>
      <c r="G83" s="33" t="str">
        <f>IF(ISERROR(INDEX([1]Plan!A:O,MATCH(E83,[1]Plan!C:C,0),MATCH(C83,[1]Plan!$A$2:$O$2,0))),"",INDEX([1]Plan!A:O,MATCH(E83,[1]Plan!C:C,0),MATCH(C83,[1]Plan!$A$2:$O$2,0)))</f>
        <v/>
      </c>
      <c r="H83" s="33"/>
      <c r="I83" s="33"/>
      <c r="J83" s="31"/>
      <c r="K83" s="33" t="str">
        <f t="shared" si="14"/>
        <v/>
      </c>
      <c r="L83" s="33" t="str">
        <f t="shared" si="15"/>
        <v/>
      </c>
      <c r="M83" s="31" t="str">
        <f t="shared" si="10"/>
        <v/>
      </c>
      <c r="N83" s="31" t="str">
        <f>IF(ISERROR(VLOOKUP(M83,[1]Plan!$Q$5:$R$22,2,FALSE)),"",VLOOKUP(M83,[1]Plan!$Q$5:$R$22,2,FALSE))</f>
        <v/>
      </c>
      <c r="O83" s="31" t="str">
        <f>IF(ISERROR(INDEX([1]Plan!$B:$B,MATCH(F83,[1]Plan!$C:$C,0))),"",INDEX([1]Plan!$B:$B,MATCH(F83,[1]Plan!$C:$C,0)))</f>
        <v/>
      </c>
      <c r="P83" s="33" t="str">
        <f t="shared" si="11"/>
        <v/>
      </c>
      <c r="Q83" s="33">
        <f t="shared" si="12"/>
        <v>0</v>
      </c>
      <c r="R83" s="33" t="str">
        <f t="shared" si="13"/>
        <v/>
      </c>
      <c r="S83" s="33" t="str">
        <f>IF(Z83="DUPLIKAT","",Tabelle1[[#This Row],[Soll-Monat]])</f>
        <v/>
      </c>
      <c r="T83" s="33" t="str">
        <f>IF(ISERROR(IF(M83=99,"",INDEX([1]Plan!A:O,MATCH($O83,[1]Plan!B:B,0),MATCH($C83,[1]Plan!$A$2:$O$2,0)))),"",IF(M83=99,"",INDEX([1]Plan!A:O,MATCH($O83,[1]Plan!B:B,0),MATCH($C83,[1]Plan!$A$2:$O$2,0))))</f>
        <v/>
      </c>
      <c r="U83" s="33">
        <f>IF(ISERROR(SUMIFS(P:P,E:E,Datenbank!$E83,C:C,Datenbank!$C83)),"",SUMIFS(P:P,E:E,Datenbank!$E83,C:C,Datenbank!$C83))+IF(ISERROR(SUMIFS(Q:Q,E:E,Datenbank!$E83,C:C,Datenbank!$C83)),"",SUMIFS(Q:Q,E:E,Datenbank!$E83,C:C,Datenbank!$C83))</f>
        <v>0</v>
      </c>
      <c r="V83" s="33" t="str">
        <f>IF(ISERROR(IF(Z83="Duplikat","",(Datenbank!$U83-Datenbank!$T83))),"",IF(Z83="Duplikat","",(Datenbank!$U83-Datenbank!$T83)))</f>
        <v/>
      </c>
      <c r="W83" s="33">
        <f ca="1">IF(ISERROR(SUMIF(O:T,Datenbank!$O83,T:T)),"",SUMIF(O:T,Datenbank!$O83,T:T))</f>
        <v>0</v>
      </c>
      <c r="X83" s="33">
        <f ca="1">IF(ISERROR(SUMIF(O:Q,Datenbank!$O83,Q:Q)),"",SUMIF(O:Q,Datenbank!$O83,Q:Q))+IF(ISERROR(SUMIF(O:Q,Datenbank!$O83,P:P)),"",SUMIF(O:Q,Datenbank!$O83,P:P))</f>
        <v>0</v>
      </c>
      <c r="Y83" s="33">
        <f ca="1">IF(ISERROR(Datenbank!$X83-W83),"",Datenbank!$X83-W83)</f>
        <v>0</v>
      </c>
      <c r="Z83" s="31" t="str" cm="1">
        <f t="array" ref="Z83">_xlfn.LET(_xlpm.fi,_xlfn._xlws.FILTER($O83:$O$2480,(MONTH($D83:$D$2480)=MONTH($D83))*($O83:$O$2480=$O83)),IF(COUNT(_xlpm.fi)&gt;1,"DUPLIKAT",""))</f>
        <v/>
      </c>
      <c r="AA83" s="31"/>
      <c r="AB83" s="31"/>
    </row>
    <row r="84" spans="2:28" ht="20.100000000000001" customHeight="1" x14ac:dyDescent="0.25">
      <c r="B84" s="31">
        <f t="shared" si="8"/>
        <v>72</v>
      </c>
      <c r="C84" s="31">
        <f t="shared" si="9"/>
        <v>1</v>
      </c>
      <c r="D84" s="32"/>
      <c r="E84" s="31"/>
      <c r="F84" s="31">
        <f>Datenbank!$E84</f>
        <v>0</v>
      </c>
      <c r="G84" s="33" t="str">
        <f>IF(ISERROR(INDEX([1]Plan!A:O,MATCH(E84,[1]Plan!C:C,0),MATCH(C84,[1]Plan!$A$2:$O$2,0))),"",INDEX([1]Plan!A:O,MATCH(E84,[1]Plan!C:C,0),MATCH(C84,[1]Plan!$A$2:$O$2,0)))</f>
        <v/>
      </c>
      <c r="H84" s="33"/>
      <c r="I84" s="33"/>
      <c r="J84" s="31"/>
      <c r="K84" s="33" t="str">
        <f t="shared" si="14"/>
        <v/>
      </c>
      <c r="L84" s="33" t="str">
        <f t="shared" si="15"/>
        <v/>
      </c>
      <c r="M84" s="31" t="str">
        <f t="shared" si="10"/>
        <v/>
      </c>
      <c r="N84" s="31" t="str">
        <f>IF(ISERROR(VLOOKUP(M84,[1]Plan!$Q$5:$R$22,2,FALSE)),"",VLOOKUP(M84,[1]Plan!$Q$5:$R$22,2,FALSE))</f>
        <v/>
      </c>
      <c r="O84" s="31" t="str">
        <f>IF(ISERROR(INDEX([1]Plan!$B:$B,MATCH(F84,[1]Plan!$C:$C,0))),"",INDEX([1]Plan!$B:$B,MATCH(F84,[1]Plan!$C:$C,0)))</f>
        <v/>
      </c>
      <c r="P84" s="33" t="str">
        <f t="shared" si="11"/>
        <v/>
      </c>
      <c r="Q84" s="33">
        <f t="shared" si="12"/>
        <v>0</v>
      </c>
      <c r="R84" s="33" t="str">
        <f t="shared" si="13"/>
        <v/>
      </c>
      <c r="S84" s="33" t="str">
        <f>IF(Z84="DUPLIKAT","",Tabelle1[[#This Row],[Soll-Monat]])</f>
        <v/>
      </c>
      <c r="T84" s="33" t="str">
        <f>IF(ISERROR(IF(M84=99,"",INDEX([1]Plan!A:O,MATCH($O84,[1]Plan!B:B,0),MATCH($C84,[1]Plan!$A$2:$O$2,0)))),"",IF(M84=99,"",INDEX([1]Plan!A:O,MATCH($O84,[1]Plan!B:B,0),MATCH($C84,[1]Plan!$A$2:$O$2,0))))</f>
        <v/>
      </c>
      <c r="U84" s="33">
        <f>IF(ISERROR(SUMIFS(P:P,E:E,Datenbank!$E84,C:C,Datenbank!$C84)),"",SUMIFS(P:P,E:E,Datenbank!$E84,C:C,Datenbank!$C84))+IF(ISERROR(SUMIFS(Q:Q,E:E,Datenbank!$E84,C:C,Datenbank!$C84)),"",SUMIFS(Q:Q,E:E,Datenbank!$E84,C:C,Datenbank!$C84))</f>
        <v>0</v>
      </c>
      <c r="V84" s="33" t="str">
        <f>IF(ISERROR(IF(Z84="Duplikat","",(Datenbank!$U84-Datenbank!$T84))),"",IF(Z84="Duplikat","",(Datenbank!$U84-Datenbank!$T84)))</f>
        <v/>
      </c>
      <c r="W84" s="33">
        <f ca="1">IF(ISERROR(SUMIF(O:T,Datenbank!$O84,T:T)),"",SUMIF(O:T,Datenbank!$O84,T:T))</f>
        <v>0</v>
      </c>
      <c r="X84" s="33">
        <f ca="1">IF(ISERROR(SUMIF(O:Q,Datenbank!$O84,Q:Q)),"",SUMIF(O:Q,Datenbank!$O84,Q:Q))+IF(ISERROR(SUMIF(O:Q,Datenbank!$O84,P:P)),"",SUMIF(O:Q,Datenbank!$O84,P:P))</f>
        <v>0</v>
      </c>
      <c r="Y84" s="33">
        <f ca="1">IF(ISERROR(Datenbank!$X84-W84),"",Datenbank!$X84-W84)</f>
        <v>0</v>
      </c>
      <c r="Z84" s="31" t="str" cm="1">
        <f t="array" ref="Z84">_xlfn.LET(_xlpm.fi,_xlfn._xlws.FILTER($O84:$O$2480,(MONTH($D84:$D$2480)=MONTH($D84))*($O84:$O$2480=$O84)),IF(COUNT(_xlpm.fi)&gt;1,"DUPLIKAT",""))</f>
        <v/>
      </c>
      <c r="AA84" s="31"/>
      <c r="AB84" s="31"/>
    </row>
    <row r="85" spans="2:28" ht="20.100000000000001" customHeight="1" x14ac:dyDescent="0.25">
      <c r="B85" s="31">
        <f t="shared" ref="B85:B148" si="16">B84+1</f>
        <v>73</v>
      </c>
      <c r="C85" s="31">
        <f t="shared" ref="C85:C148" si="17">MONTH(D85)*1</f>
        <v>1</v>
      </c>
      <c r="D85" s="32"/>
      <c r="E85" s="31"/>
      <c r="F85" s="31">
        <f>Datenbank!$E85</f>
        <v>0</v>
      </c>
      <c r="G85" s="33" t="str">
        <f>IF(ISERROR(INDEX([1]Plan!A:O,MATCH(E85,[1]Plan!C:C,0),MATCH(C85,[1]Plan!$A$2:$O$2,0))),"",INDEX([1]Plan!A:O,MATCH(E85,[1]Plan!C:C,0),MATCH(C85,[1]Plan!$A$2:$O$2,0)))</f>
        <v/>
      </c>
      <c r="H85" s="33"/>
      <c r="I85" s="33"/>
      <c r="J85" s="31"/>
      <c r="K85" s="33" t="str">
        <f t="shared" si="14"/>
        <v/>
      </c>
      <c r="L85" s="33" t="str">
        <f t="shared" si="15"/>
        <v/>
      </c>
      <c r="M85" s="31" t="str">
        <f t="shared" ref="M85:M148" si="18">IF(E85&gt;0,LEFT(O85,2)*1,"")</f>
        <v/>
      </c>
      <c r="N85" s="31" t="str">
        <f>IF(ISERROR(VLOOKUP(M85,[1]Plan!$Q$5:$R$22,2,FALSE)),"",VLOOKUP(M85,[1]Plan!$Q$5:$R$22,2,FALSE))</f>
        <v/>
      </c>
      <c r="O85" s="31" t="str">
        <f>IF(ISERROR(INDEX([1]Plan!$B:$B,MATCH(F85,[1]Plan!$C:$C,0))),"",INDEX([1]Plan!$B:$B,MATCH(F85,[1]Plan!$C:$C,0)))</f>
        <v/>
      </c>
      <c r="P85" s="33" t="str">
        <f t="shared" ref="P85:P148" si="19">IF(ISERROR(IF(M85=99,0,IF(M85&lt;&gt;10,G85+I85,0))),"",IF(M85=99,0,IF(M85&lt;&gt;10,G85+I85,0)))</f>
        <v/>
      </c>
      <c r="Q85" s="33">
        <f t="shared" ref="Q85:Q148" si="20">IF(ISERROR(IF(M85=10,G85+I85,0)*1),"",IF(M85=10,G85+I85,0)*1)</f>
        <v>0</v>
      </c>
      <c r="R85" s="33" t="str">
        <f t="shared" ref="R85:R148" si="21">IF(M85=99,G85,"")</f>
        <v/>
      </c>
      <c r="S85" s="33" t="str">
        <f>IF(Z85="DUPLIKAT","",Tabelle1[[#This Row],[Soll-Monat]])</f>
        <v/>
      </c>
      <c r="T85" s="33" t="str">
        <f>IF(ISERROR(IF(M85=99,"",INDEX([1]Plan!A:O,MATCH($O85,[1]Plan!B:B,0),MATCH($C85,[1]Plan!$A$2:$O$2,0)))),"",IF(M85=99,"",INDEX([1]Plan!A:O,MATCH($O85,[1]Plan!B:B,0),MATCH($C85,[1]Plan!$A$2:$O$2,0))))</f>
        <v/>
      </c>
      <c r="U85" s="33">
        <f>IF(ISERROR(SUMIFS(P:P,E:E,Datenbank!$E85,C:C,Datenbank!$C85)),"",SUMIFS(P:P,E:E,Datenbank!$E85,C:C,Datenbank!$C85))+IF(ISERROR(SUMIFS(Q:Q,E:E,Datenbank!$E85,C:C,Datenbank!$C85)),"",SUMIFS(Q:Q,E:E,Datenbank!$E85,C:C,Datenbank!$C85))</f>
        <v>0</v>
      </c>
      <c r="V85" s="33" t="str">
        <f>IF(ISERROR(IF(Z85="Duplikat","",(Datenbank!$U85-Datenbank!$T85))),"",IF(Z85="Duplikat","",(Datenbank!$U85-Datenbank!$T85)))</f>
        <v/>
      </c>
      <c r="W85" s="33">
        <f ca="1">IF(ISERROR(SUMIF(O:T,Datenbank!$O85,T:T)),"",SUMIF(O:T,Datenbank!$O85,T:T))</f>
        <v>0</v>
      </c>
      <c r="X85" s="33">
        <f ca="1">IF(ISERROR(SUMIF(O:Q,Datenbank!$O85,Q:Q)),"",SUMIF(O:Q,Datenbank!$O85,Q:Q))+IF(ISERROR(SUMIF(O:Q,Datenbank!$O85,P:P)),"",SUMIF(O:Q,Datenbank!$O85,P:P))</f>
        <v>0</v>
      </c>
      <c r="Y85" s="33">
        <f ca="1">IF(ISERROR(Datenbank!$X85-W85),"",Datenbank!$X85-W85)</f>
        <v>0</v>
      </c>
      <c r="Z85" s="31" t="str" cm="1">
        <f t="array" ref="Z85">_xlfn.LET(_xlpm.fi,_xlfn._xlws.FILTER($O85:$O$2480,(MONTH($D85:$D$2480)=MONTH($D85))*($O85:$O$2480=$O85)),IF(COUNT(_xlpm.fi)&gt;1,"DUPLIKAT",""))</f>
        <v/>
      </c>
      <c r="AA85" s="31"/>
      <c r="AB85" s="31"/>
    </row>
    <row r="86" spans="2:28" ht="20.100000000000001" customHeight="1" x14ac:dyDescent="0.25">
      <c r="B86" s="31">
        <f t="shared" si="16"/>
        <v>74</v>
      </c>
      <c r="C86" s="31">
        <f t="shared" si="17"/>
        <v>1</v>
      </c>
      <c r="D86" s="32"/>
      <c r="E86" s="31"/>
      <c r="F86" s="31">
        <f>Datenbank!$E86</f>
        <v>0</v>
      </c>
      <c r="G86" s="33" t="str">
        <f>IF(ISERROR(INDEX([1]Plan!A:O,MATCH(E86,[1]Plan!C:C,0),MATCH(C86,[1]Plan!$A$2:$O$2,0))),"",INDEX([1]Plan!A:O,MATCH(E86,[1]Plan!C:C,0),MATCH(C86,[1]Plan!$A$2:$O$2,0)))</f>
        <v/>
      </c>
      <c r="H86" s="33"/>
      <c r="I86" s="33"/>
      <c r="J86" s="31"/>
      <c r="K86" s="33" t="str">
        <f t="shared" si="14"/>
        <v/>
      </c>
      <c r="L86" s="33" t="str">
        <f t="shared" si="15"/>
        <v/>
      </c>
      <c r="M86" s="31" t="str">
        <f t="shared" si="18"/>
        <v/>
      </c>
      <c r="N86" s="31" t="str">
        <f>IF(ISERROR(VLOOKUP(M86,[1]Plan!$Q$5:$R$22,2,FALSE)),"",VLOOKUP(M86,[1]Plan!$Q$5:$R$22,2,FALSE))</f>
        <v/>
      </c>
      <c r="O86" s="31" t="str">
        <f>IF(ISERROR(INDEX([1]Plan!$B:$B,MATCH(F86,[1]Plan!$C:$C,0))),"",INDEX([1]Plan!$B:$B,MATCH(F86,[1]Plan!$C:$C,0)))</f>
        <v/>
      </c>
      <c r="P86" s="33" t="str">
        <f t="shared" si="19"/>
        <v/>
      </c>
      <c r="Q86" s="33">
        <f t="shared" si="20"/>
        <v>0</v>
      </c>
      <c r="R86" s="33" t="str">
        <f t="shared" si="21"/>
        <v/>
      </c>
      <c r="S86" s="33" t="str">
        <f>IF(Z86="DUPLIKAT","",Tabelle1[[#This Row],[Soll-Monat]])</f>
        <v/>
      </c>
      <c r="T86" s="33" t="str">
        <f>IF(ISERROR(IF(M86=99,"",INDEX([1]Plan!A:O,MATCH($O86,[1]Plan!B:B,0),MATCH($C86,[1]Plan!$A$2:$O$2,0)))),"",IF(M86=99,"",INDEX([1]Plan!A:O,MATCH($O86,[1]Plan!B:B,0),MATCH($C86,[1]Plan!$A$2:$O$2,0))))</f>
        <v/>
      </c>
      <c r="U86" s="33">
        <f>IF(ISERROR(SUMIFS(P:P,E:E,Datenbank!$E86,C:C,Datenbank!$C86)),"",SUMIFS(P:P,E:E,Datenbank!$E86,C:C,Datenbank!$C86))+IF(ISERROR(SUMIFS(Q:Q,E:E,Datenbank!$E86,C:C,Datenbank!$C86)),"",SUMIFS(Q:Q,E:E,Datenbank!$E86,C:C,Datenbank!$C86))</f>
        <v>0</v>
      </c>
      <c r="V86" s="33" t="str">
        <f>IF(ISERROR(IF(Z86="Duplikat","",(Datenbank!$U86-Datenbank!$T86))),"",IF(Z86="Duplikat","",(Datenbank!$U86-Datenbank!$T86)))</f>
        <v/>
      </c>
      <c r="W86" s="33">
        <f ca="1">IF(ISERROR(SUMIF(O:T,Datenbank!$O86,T:T)),"",SUMIF(O:T,Datenbank!$O86,T:T))</f>
        <v>0</v>
      </c>
      <c r="X86" s="33">
        <f ca="1">IF(ISERROR(SUMIF(O:Q,Datenbank!$O86,Q:Q)),"",SUMIF(O:Q,Datenbank!$O86,Q:Q))+IF(ISERROR(SUMIF(O:Q,Datenbank!$O86,P:P)),"",SUMIF(O:Q,Datenbank!$O86,P:P))</f>
        <v>0</v>
      </c>
      <c r="Y86" s="33">
        <f ca="1">IF(ISERROR(Datenbank!$X86-W86),"",Datenbank!$X86-W86)</f>
        <v>0</v>
      </c>
      <c r="Z86" s="31" t="str" cm="1">
        <f t="array" ref="Z86">_xlfn.LET(_xlpm.fi,_xlfn._xlws.FILTER($O86:$O$2480,(MONTH($D86:$D$2480)=MONTH($D86))*($O86:$O$2480=$O86)),IF(COUNT(_xlpm.fi)&gt;1,"DUPLIKAT",""))</f>
        <v/>
      </c>
      <c r="AA86" s="31"/>
      <c r="AB86" s="31"/>
    </row>
    <row r="87" spans="2:28" ht="20.100000000000001" customHeight="1" x14ac:dyDescent="0.25">
      <c r="B87" s="31">
        <f t="shared" si="16"/>
        <v>75</v>
      </c>
      <c r="C87" s="31">
        <f t="shared" si="17"/>
        <v>1</v>
      </c>
      <c r="D87" s="32"/>
      <c r="E87" s="31"/>
      <c r="F87" s="31">
        <f>Datenbank!$E87</f>
        <v>0</v>
      </c>
      <c r="G87" s="33" t="str">
        <f>IF(ISERROR(INDEX([1]Plan!A:O,MATCH(E87,[1]Plan!C:C,0),MATCH(C87,[1]Plan!$A$2:$O$2,0))),"",INDEX([1]Plan!A:O,MATCH(E87,[1]Plan!C:C,0),MATCH(C87,[1]Plan!$A$2:$O$2,0)))</f>
        <v/>
      </c>
      <c r="H87" s="33"/>
      <c r="I87" s="33"/>
      <c r="J87" s="31"/>
      <c r="K87" s="33" t="str">
        <f t="shared" si="14"/>
        <v/>
      </c>
      <c r="L87" s="33" t="str">
        <f t="shared" si="15"/>
        <v/>
      </c>
      <c r="M87" s="31" t="str">
        <f t="shared" si="18"/>
        <v/>
      </c>
      <c r="N87" s="31" t="str">
        <f>IF(ISERROR(VLOOKUP(M87,[1]Plan!$Q$5:$R$22,2,FALSE)),"",VLOOKUP(M87,[1]Plan!$Q$5:$R$22,2,FALSE))</f>
        <v/>
      </c>
      <c r="O87" s="31" t="str">
        <f>IF(ISERROR(INDEX([1]Plan!$B:$B,MATCH(F87,[1]Plan!$C:$C,0))),"",INDEX([1]Plan!$B:$B,MATCH(F87,[1]Plan!$C:$C,0)))</f>
        <v/>
      </c>
      <c r="P87" s="33" t="str">
        <f t="shared" si="19"/>
        <v/>
      </c>
      <c r="Q87" s="33">
        <f t="shared" si="20"/>
        <v>0</v>
      </c>
      <c r="R87" s="33" t="str">
        <f t="shared" si="21"/>
        <v/>
      </c>
      <c r="S87" s="33" t="str">
        <f>IF(Z87="DUPLIKAT","",Tabelle1[[#This Row],[Soll-Monat]])</f>
        <v/>
      </c>
      <c r="T87" s="33" t="str">
        <f>IF(ISERROR(IF(M87=99,"",INDEX([1]Plan!A:O,MATCH($O87,[1]Plan!B:B,0),MATCH($C87,[1]Plan!$A$2:$O$2,0)))),"",IF(M87=99,"",INDEX([1]Plan!A:O,MATCH($O87,[1]Plan!B:B,0),MATCH($C87,[1]Plan!$A$2:$O$2,0))))</f>
        <v/>
      </c>
      <c r="U87" s="33">
        <f>IF(ISERROR(SUMIFS(P:P,E:E,Datenbank!$E87,C:C,Datenbank!$C87)),"",SUMIFS(P:P,E:E,Datenbank!$E87,C:C,Datenbank!$C87))+IF(ISERROR(SUMIFS(Q:Q,E:E,Datenbank!$E87,C:C,Datenbank!$C87)),"",SUMIFS(Q:Q,E:E,Datenbank!$E87,C:C,Datenbank!$C87))</f>
        <v>0</v>
      </c>
      <c r="V87" s="33" t="str">
        <f>IF(ISERROR(IF(Z87="Duplikat","",(Datenbank!$U87-Datenbank!$T87))),"",IF(Z87="Duplikat","",(Datenbank!$U87-Datenbank!$T87)))</f>
        <v/>
      </c>
      <c r="W87" s="33">
        <f ca="1">IF(ISERROR(SUMIF(O:T,Datenbank!$O87,T:T)),"",SUMIF(O:T,Datenbank!$O87,T:T))</f>
        <v>0</v>
      </c>
      <c r="X87" s="33">
        <f ca="1">IF(ISERROR(SUMIF(O:Q,Datenbank!$O87,Q:Q)),"",SUMIF(O:Q,Datenbank!$O87,Q:Q))+IF(ISERROR(SUMIF(O:Q,Datenbank!$O87,P:P)),"",SUMIF(O:Q,Datenbank!$O87,P:P))</f>
        <v>0</v>
      </c>
      <c r="Y87" s="33">
        <f ca="1">IF(ISERROR(Datenbank!$X87-W87),"",Datenbank!$X87-W87)</f>
        <v>0</v>
      </c>
      <c r="Z87" s="31" t="str" cm="1">
        <f t="array" ref="Z87">_xlfn.LET(_xlpm.fi,_xlfn._xlws.FILTER($O87:$O$2480,(MONTH($D87:$D$2480)=MONTH($D87))*($O87:$O$2480=$O87)),IF(COUNT(_xlpm.fi)&gt;1,"DUPLIKAT",""))</f>
        <v/>
      </c>
      <c r="AA87" s="31"/>
      <c r="AB87" s="31"/>
    </row>
    <row r="88" spans="2:28" ht="20.100000000000001" customHeight="1" x14ac:dyDescent="0.25">
      <c r="B88" s="31">
        <f t="shared" si="16"/>
        <v>76</v>
      </c>
      <c r="C88" s="31">
        <f t="shared" si="17"/>
        <v>1</v>
      </c>
      <c r="D88" s="32"/>
      <c r="E88" s="31"/>
      <c r="F88" s="31">
        <f>Datenbank!$E88</f>
        <v>0</v>
      </c>
      <c r="G88" s="33" t="str">
        <f>IF(ISERROR(INDEX([1]Plan!A:O,MATCH(E88,[1]Plan!C:C,0),MATCH(C88,[1]Plan!$A$2:$O$2,0))),"",INDEX([1]Plan!A:O,MATCH(E88,[1]Plan!C:C,0),MATCH(C88,[1]Plan!$A$2:$O$2,0)))</f>
        <v/>
      </c>
      <c r="H88" s="33"/>
      <c r="I88" s="33"/>
      <c r="J88" s="31"/>
      <c r="K88" s="33" t="str">
        <f t="shared" si="14"/>
        <v/>
      </c>
      <c r="L88" s="33" t="str">
        <f t="shared" si="15"/>
        <v/>
      </c>
      <c r="M88" s="31" t="str">
        <f t="shared" si="18"/>
        <v/>
      </c>
      <c r="N88" s="31" t="str">
        <f>IF(ISERROR(VLOOKUP(M88,[1]Plan!$Q$5:$R$22,2,FALSE)),"",VLOOKUP(M88,[1]Plan!$Q$5:$R$22,2,FALSE))</f>
        <v/>
      </c>
      <c r="O88" s="31" t="str">
        <f>IF(ISERROR(INDEX([1]Plan!$B:$B,MATCH(F88,[1]Plan!$C:$C,0))),"",INDEX([1]Plan!$B:$B,MATCH(F88,[1]Plan!$C:$C,0)))</f>
        <v/>
      </c>
      <c r="P88" s="33" t="str">
        <f t="shared" si="19"/>
        <v/>
      </c>
      <c r="Q88" s="33">
        <f t="shared" si="20"/>
        <v>0</v>
      </c>
      <c r="R88" s="33" t="str">
        <f t="shared" si="21"/>
        <v/>
      </c>
      <c r="S88" s="33" t="str">
        <f>IF(Z88="DUPLIKAT","",Tabelle1[[#This Row],[Soll-Monat]])</f>
        <v/>
      </c>
      <c r="T88" s="33" t="str">
        <f>IF(ISERROR(IF(M88=99,"",INDEX([1]Plan!A:O,MATCH($O88,[1]Plan!B:B,0),MATCH($C88,[1]Plan!$A$2:$O$2,0)))),"",IF(M88=99,"",INDEX([1]Plan!A:O,MATCH($O88,[1]Plan!B:B,0),MATCH($C88,[1]Plan!$A$2:$O$2,0))))</f>
        <v/>
      </c>
      <c r="U88" s="33">
        <f>IF(ISERROR(SUMIFS(P:P,E:E,Datenbank!$E88,C:C,Datenbank!$C88)),"",SUMIFS(P:P,E:E,Datenbank!$E88,C:C,Datenbank!$C88))+IF(ISERROR(SUMIFS(Q:Q,E:E,Datenbank!$E88,C:C,Datenbank!$C88)),"",SUMIFS(Q:Q,E:E,Datenbank!$E88,C:C,Datenbank!$C88))</f>
        <v>0</v>
      </c>
      <c r="V88" s="33" t="str">
        <f>IF(ISERROR(IF(Z88="Duplikat","",(Datenbank!$U88-Datenbank!$T88))),"",IF(Z88="Duplikat","",(Datenbank!$U88-Datenbank!$T88)))</f>
        <v/>
      </c>
      <c r="W88" s="33">
        <f ca="1">IF(ISERROR(SUMIF(O:T,Datenbank!$O88,T:T)),"",SUMIF(O:T,Datenbank!$O88,T:T))</f>
        <v>0</v>
      </c>
      <c r="X88" s="33">
        <f ca="1">IF(ISERROR(SUMIF(O:Q,Datenbank!$O88,Q:Q)),"",SUMIF(O:Q,Datenbank!$O88,Q:Q))+IF(ISERROR(SUMIF(O:Q,Datenbank!$O88,P:P)),"",SUMIF(O:Q,Datenbank!$O88,P:P))</f>
        <v>0</v>
      </c>
      <c r="Y88" s="33">
        <f ca="1">IF(ISERROR(Datenbank!$X88-W88),"",Datenbank!$X88-W88)</f>
        <v>0</v>
      </c>
      <c r="Z88" s="31" t="str" cm="1">
        <f t="array" ref="Z88">_xlfn.LET(_xlpm.fi,_xlfn._xlws.FILTER($O88:$O$2480,(MONTH($D88:$D$2480)=MONTH($D88))*($O88:$O$2480=$O88)),IF(COUNT(_xlpm.fi)&gt;1,"DUPLIKAT",""))</f>
        <v/>
      </c>
      <c r="AA88" s="31"/>
      <c r="AB88" s="31"/>
    </row>
    <row r="89" spans="2:28" ht="20.100000000000001" customHeight="1" x14ac:dyDescent="0.25">
      <c r="B89" s="31">
        <f t="shared" si="16"/>
        <v>77</v>
      </c>
      <c r="C89" s="31">
        <f t="shared" si="17"/>
        <v>1</v>
      </c>
      <c r="D89" s="32"/>
      <c r="E89" s="31"/>
      <c r="F89" s="31">
        <f>Datenbank!$E89</f>
        <v>0</v>
      </c>
      <c r="G89" s="33" t="str">
        <f>IF(ISERROR(INDEX([1]Plan!A:O,MATCH(E89,[1]Plan!C:C,0),MATCH(C89,[1]Plan!$A$2:$O$2,0))),"",INDEX([1]Plan!A:O,MATCH(E89,[1]Plan!C:C,0),MATCH(C89,[1]Plan!$A$2:$O$2,0)))</f>
        <v/>
      </c>
      <c r="H89" s="33"/>
      <c r="I89" s="33"/>
      <c r="J89" s="31"/>
      <c r="K89" s="33" t="str">
        <f t="shared" si="14"/>
        <v/>
      </c>
      <c r="L89" s="33" t="str">
        <f t="shared" si="15"/>
        <v/>
      </c>
      <c r="M89" s="31" t="str">
        <f t="shared" si="18"/>
        <v/>
      </c>
      <c r="N89" s="31" t="str">
        <f>IF(ISERROR(VLOOKUP(M89,[1]Plan!$Q$5:$R$22,2,FALSE)),"",VLOOKUP(M89,[1]Plan!$Q$5:$R$22,2,FALSE))</f>
        <v/>
      </c>
      <c r="O89" s="31" t="str">
        <f>IF(ISERROR(INDEX([1]Plan!$B:$B,MATCH(F89,[1]Plan!$C:$C,0))),"",INDEX([1]Plan!$B:$B,MATCH(F89,[1]Plan!$C:$C,0)))</f>
        <v/>
      </c>
      <c r="P89" s="33" t="str">
        <f t="shared" si="19"/>
        <v/>
      </c>
      <c r="Q89" s="33">
        <f t="shared" si="20"/>
        <v>0</v>
      </c>
      <c r="R89" s="33" t="str">
        <f t="shared" si="21"/>
        <v/>
      </c>
      <c r="S89" s="33" t="str">
        <f>IF(Z89="DUPLIKAT","",Tabelle1[[#This Row],[Soll-Monat]])</f>
        <v/>
      </c>
      <c r="T89" s="33" t="str">
        <f>IF(ISERROR(IF(M89=99,"",INDEX([1]Plan!A:O,MATCH($O89,[1]Plan!B:B,0),MATCH($C89,[1]Plan!$A$2:$O$2,0)))),"",IF(M89=99,"",INDEX([1]Plan!A:O,MATCH($O89,[1]Plan!B:B,0),MATCH($C89,[1]Plan!$A$2:$O$2,0))))</f>
        <v/>
      </c>
      <c r="U89" s="33">
        <f>IF(ISERROR(SUMIFS(P:P,E:E,Datenbank!$E89,C:C,Datenbank!$C89)),"",SUMIFS(P:P,E:E,Datenbank!$E89,C:C,Datenbank!$C89))+IF(ISERROR(SUMIFS(Q:Q,E:E,Datenbank!$E89,C:C,Datenbank!$C89)),"",SUMIFS(Q:Q,E:E,Datenbank!$E89,C:C,Datenbank!$C89))</f>
        <v>0</v>
      </c>
      <c r="V89" s="33" t="str">
        <f>IF(ISERROR(IF(Z89="Duplikat","",(Datenbank!$U89-Datenbank!$T89))),"",IF(Z89="Duplikat","",(Datenbank!$U89-Datenbank!$T89)))</f>
        <v/>
      </c>
      <c r="W89" s="33">
        <f ca="1">IF(ISERROR(SUMIF(O:T,Datenbank!$O89,T:T)),"",SUMIF(O:T,Datenbank!$O89,T:T))</f>
        <v>0</v>
      </c>
      <c r="X89" s="33">
        <f ca="1">IF(ISERROR(SUMIF(O:Q,Datenbank!$O89,Q:Q)),"",SUMIF(O:Q,Datenbank!$O89,Q:Q))+IF(ISERROR(SUMIF(O:Q,Datenbank!$O89,P:P)),"",SUMIF(O:Q,Datenbank!$O89,P:P))</f>
        <v>0</v>
      </c>
      <c r="Y89" s="33">
        <f ca="1">IF(ISERROR(Datenbank!$X89-W89),"",Datenbank!$X89-W89)</f>
        <v>0</v>
      </c>
      <c r="Z89" s="31" t="str" cm="1">
        <f t="array" ref="Z89">_xlfn.LET(_xlpm.fi,_xlfn._xlws.FILTER($O89:$O$2480,(MONTH($D89:$D$2480)=MONTH($D89))*($O89:$O$2480=$O89)),IF(COUNT(_xlpm.fi)&gt;1,"DUPLIKAT",""))</f>
        <v/>
      </c>
      <c r="AA89" s="31"/>
      <c r="AB89" s="31"/>
    </row>
    <row r="90" spans="2:28" ht="20.100000000000001" customHeight="1" x14ac:dyDescent="0.25">
      <c r="B90" s="31">
        <f t="shared" si="16"/>
        <v>78</v>
      </c>
      <c r="C90" s="31">
        <f t="shared" si="17"/>
        <v>1</v>
      </c>
      <c r="D90" s="32"/>
      <c r="E90" s="31"/>
      <c r="F90" s="31">
        <f>Datenbank!$E90</f>
        <v>0</v>
      </c>
      <c r="G90" s="33" t="str">
        <f>IF(ISERROR(INDEX([1]Plan!A:O,MATCH(E90,[1]Plan!C:C,0),MATCH(C90,[1]Plan!$A$2:$O$2,0))),"",INDEX([1]Plan!A:O,MATCH(E90,[1]Plan!C:C,0),MATCH(C90,[1]Plan!$A$2:$O$2,0)))</f>
        <v/>
      </c>
      <c r="H90" s="33"/>
      <c r="I90" s="33"/>
      <c r="J90" s="31"/>
      <c r="K90" s="33" t="str">
        <f t="shared" si="14"/>
        <v/>
      </c>
      <c r="L90" s="33" t="str">
        <f t="shared" si="15"/>
        <v/>
      </c>
      <c r="M90" s="31" t="str">
        <f t="shared" si="18"/>
        <v/>
      </c>
      <c r="N90" s="31" t="str">
        <f>IF(ISERROR(VLOOKUP(M90,[1]Plan!$Q$5:$R$22,2,FALSE)),"",VLOOKUP(M90,[1]Plan!$Q$5:$R$22,2,FALSE))</f>
        <v/>
      </c>
      <c r="O90" s="31" t="str">
        <f>IF(ISERROR(INDEX([1]Plan!$B:$B,MATCH(F90,[1]Plan!$C:$C,0))),"",INDEX([1]Plan!$B:$B,MATCH(F90,[1]Plan!$C:$C,0)))</f>
        <v/>
      </c>
      <c r="P90" s="33" t="str">
        <f t="shared" si="19"/>
        <v/>
      </c>
      <c r="Q90" s="33">
        <f t="shared" si="20"/>
        <v>0</v>
      </c>
      <c r="R90" s="33" t="str">
        <f t="shared" si="21"/>
        <v/>
      </c>
      <c r="S90" s="33" t="str">
        <f>IF(Z90="DUPLIKAT","",Tabelle1[[#This Row],[Soll-Monat]])</f>
        <v/>
      </c>
      <c r="T90" s="33" t="str">
        <f>IF(ISERROR(IF(M90=99,"",INDEX([1]Plan!A:O,MATCH($O90,[1]Plan!B:B,0),MATCH($C90,[1]Plan!$A$2:$O$2,0)))),"",IF(M90=99,"",INDEX([1]Plan!A:O,MATCH($O90,[1]Plan!B:B,0),MATCH($C90,[1]Plan!$A$2:$O$2,0))))</f>
        <v/>
      </c>
      <c r="U90" s="33">
        <f>IF(ISERROR(SUMIFS(P:P,E:E,Datenbank!$E90,C:C,Datenbank!$C90)),"",SUMIFS(P:P,E:E,Datenbank!$E90,C:C,Datenbank!$C90))+IF(ISERROR(SUMIFS(Q:Q,E:E,Datenbank!$E90,C:C,Datenbank!$C90)),"",SUMIFS(Q:Q,E:E,Datenbank!$E90,C:C,Datenbank!$C90))</f>
        <v>0</v>
      </c>
      <c r="V90" s="33" t="str">
        <f>IF(ISERROR(IF(Z90="Duplikat","",(Datenbank!$U90-Datenbank!$T90))),"",IF(Z90="Duplikat","",(Datenbank!$U90-Datenbank!$T90)))</f>
        <v/>
      </c>
      <c r="W90" s="33">
        <f ca="1">IF(ISERROR(SUMIF(O:T,Datenbank!$O90,T:T)),"",SUMIF(O:T,Datenbank!$O90,T:T))</f>
        <v>0</v>
      </c>
      <c r="X90" s="33">
        <f ca="1">IF(ISERROR(SUMIF(O:Q,Datenbank!$O90,Q:Q)),"",SUMIF(O:Q,Datenbank!$O90,Q:Q))+IF(ISERROR(SUMIF(O:Q,Datenbank!$O90,P:P)),"",SUMIF(O:Q,Datenbank!$O90,P:P))</f>
        <v>0</v>
      </c>
      <c r="Y90" s="33">
        <f ca="1">IF(ISERROR(Datenbank!$X90-W90),"",Datenbank!$X90-W90)</f>
        <v>0</v>
      </c>
      <c r="Z90" s="31" t="str" cm="1">
        <f t="array" ref="Z90">_xlfn.LET(_xlpm.fi,_xlfn._xlws.FILTER($O90:$O$2480,(MONTH($D90:$D$2480)=MONTH($D90))*($O90:$O$2480=$O90)),IF(COUNT(_xlpm.fi)&gt;1,"DUPLIKAT",""))</f>
        <v/>
      </c>
      <c r="AA90" s="31"/>
      <c r="AB90" s="31"/>
    </row>
    <row r="91" spans="2:28" ht="20.100000000000001" customHeight="1" x14ac:dyDescent="0.25">
      <c r="B91" s="31">
        <f t="shared" si="16"/>
        <v>79</v>
      </c>
      <c r="C91" s="31">
        <f t="shared" si="17"/>
        <v>1</v>
      </c>
      <c r="D91" s="32"/>
      <c r="E91" s="31"/>
      <c r="F91" s="31">
        <f>Datenbank!$E91</f>
        <v>0</v>
      </c>
      <c r="G91" s="33" t="str">
        <f>IF(ISERROR(INDEX([1]Plan!A:O,MATCH(E91,[1]Plan!C:C,0),MATCH(C91,[1]Plan!$A$2:$O$2,0))),"",INDEX([1]Plan!A:O,MATCH(E91,[1]Plan!C:C,0),MATCH(C91,[1]Plan!$A$2:$O$2,0)))</f>
        <v/>
      </c>
      <c r="H91" s="33"/>
      <c r="I91" s="33"/>
      <c r="J91" s="31"/>
      <c r="K91" s="33" t="str">
        <f t="shared" si="14"/>
        <v/>
      </c>
      <c r="L91" s="33" t="str">
        <f t="shared" si="15"/>
        <v/>
      </c>
      <c r="M91" s="31" t="str">
        <f t="shared" si="18"/>
        <v/>
      </c>
      <c r="N91" s="31" t="str">
        <f>IF(ISERROR(VLOOKUP(M91,[1]Plan!$Q$5:$R$22,2,FALSE)),"",VLOOKUP(M91,[1]Plan!$Q$5:$R$22,2,FALSE))</f>
        <v/>
      </c>
      <c r="O91" s="31" t="str">
        <f>IF(ISERROR(INDEX([1]Plan!$B:$B,MATCH(F91,[1]Plan!$C:$C,0))),"",INDEX([1]Plan!$B:$B,MATCH(F91,[1]Plan!$C:$C,0)))</f>
        <v/>
      </c>
      <c r="P91" s="33" t="str">
        <f t="shared" si="19"/>
        <v/>
      </c>
      <c r="Q91" s="33">
        <f t="shared" si="20"/>
        <v>0</v>
      </c>
      <c r="R91" s="33" t="str">
        <f t="shared" si="21"/>
        <v/>
      </c>
      <c r="S91" s="33" t="str">
        <f>IF(Z91="DUPLIKAT","",Tabelle1[[#This Row],[Soll-Monat]])</f>
        <v/>
      </c>
      <c r="T91" s="33" t="str">
        <f>IF(ISERROR(IF(M91=99,"",INDEX([1]Plan!A:O,MATCH($O91,[1]Plan!B:B,0),MATCH($C91,[1]Plan!$A$2:$O$2,0)))),"",IF(M91=99,"",INDEX([1]Plan!A:O,MATCH($O91,[1]Plan!B:B,0),MATCH($C91,[1]Plan!$A$2:$O$2,0))))</f>
        <v/>
      </c>
      <c r="U91" s="33">
        <f>IF(ISERROR(SUMIFS(P:P,E:E,Datenbank!$E91,C:C,Datenbank!$C91)),"",SUMIFS(P:P,E:E,Datenbank!$E91,C:C,Datenbank!$C91))+IF(ISERROR(SUMIFS(Q:Q,E:E,Datenbank!$E91,C:C,Datenbank!$C91)),"",SUMIFS(Q:Q,E:E,Datenbank!$E91,C:C,Datenbank!$C91))</f>
        <v>0</v>
      </c>
      <c r="V91" s="33" t="str">
        <f>IF(ISERROR(IF(Z91="Duplikat","",(Datenbank!$U91-Datenbank!$T91))),"",IF(Z91="Duplikat","",(Datenbank!$U91-Datenbank!$T91)))</f>
        <v/>
      </c>
      <c r="W91" s="33">
        <f ca="1">IF(ISERROR(SUMIF(O:T,Datenbank!$O91,T:T)),"",SUMIF(O:T,Datenbank!$O91,T:T))</f>
        <v>0</v>
      </c>
      <c r="X91" s="33">
        <f ca="1">IF(ISERROR(SUMIF(O:Q,Datenbank!$O91,Q:Q)),"",SUMIF(O:Q,Datenbank!$O91,Q:Q))+IF(ISERROR(SUMIF(O:Q,Datenbank!$O91,P:P)),"",SUMIF(O:Q,Datenbank!$O91,P:P))</f>
        <v>0</v>
      </c>
      <c r="Y91" s="33">
        <f ca="1">IF(ISERROR(Datenbank!$X91-W91),"",Datenbank!$X91-W91)</f>
        <v>0</v>
      </c>
      <c r="Z91" s="31" t="str" cm="1">
        <f t="array" ref="Z91">_xlfn.LET(_xlpm.fi,_xlfn._xlws.FILTER($O91:$O$2480,(MONTH($D91:$D$2480)=MONTH($D91))*($O91:$O$2480=$O91)),IF(COUNT(_xlpm.fi)&gt;1,"DUPLIKAT",""))</f>
        <v/>
      </c>
      <c r="AA91" s="31"/>
      <c r="AB91" s="31"/>
    </row>
    <row r="92" spans="2:28" ht="20.100000000000001" customHeight="1" x14ac:dyDescent="0.25">
      <c r="B92" s="31">
        <f t="shared" si="16"/>
        <v>80</v>
      </c>
      <c r="C92" s="31">
        <f t="shared" si="17"/>
        <v>1</v>
      </c>
      <c r="D92" s="32"/>
      <c r="E92" s="31"/>
      <c r="F92" s="31">
        <f>Datenbank!$E92</f>
        <v>0</v>
      </c>
      <c r="G92" s="33" t="str">
        <f>IF(ISERROR(INDEX([1]Plan!A:O,MATCH(E92,[1]Plan!C:C,0),MATCH(C92,[1]Plan!$A$2:$O$2,0))),"",INDEX([1]Plan!A:O,MATCH(E92,[1]Plan!C:C,0),MATCH(C92,[1]Plan!$A$2:$O$2,0)))</f>
        <v/>
      </c>
      <c r="H92" s="33"/>
      <c r="I92" s="33"/>
      <c r="J92" s="31"/>
      <c r="K92" s="33" t="str">
        <f t="shared" si="14"/>
        <v/>
      </c>
      <c r="L92" s="33" t="str">
        <f t="shared" si="15"/>
        <v/>
      </c>
      <c r="M92" s="31" t="str">
        <f t="shared" si="18"/>
        <v/>
      </c>
      <c r="N92" s="31" t="str">
        <f>IF(ISERROR(VLOOKUP(M92,[1]Plan!$Q$5:$R$22,2,FALSE)),"",VLOOKUP(M92,[1]Plan!$Q$5:$R$22,2,FALSE))</f>
        <v/>
      </c>
      <c r="O92" s="31" t="str">
        <f>IF(ISERROR(INDEX([1]Plan!$B:$B,MATCH(F92,[1]Plan!$C:$C,0))),"",INDEX([1]Plan!$B:$B,MATCH(F92,[1]Plan!$C:$C,0)))</f>
        <v/>
      </c>
      <c r="P92" s="33" t="str">
        <f t="shared" si="19"/>
        <v/>
      </c>
      <c r="Q92" s="33">
        <f t="shared" si="20"/>
        <v>0</v>
      </c>
      <c r="R92" s="33" t="str">
        <f t="shared" si="21"/>
        <v/>
      </c>
      <c r="S92" s="33" t="str">
        <f>IF(Z92="DUPLIKAT","",Tabelle1[[#This Row],[Soll-Monat]])</f>
        <v/>
      </c>
      <c r="T92" s="33" t="str">
        <f>IF(ISERROR(IF(M92=99,"",INDEX([1]Plan!A:O,MATCH($O92,[1]Plan!B:B,0),MATCH($C92,[1]Plan!$A$2:$O$2,0)))),"",IF(M92=99,"",INDEX([1]Plan!A:O,MATCH($O92,[1]Plan!B:B,0),MATCH($C92,[1]Plan!$A$2:$O$2,0))))</f>
        <v/>
      </c>
      <c r="U92" s="33">
        <f>IF(ISERROR(SUMIFS(P:P,E:E,Datenbank!$E92,C:C,Datenbank!$C92)),"",SUMIFS(P:P,E:E,Datenbank!$E92,C:C,Datenbank!$C92))+IF(ISERROR(SUMIFS(Q:Q,E:E,Datenbank!$E92,C:C,Datenbank!$C92)),"",SUMIFS(Q:Q,E:E,Datenbank!$E92,C:C,Datenbank!$C92))</f>
        <v>0</v>
      </c>
      <c r="V92" s="33" t="str">
        <f>IF(ISERROR(IF(Z92="Duplikat","",(Datenbank!$U92-Datenbank!$T92))),"",IF(Z92="Duplikat","",(Datenbank!$U92-Datenbank!$T92)))</f>
        <v/>
      </c>
      <c r="W92" s="33">
        <f ca="1">IF(ISERROR(SUMIF(O:T,Datenbank!$O92,T:T)),"",SUMIF(O:T,Datenbank!$O92,T:T))</f>
        <v>0</v>
      </c>
      <c r="X92" s="33">
        <f ca="1">IF(ISERROR(SUMIF(O:Q,Datenbank!$O92,Q:Q)),"",SUMIF(O:Q,Datenbank!$O92,Q:Q))+IF(ISERROR(SUMIF(O:Q,Datenbank!$O92,P:P)),"",SUMIF(O:Q,Datenbank!$O92,P:P))</f>
        <v>0</v>
      </c>
      <c r="Y92" s="33">
        <f ca="1">IF(ISERROR(Datenbank!$X92-W92),"",Datenbank!$X92-W92)</f>
        <v>0</v>
      </c>
      <c r="Z92" s="31" t="str" cm="1">
        <f t="array" ref="Z92">_xlfn.LET(_xlpm.fi,_xlfn._xlws.FILTER($O92:$O$2480,(MONTH($D92:$D$2480)=MONTH($D92))*($O92:$O$2480=$O92)),IF(COUNT(_xlpm.fi)&gt;1,"DUPLIKAT",""))</f>
        <v/>
      </c>
      <c r="AA92" s="31"/>
      <c r="AB92" s="31"/>
    </row>
    <row r="93" spans="2:28" ht="20.100000000000001" customHeight="1" x14ac:dyDescent="0.25">
      <c r="B93" s="31">
        <f t="shared" si="16"/>
        <v>81</v>
      </c>
      <c r="C93" s="31">
        <f t="shared" si="17"/>
        <v>1</v>
      </c>
      <c r="D93" s="32"/>
      <c r="E93" s="31"/>
      <c r="F93" s="31">
        <f>Datenbank!$E93</f>
        <v>0</v>
      </c>
      <c r="G93" s="33" t="str">
        <f>IF(ISERROR(INDEX([1]Plan!A:O,MATCH(E93,[1]Plan!C:C,0),MATCH(C93,[1]Plan!$A$2:$O$2,0))),"",INDEX([1]Plan!A:O,MATCH(E93,[1]Plan!C:C,0),MATCH(C93,[1]Plan!$A$2:$O$2,0)))</f>
        <v/>
      </c>
      <c r="H93" s="33"/>
      <c r="I93" s="33"/>
      <c r="J93" s="31"/>
      <c r="K93" s="33" t="str">
        <f t="shared" si="14"/>
        <v/>
      </c>
      <c r="L93" s="33" t="str">
        <f t="shared" si="15"/>
        <v/>
      </c>
      <c r="M93" s="31" t="str">
        <f t="shared" si="18"/>
        <v/>
      </c>
      <c r="N93" s="31" t="str">
        <f>IF(ISERROR(VLOOKUP(M93,[1]Plan!$Q$5:$R$22,2,FALSE)),"",VLOOKUP(M93,[1]Plan!$Q$5:$R$22,2,FALSE))</f>
        <v/>
      </c>
      <c r="O93" s="31" t="str">
        <f>IF(ISERROR(INDEX([1]Plan!$B:$B,MATCH(F93,[1]Plan!$C:$C,0))),"",INDEX([1]Plan!$B:$B,MATCH(F93,[1]Plan!$C:$C,0)))</f>
        <v/>
      </c>
      <c r="P93" s="33" t="str">
        <f t="shared" si="19"/>
        <v/>
      </c>
      <c r="Q93" s="33">
        <f t="shared" si="20"/>
        <v>0</v>
      </c>
      <c r="R93" s="33" t="str">
        <f t="shared" si="21"/>
        <v/>
      </c>
      <c r="S93" s="33" t="str">
        <f>IF(Z93="DUPLIKAT","",Tabelle1[[#This Row],[Soll-Monat]])</f>
        <v/>
      </c>
      <c r="T93" s="33" t="str">
        <f>IF(ISERROR(IF(M93=99,"",INDEX([1]Plan!A:O,MATCH($O93,[1]Plan!B:B,0),MATCH($C93,[1]Plan!$A$2:$O$2,0)))),"",IF(M93=99,"",INDEX([1]Plan!A:O,MATCH($O93,[1]Plan!B:B,0),MATCH($C93,[1]Plan!$A$2:$O$2,0))))</f>
        <v/>
      </c>
      <c r="U93" s="33">
        <f>IF(ISERROR(SUMIFS(P:P,E:E,Datenbank!$E93,C:C,Datenbank!$C93)),"",SUMIFS(P:P,E:E,Datenbank!$E93,C:C,Datenbank!$C93))+IF(ISERROR(SUMIFS(Q:Q,E:E,Datenbank!$E93,C:C,Datenbank!$C93)),"",SUMIFS(Q:Q,E:E,Datenbank!$E93,C:C,Datenbank!$C93))</f>
        <v>0</v>
      </c>
      <c r="V93" s="33" t="str">
        <f>IF(ISERROR(IF(Z93="Duplikat","",(Datenbank!$U93-Datenbank!$T93))),"",IF(Z93="Duplikat","",(Datenbank!$U93-Datenbank!$T93)))</f>
        <v/>
      </c>
      <c r="W93" s="33">
        <f ca="1">IF(ISERROR(SUMIF(O:T,Datenbank!$O93,T:T)),"",SUMIF(O:T,Datenbank!$O93,T:T))</f>
        <v>0</v>
      </c>
      <c r="X93" s="33">
        <f ca="1">IF(ISERROR(SUMIF(O:Q,Datenbank!$O93,Q:Q)),"",SUMIF(O:Q,Datenbank!$O93,Q:Q))+IF(ISERROR(SUMIF(O:Q,Datenbank!$O93,P:P)),"",SUMIF(O:Q,Datenbank!$O93,P:P))</f>
        <v>0</v>
      </c>
      <c r="Y93" s="33">
        <f ca="1">IF(ISERROR(Datenbank!$X93-W93),"",Datenbank!$X93-W93)</f>
        <v>0</v>
      </c>
      <c r="Z93" s="31" t="str" cm="1">
        <f t="array" ref="Z93">_xlfn.LET(_xlpm.fi,_xlfn._xlws.FILTER($O93:$O$2480,(MONTH($D93:$D$2480)=MONTH($D93))*($O93:$O$2480=$O93)),IF(COUNT(_xlpm.fi)&gt;1,"DUPLIKAT",""))</f>
        <v/>
      </c>
      <c r="AA93" s="31"/>
      <c r="AB93" s="31"/>
    </row>
    <row r="94" spans="2:28" ht="20.100000000000001" customHeight="1" x14ac:dyDescent="0.25">
      <c r="B94" s="31">
        <f t="shared" si="16"/>
        <v>82</v>
      </c>
      <c r="C94" s="31">
        <f t="shared" si="17"/>
        <v>1</v>
      </c>
      <c r="D94" s="32"/>
      <c r="E94" s="31"/>
      <c r="F94" s="31">
        <f>Datenbank!$E94</f>
        <v>0</v>
      </c>
      <c r="G94" s="33" t="str">
        <f>IF(ISERROR(INDEX([1]Plan!A:O,MATCH(E94,[1]Plan!C:C,0),MATCH(C94,[1]Plan!$A$2:$O$2,0))),"",INDEX([1]Plan!A:O,MATCH(E94,[1]Plan!C:C,0),MATCH(C94,[1]Plan!$A$2:$O$2,0)))</f>
        <v/>
      </c>
      <c r="H94" s="33"/>
      <c r="I94" s="33"/>
      <c r="J94" s="31"/>
      <c r="K94" s="33" t="str">
        <f t="shared" si="14"/>
        <v/>
      </c>
      <c r="L94" s="33" t="str">
        <f t="shared" si="15"/>
        <v/>
      </c>
      <c r="M94" s="31" t="str">
        <f t="shared" si="18"/>
        <v/>
      </c>
      <c r="N94" s="31" t="str">
        <f>IF(ISERROR(VLOOKUP(M94,[1]Plan!$Q$5:$R$22,2,FALSE)),"",VLOOKUP(M94,[1]Plan!$Q$5:$R$22,2,FALSE))</f>
        <v/>
      </c>
      <c r="O94" s="31" t="str">
        <f>IF(ISERROR(INDEX([1]Plan!$B:$B,MATCH(F94,[1]Plan!$C:$C,0))),"",INDEX([1]Plan!$B:$B,MATCH(F94,[1]Plan!$C:$C,0)))</f>
        <v/>
      </c>
      <c r="P94" s="33" t="str">
        <f t="shared" si="19"/>
        <v/>
      </c>
      <c r="Q94" s="33">
        <f t="shared" si="20"/>
        <v>0</v>
      </c>
      <c r="R94" s="33" t="str">
        <f t="shared" si="21"/>
        <v/>
      </c>
      <c r="S94" s="33" t="str">
        <f>IF(Z94="DUPLIKAT","",Tabelle1[[#This Row],[Soll-Monat]])</f>
        <v/>
      </c>
      <c r="T94" s="33" t="str">
        <f>IF(ISERROR(IF(M94=99,"",INDEX([1]Plan!A:O,MATCH($O94,[1]Plan!B:B,0),MATCH($C94,[1]Plan!$A$2:$O$2,0)))),"",IF(M94=99,"",INDEX([1]Plan!A:O,MATCH($O94,[1]Plan!B:B,0),MATCH($C94,[1]Plan!$A$2:$O$2,0))))</f>
        <v/>
      </c>
      <c r="U94" s="33">
        <f>IF(ISERROR(SUMIFS(P:P,E:E,Datenbank!$E94,C:C,Datenbank!$C94)),"",SUMIFS(P:P,E:E,Datenbank!$E94,C:C,Datenbank!$C94))+IF(ISERROR(SUMIFS(Q:Q,E:E,Datenbank!$E94,C:C,Datenbank!$C94)),"",SUMIFS(Q:Q,E:E,Datenbank!$E94,C:C,Datenbank!$C94))</f>
        <v>0</v>
      </c>
      <c r="V94" s="33" t="str">
        <f>IF(ISERROR(IF(Z94="Duplikat","",(Datenbank!$U94-Datenbank!$T94))),"",IF(Z94="Duplikat","",(Datenbank!$U94-Datenbank!$T94)))</f>
        <v/>
      </c>
      <c r="W94" s="33">
        <f ca="1">IF(ISERROR(SUMIF(O:T,Datenbank!$O94,T:T)),"",SUMIF(O:T,Datenbank!$O94,T:T))</f>
        <v>0</v>
      </c>
      <c r="X94" s="33">
        <f ca="1">IF(ISERROR(SUMIF(O:Q,Datenbank!$O94,Q:Q)),"",SUMIF(O:Q,Datenbank!$O94,Q:Q))+IF(ISERROR(SUMIF(O:Q,Datenbank!$O94,P:P)),"",SUMIF(O:Q,Datenbank!$O94,P:P))</f>
        <v>0</v>
      </c>
      <c r="Y94" s="33">
        <f ca="1">IF(ISERROR(Datenbank!$X94-W94),"",Datenbank!$X94-W94)</f>
        <v>0</v>
      </c>
      <c r="Z94" s="31" t="str" cm="1">
        <f t="array" ref="Z94">_xlfn.LET(_xlpm.fi,_xlfn._xlws.FILTER($O94:$O$2480,(MONTH($D94:$D$2480)=MONTH($D94))*($O94:$O$2480=$O94)),IF(COUNT(_xlpm.fi)&gt;1,"DUPLIKAT",""))</f>
        <v/>
      </c>
      <c r="AA94" s="31"/>
      <c r="AB94" s="31"/>
    </row>
    <row r="95" spans="2:28" ht="20.100000000000001" customHeight="1" x14ac:dyDescent="0.25">
      <c r="B95" s="31">
        <f t="shared" si="16"/>
        <v>83</v>
      </c>
      <c r="C95" s="31">
        <f t="shared" si="17"/>
        <v>1</v>
      </c>
      <c r="D95" s="32"/>
      <c r="E95" s="31"/>
      <c r="F95" s="31">
        <f>Datenbank!$E95</f>
        <v>0</v>
      </c>
      <c r="G95" s="33" t="str">
        <f>IF(ISERROR(INDEX([1]Plan!A:O,MATCH(E95,[1]Plan!C:C,0),MATCH(C95,[1]Plan!$A$2:$O$2,0))),"",INDEX([1]Plan!A:O,MATCH(E95,[1]Plan!C:C,0),MATCH(C95,[1]Plan!$A$2:$O$2,0)))</f>
        <v/>
      </c>
      <c r="H95" s="33"/>
      <c r="I95" s="33"/>
      <c r="J95" s="31"/>
      <c r="K95" s="33" t="str">
        <f t="shared" si="14"/>
        <v/>
      </c>
      <c r="L95" s="33" t="str">
        <f t="shared" si="15"/>
        <v/>
      </c>
      <c r="M95" s="31" t="str">
        <f t="shared" si="18"/>
        <v/>
      </c>
      <c r="N95" s="31" t="str">
        <f>IF(ISERROR(VLOOKUP(M95,[1]Plan!$Q$5:$R$22,2,FALSE)),"",VLOOKUP(M95,[1]Plan!$Q$5:$R$22,2,FALSE))</f>
        <v/>
      </c>
      <c r="O95" s="31" t="str">
        <f>IF(ISERROR(INDEX([1]Plan!$B:$B,MATCH(F95,[1]Plan!$C:$C,0))),"",INDEX([1]Plan!$B:$B,MATCH(F95,[1]Plan!$C:$C,0)))</f>
        <v/>
      </c>
      <c r="P95" s="33" t="str">
        <f t="shared" si="19"/>
        <v/>
      </c>
      <c r="Q95" s="33">
        <f t="shared" si="20"/>
        <v>0</v>
      </c>
      <c r="R95" s="33" t="str">
        <f t="shared" si="21"/>
        <v/>
      </c>
      <c r="S95" s="33" t="str">
        <f>IF(Z95="DUPLIKAT","",Tabelle1[[#This Row],[Soll-Monat]])</f>
        <v/>
      </c>
      <c r="T95" s="33" t="str">
        <f>IF(ISERROR(IF(M95=99,"",INDEX([1]Plan!A:O,MATCH($O95,[1]Plan!B:B,0),MATCH($C95,[1]Plan!$A$2:$O$2,0)))),"",IF(M95=99,"",INDEX([1]Plan!A:O,MATCH($O95,[1]Plan!B:B,0),MATCH($C95,[1]Plan!$A$2:$O$2,0))))</f>
        <v/>
      </c>
      <c r="U95" s="33">
        <f>IF(ISERROR(SUMIFS(P:P,E:E,Datenbank!$E95,C:C,Datenbank!$C95)),"",SUMIFS(P:P,E:E,Datenbank!$E95,C:C,Datenbank!$C95))+IF(ISERROR(SUMIFS(Q:Q,E:E,Datenbank!$E95,C:C,Datenbank!$C95)),"",SUMIFS(Q:Q,E:E,Datenbank!$E95,C:C,Datenbank!$C95))</f>
        <v>0</v>
      </c>
      <c r="V95" s="33" t="str">
        <f>IF(ISERROR(IF(Z95="Duplikat","",(Datenbank!$U95-Datenbank!$T95))),"",IF(Z95="Duplikat","",(Datenbank!$U95-Datenbank!$T95)))</f>
        <v/>
      </c>
      <c r="W95" s="33">
        <f ca="1">IF(ISERROR(SUMIF(O:T,Datenbank!$O95,T:T)),"",SUMIF(O:T,Datenbank!$O95,T:T))</f>
        <v>0</v>
      </c>
      <c r="X95" s="33">
        <f ca="1">IF(ISERROR(SUMIF(O:Q,Datenbank!$O95,Q:Q)),"",SUMIF(O:Q,Datenbank!$O95,Q:Q))+IF(ISERROR(SUMIF(O:Q,Datenbank!$O95,P:P)),"",SUMIF(O:Q,Datenbank!$O95,P:P))</f>
        <v>0</v>
      </c>
      <c r="Y95" s="33">
        <f ca="1">IF(ISERROR(Datenbank!$X95-W95),"",Datenbank!$X95-W95)</f>
        <v>0</v>
      </c>
      <c r="Z95" s="31" t="str" cm="1">
        <f t="array" ref="Z95">_xlfn.LET(_xlpm.fi,_xlfn._xlws.FILTER($O95:$O$2480,(MONTH($D95:$D$2480)=MONTH($D95))*($O95:$O$2480=$O95)),IF(COUNT(_xlpm.fi)&gt;1,"DUPLIKAT",""))</f>
        <v/>
      </c>
      <c r="AA95" s="31"/>
      <c r="AB95" s="31"/>
    </row>
    <row r="96" spans="2:28" ht="20.100000000000001" customHeight="1" x14ac:dyDescent="0.25">
      <c r="B96" s="31">
        <f t="shared" si="16"/>
        <v>84</v>
      </c>
      <c r="C96" s="31">
        <f t="shared" si="17"/>
        <v>1</v>
      </c>
      <c r="D96" s="32"/>
      <c r="E96" s="31"/>
      <c r="F96" s="31">
        <f>Datenbank!$E96</f>
        <v>0</v>
      </c>
      <c r="G96" s="33" t="str">
        <f>IF(ISERROR(INDEX([1]Plan!A:O,MATCH(E96,[1]Plan!C:C,0),MATCH(C96,[1]Plan!$A$2:$O$2,0))),"",INDEX([1]Plan!A:O,MATCH(E96,[1]Plan!C:C,0),MATCH(C96,[1]Plan!$A$2:$O$2,0)))</f>
        <v/>
      </c>
      <c r="H96" s="33"/>
      <c r="I96" s="33"/>
      <c r="J96" s="31"/>
      <c r="K96" s="33" t="str">
        <f t="shared" si="14"/>
        <v/>
      </c>
      <c r="L96" s="33" t="str">
        <f t="shared" si="15"/>
        <v/>
      </c>
      <c r="M96" s="31" t="str">
        <f t="shared" si="18"/>
        <v/>
      </c>
      <c r="N96" s="31" t="str">
        <f>IF(ISERROR(VLOOKUP(M96,[1]Plan!$Q$5:$R$22,2,FALSE)),"",VLOOKUP(M96,[1]Plan!$Q$5:$R$22,2,FALSE))</f>
        <v/>
      </c>
      <c r="O96" s="31" t="str">
        <f>IF(ISERROR(INDEX([1]Plan!$B:$B,MATCH(F96,[1]Plan!$C:$C,0))),"",INDEX([1]Plan!$B:$B,MATCH(F96,[1]Plan!$C:$C,0)))</f>
        <v/>
      </c>
      <c r="P96" s="33" t="str">
        <f t="shared" si="19"/>
        <v/>
      </c>
      <c r="Q96" s="33">
        <f t="shared" si="20"/>
        <v>0</v>
      </c>
      <c r="R96" s="33" t="str">
        <f t="shared" si="21"/>
        <v/>
      </c>
      <c r="S96" s="33" t="str">
        <f>IF(Z96="DUPLIKAT","",Tabelle1[[#This Row],[Soll-Monat]])</f>
        <v/>
      </c>
      <c r="T96" s="33" t="str">
        <f>IF(ISERROR(IF(M96=99,"",INDEX([1]Plan!A:O,MATCH($O96,[1]Plan!B:B,0),MATCH($C96,[1]Plan!$A$2:$O$2,0)))),"",IF(M96=99,"",INDEX([1]Plan!A:O,MATCH($O96,[1]Plan!B:B,0),MATCH($C96,[1]Plan!$A$2:$O$2,0))))</f>
        <v/>
      </c>
      <c r="U96" s="33">
        <f>IF(ISERROR(SUMIFS(P:P,E:E,Datenbank!$E96,C:C,Datenbank!$C96)),"",SUMIFS(P:P,E:E,Datenbank!$E96,C:C,Datenbank!$C96))+IF(ISERROR(SUMIFS(Q:Q,E:E,Datenbank!$E96,C:C,Datenbank!$C96)),"",SUMIFS(Q:Q,E:E,Datenbank!$E96,C:C,Datenbank!$C96))</f>
        <v>0</v>
      </c>
      <c r="V96" s="33" t="str">
        <f>IF(ISERROR(IF(Z96="Duplikat","",(Datenbank!$U96-Datenbank!$T96))),"",IF(Z96="Duplikat","",(Datenbank!$U96-Datenbank!$T96)))</f>
        <v/>
      </c>
      <c r="W96" s="33">
        <f ca="1">IF(ISERROR(SUMIF(O:T,Datenbank!$O96,T:T)),"",SUMIF(O:T,Datenbank!$O96,T:T))</f>
        <v>0</v>
      </c>
      <c r="X96" s="33">
        <f ca="1">IF(ISERROR(SUMIF(O:Q,Datenbank!$O96,Q:Q)),"",SUMIF(O:Q,Datenbank!$O96,Q:Q))+IF(ISERROR(SUMIF(O:Q,Datenbank!$O96,P:P)),"",SUMIF(O:Q,Datenbank!$O96,P:P))</f>
        <v>0</v>
      </c>
      <c r="Y96" s="33">
        <f ca="1">IF(ISERROR(Datenbank!$X96-W96),"",Datenbank!$X96-W96)</f>
        <v>0</v>
      </c>
      <c r="Z96" s="31" t="str" cm="1">
        <f t="array" ref="Z96">_xlfn.LET(_xlpm.fi,_xlfn._xlws.FILTER($O96:$O$2480,(MONTH($D96:$D$2480)=MONTH($D96))*($O96:$O$2480=$O96)),IF(COUNT(_xlpm.fi)&gt;1,"DUPLIKAT",""))</f>
        <v/>
      </c>
      <c r="AA96" s="31"/>
      <c r="AB96" s="31"/>
    </row>
    <row r="97" spans="2:28" ht="20.100000000000001" customHeight="1" x14ac:dyDescent="0.25">
      <c r="B97" s="31">
        <f t="shared" si="16"/>
        <v>85</v>
      </c>
      <c r="C97" s="31">
        <f t="shared" si="17"/>
        <v>1</v>
      </c>
      <c r="D97" s="32"/>
      <c r="E97" s="31"/>
      <c r="F97" s="31">
        <f>Datenbank!$E97</f>
        <v>0</v>
      </c>
      <c r="G97" s="33" t="str">
        <f>IF(ISERROR(INDEX([1]Plan!A:O,MATCH(E97,[1]Plan!C:C,0),MATCH(C97,[1]Plan!$A$2:$O$2,0))),"",INDEX([1]Plan!A:O,MATCH(E97,[1]Plan!C:C,0),MATCH(C97,[1]Plan!$A$2:$O$2,0)))</f>
        <v/>
      </c>
      <c r="H97" s="33"/>
      <c r="I97" s="33"/>
      <c r="J97" s="31"/>
      <c r="K97" s="33" t="str">
        <f t="shared" si="14"/>
        <v/>
      </c>
      <c r="L97" s="33" t="str">
        <f t="shared" si="15"/>
        <v/>
      </c>
      <c r="M97" s="31" t="str">
        <f t="shared" si="18"/>
        <v/>
      </c>
      <c r="N97" s="31" t="str">
        <f>IF(ISERROR(VLOOKUP(M97,[1]Plan!$Q$5:$R$22,2,FALSE)),"",VLOOKUP(M97,[1]Plan!$Q$5:$R$22,2,FALSE))</f>
        <v/>
      </c>
      <c r="O97" s="31" t="str">
        <f>IF(ISERROR(INDEX([1]Plan!$B:$B,MATCH(F97,[1]Plan!$C:$C,0))),"",INDEX([1]Plan!$B:$B,MATCH(F97,[1]Plan!$C:$C,0)))</f>
        <v/>
      </c>
      <c r="P97" s="33" t="str">
        <f t="shared" si="19"/>
        <v/>
      </c>
      <c r="Q97" s="33">
        <f t="shared" si="20"/>
        <v>0</v>
      </c>
      <c r="R97" s="33" t="str">
        <f t="shared" si="21"/>
        <v/>
      </c>
      <c r="S97" s="33" t="str">
        <f>IF(Z97="DUPLIKAT","",Tabelle1[[#This Row],[Soll-Monat]])</f>
        <v/>
      </c>
      <c r="T97" s="33" t="str">
        <f>IF(ISERROR(IF(M97=99,"",INDEX([1]Plan!A:O,MATCH($O97,[1]Plan!B:B,0),MATCH($C97,[1]Plan!$A$2:$O$2,0)))),"",IF(M97=99,"",INDEX([1]Plan!A:O,MATCH($O97,[1]Plan!B:B,0),MATCH($C97,[1]Plan!$A$2:$O$2,0))))</f>
        <v/>
      </c>
      <c r="U97" s="33">
        <f>IF(ISERROR(SUMIFS(P:P,E:E,Datenbank!$E97,C:C,Datenbank!$C97)),"",SUMIFS(P:P,E:E,Datenbank!$E97,C:C,Datenbank!$C97))+IF(ISERROR(SUMIFS(Q:Q,E:E,Datenbank!$E97,C:C,Datenbank!$C97)),"",SUMIFS(Q:Q,E:E,Datenbank!$E97,C:C,Datenbank!$C97))</f>
        <v>0</v>
      </c>
      <c r="V97" s="33" t="str">
        <f>IF(ISERROR(IF(Z97="Duplikat","",(Datenbank!$U97-Datenbank!$T97))),"",IF(Z97="Duplikat","",(Datenbank!$U97-Datenbank!$T97)))</f>
        <v/>
      </c>
      <c r="W97" s="33">
        <f ca="1">IF(ISERROR(SUMIF(O:T,Datenbank!$O97,T:T)),"",SUMIF(O:T,Datenbank!$O97,T:T))</f>
        <v>0</v>
      </c>
      <c r="X97" s="33">
        <f ca="1">IF(ISERROR(SUMIF(O:Q,Datenbank!$O97,Q:Q)),"",SUMIF(O:Q,Datenbank!$O97,Q:Q))+IF(ISERROR(SUMIF(O:Q,Datenbank!$O97,P:P)),"",SUMIF(O:Q,Datenbank!$O97,P:P))</f>
        <v>0</v>
      </c>
      <c r="Y97" s="33">
        <f ca="1">IF(ISERROR(Datenbank!$X97-W97),"",Datenbank!$X97-W97)</f>
        <v>0</v>
      </c>
      <c r="Z97" s="31" t="str" cm="1">
        <f t="array" ref="Z97">_xlfn.LET(_xlpm.fi,_xlfn._xlws.FILTER($O97:$O$2480,(MONTH($D97:$D$2480)=MONTH($D97))*($O97:$O$2480=$O97)),IF(COUNT(_xlpm.fi)&gt;1,"DUPLIKAT",""))</f>
        <v/>
      </c>
      <c r="AA97" s="31"/>
      <c r="AB97" s="31"/>
    </row>
    <row r="98" spans="2:28" ht="20.100000000000001" customHeight="1" x14ac:dyDescent="0.25">
      <c r="B98" s="31">
        <f t="shared" si="16"/>
        <v>86</v>
      </c>
      <c r="C98" s="31">
        <f t="shared" si="17"/>
        <v>1</v>
      </c>
      <c r="D98" s="32"/>
      <c r="E98" s="31"/>
      <c r="F98" s="31">
        <f>Datenbank!$E98</f>
        <v>0</v>
      </c>
      <c r="G98" s="33" t="str">
        <f>IF(ISERROR(INDEX([1]Plan!A:O,MATCH(E98,[1]Plan!C:C,0),MATCH(C98,[1]Plan!$A$2:$O$2,0))),"",INDEX([1]Plan!A:O,MATCH(E98,[1]Plan!C:C,0),MATCH(C98,[1]Plan!$A$2:$O$2,0)))</f>
        <v/>
      </c>
      <c r="H98" s="33"/>
      <c r="I98" s="33"/>
      <c r="J98" s="31"/>
      <c r="K98" s="33" t="str">
        <f t="shared" si="14"/>
        <v/>
      </c>
      <c r="L98" s="33" t="str">
        <f t="shared" si="15"/>
        <v/>
      </c>
      <c r="M98" s="31" t="str">
        <f t="shared" si="18"/>
        <v/>
      </c>
      <c r="N98" s="31" t="str">
        <f>IF(ISERROR(VLOOKUP(M98,[1]Plan!$Q$5:$R$22,2,FALSE)),"",VLOOKUP(M98,[1]Plan!$Q$5:$R$22,2,FALSE))</f>
        <v/>
      </c>
      <c r="O98" s="31" t="str">
        <f>IF(ISERROR(INDEX([1]Plan!$B:$B,MATCH(F98,[1]Plan!$C:$C,0))),"",INDEX([1]Plan!$B:$B,MATCH(F98,[1]Plan!$C:$C,0)))</f>
        <v/>
      </c>
      <c r="P98" s="33" t="str">
        <f t="shared" si="19"/>
        <v/>
      </c>
      <c r="Q98" s="33">
        <f t="shared" si="20"/>
        <v>0</v>
      </c>
      <c r="R98" s="33" t="str">
        <f t="shared" si="21"/>
        <v/>
      </c>
      <c r="S98" s="33" t="str">
        <f>IF(Z98="DUPLIKAT","",Tabelle1[[#This Row],[Soll-Monat]])</f>
        <v/>
      </c>
      <c r="T98" s="33" t="str">
        <f>IF(ISERROR(IF(M98=99,"",INDEX([1]Plan!A:O,MATCH($O98,[1]Plan!B:B,0),MATCH($C98,[1]Plan!$A$2:$O$2,0)))),"",IF(M98=99,"",INDEX([1]Plan!A:O,MATCH($O98,[1]Plan!B:B,0),MATCH($C98,[1]Plan!$A$2:$O$2,0))))</f>
        <v/>
      </c>
      <c r="U98" s="33">
        <f>IF(ISERROR(SUMIFS(P:P,E:E,Datenbank!$E98,C:C,Datenbank!$C98)),"",SUMIFS(P:P,E:E,Datenbank!$E98,C:C,Datenbank!$C98))+IF(ISERROR(SUMIFS(Q:Q,E:E,Datenbank!$E98,C:C,Datenbank!$C98)),"",SUMIFS(Q:Q,E:E,Datenbank!$E98,C:C,Datenbank!$C98))</f>
        <v>0</v>
      </c>
      <c r="V98" s="33" t="str">
        <f>IF(ISERROR(IF(Z98="Duplikat","",(Datenbank!$U98-Datenbank!$T98))),"",IF(Z98="Duplikat","",(Datenbank!$U98-Datenbank!$T98)))</f>
        <v/>
      </c>
      <c r="W98" s="33">
        <f ca="1">IF(ISERROR(SUMIF(O:T,Datenbank!$O98,T:T)),"",SUMIF(O:T,Datenbank!$O98,T:T))</f>
        <v>0</v>
      </c>
      <c r="X98" s="33">
        <f ca="1">IF(ISERROR(SUMIF(O:Q,Datenbank!$O98,Q:Q)),"",SUMIF(O:Q,Datenbank!$O98,Q:Q))+IF(ISERROR(SUMIF(O:Q,Datenbank!$O98,P:P)),"",SUMIF(O:Q,Datenbank!$O98,P:P))</f>
        <v>0</v>
      </c>
      <c r="Y98" s="33">
        <f ca="1">IF(ISERROR(Datenbank!$X98-W98),"",Datenbank!$X98-W98)</f>
        <v>0</v>
      </c>
      <c r="Z98" s="31" t="str" cm="1">
        <f t="array" ref="Z98">_xlfn.LET(_xlpm.fi,_xlfn._xlws.FILTER($O98:$O$2480,(MONTH($D98:$D$2480)=MONTH($D98))*($O98:$O$2480=$O98)),IF(COUNT(_xlpm.fi)&gt;1,"DUPLIKAT",""))</f>
        <v/>
      </c>
      <c r="AA98" s="31"/>
      <c r="AB98" s="31"/>
    </row>
    <row r="99" spans="2:28" ht="20.100000000000001" customHeight="1" x14ac:dyDescent="0.25">
      <c r="B99" s="31">
        <f t="shared" si="16"/>
        <v>87</v>
      </c>
      <c r="C99" s="31">
        <f t="shared" si="17"/>
        <v>1</v>
      </c>
      <c r="D99" s="32"/>
      <c r="E99" s="31"/>
      <c r="F99" s="31">
        <f>Datenbank!$E99</f>
        <v>0</v>
      </c>
      <c r="G99" s="33" t="str">
        <f>IF(ISERROR(INDEX([1]Plan!A:O,MATCH(E99,[1]Plan!C:C,0),MATCH(C99,[1]Plan!$A$2:$O$2,0))),"",INDEX([1]Plan!A:O,MATCH(E99,[1]Plan!C:C,0),MATCH(C99,[1]Plan!$A$2:$O$2,0)))</f>
        <v/>
      </c>
      <c r="H99" s="33"/>
      <c r="I99" s="33"/>
      <c r="J99" s="31"/>
      <c r="K99" s="33" t="str">
        <f t="shared" si="14"/>
        <v/>
      </c>
      <c r="L99" s="33" t="str">
        <f t="shared" si="15"/>
        <v/>
      </c>
      <c r="M99" s="31" t="str">
        <f t="shared" si="18"/>
        <v/>
      </c>
      <c r="N99" s="31" t="str">
        <f>IF(ISERROR(VLOOKUP(M99,[1]Plan!$Q$5:$R$22,2,FALSE)),"",VLOOKUP(M99,[1]Plan!$Q$5:$R$22,2,FALSE))</f>
        <v/>
      </c>
      <c r="O99" s="31" t="str">
        <f>IF(ISERROR(INDEX([1]Plan!$B:$B,MATCH(F99,[1]Plan!$C:$C,0))),"",INDEX([1]Plan!$B:$B,MATCH(F99,[1]Plan!$C:$C,0)))</f>
        <v/>
      </c>
      <c r="P99" s="33" t="str">
        <f t="shared" si="19"/>
        <v/>
      </c>
      <c r="Q99" s="33">
        <f t="shared" si="20"/>
        <v>0</v>
      </c>
      <c r="R99" s="33" t="str">
        <f t="shared" si="21"/>
        <v/>
      </c>
      <c r="S99" s="33" t="str">
        <f>IF(Z99="DUPLIKAT","",Tabelle1[[#This Row],[Soll-Monat]])</f>
        <v/>
      </c>
      <c r="T99" s="33" t="str">
        <f>IF(ISERROR(IF(M99=99,"",INDEX([1]Plan!A:O,MATCH($O99,[1]Plan!B:B,0),MATCH($C99,[1]Plan!$A$2:$O$2,0)))),"",IF(M99=99,"",INDEX([1]Plan!A:O,MATCH($O99,[1]Plan!B:B,0),MATCH($C99,[1]Plan!$A$2:$O$2,0))))</f>
        <v/>
      </c>
      <c r="U99" s="33">
        <f>IF(ISERROR(SUMIFS(P:P,E:E,Datenbank!$E99,C:C,Datenbank!$C99)),"",SUMIFS(P:P,E:E,Datenbank!$E99,C:C,Datenbank!$C99))+IF(ISERROR(SUMIFS(Q:Q,E:E,Datenbank!$E99,C:C,Datenbank!$C99)),"",SUMIFS(Q:Q,E:E,Datenbank!$E99,C:C,Datenbank!$C99))</f>
        <v>0</v>
      </c>
      <c r="V99" s="33" t="str">
        <f>IF(ISERROR(IF(Z99="Duplikat","",(Datenbank!$U99-Datenbank!$T99))),"",IF(Z99="Duplikat","",(Datenbank!$U99-Datenbank!$T99)))</f>
        <v/>
      </c>
      <c r="W99" s="33">
        <f ca="1">IF(ISERROR(SUMIF(O:T,Datenbank!$O99,T:T)),"",SUMIF(O:T,Datenbank!$O99,T:T))</f>
        <v>0</v>
      </c>
      <c r="X99" s="33">
        <f ca="1">IF(ISERROR(SUMIF(O:Q,Datenbank!$O99,Q:Q)),"",SUMIF(O:Q,Datenbank!$O99,Q:Q))+IF(ISERROR(SUMIF(O:Q,Datenbank!$O99,P:P)),"",SUMIF(O:Q,Datenbank!$O99,P:P))</f>
        <v>0</v>
      </c>
      <c r="Y99" s="33">
        <f ca="1">IF(ISERROR(Datenbank!$X99-W99),"",Datenbank!$X99-W99)</f>
        <v>0</v>
      </c>
      <c r="Z99" s="31" t="str" cm="1">
        <f t="array" ref="Z99">_xlfn.LET(_xlpm.fi,_xlfn._xlws.FILTER($O99:$O$2480,(MONTH($D99:$D$2480)=MONTH($D99))*($O99:$O$2480=$O99)),IF(COUNT(_xlpm.fi)&gt;1,"DUPLIKAT",""))</f>
        <v/>
      </c>
      <c r="AA99" s="31"/>
      <c r="AB99" s="31"/>
    </row>
    <row r="100" spans="2:28" ht="20.100000000000001" customHeight="1" x14ac:dyDescent="0.25">
      <c r="B100" s="31">
        <f t="shared" si="16"/>
        <v>88</v>
      </c>
      <c r="C100" s="31">
        <f t="shared" si="17"/>
        <v>1</v>
      </c>
      <c r="D100" s="32"/>
      <c r="E100" s="31"/>
      <c r="F100" s="31">
        <f>Datenbank!$E100</f>
        <v>0</v>
      </c>
      <c r="G100" s="33" t="str">
        <f>IF(ISERROR(INDEX([1]Plan!A:O,MATCH(E100,[1]Plan!C:C,0),MATCH(C100,[1]Plan!$A$2:$O$2,0))),"",INDEX([1]Plan!A:O,MATCH(E100,[1]Plan!C:C,0),MATCH(C100,[1]Plan!$A$2:$O$2,0)))</f>
        <v/>
      </c>
      <c r="H100" s="33"/>
      <c r="I100" s="33"/>
      <c r="J100" s="31"/>
      <c r="K100" s="33" t="str">
        <f t="shared" si="14"/>
        <v/>
      </c>
      <c r="L100" s="33" t="str">
        <f t="shared" si="15"/>
        <v/>
      </c>
      <c r="M100" s="31" t="str">
        <f t="shared" si="18"/>
        <v/>
      </c>
      <c r="N100" s="31" t="str">
        <f>IF(ISERROR(VLOOKUP(M100,[1]Plan!$Q$5:$R$22,2,FALSE)),"",VLOOKUP(M100,[1]Plan!$Q$5:$R$22,2,FALSE))</f>
        <v/>
      </c>
      <c r="O100" s="31" t="str">
        <f>IF(ISERROR(INDEX([1]Plan!$B:$B,MATCH(F100,[1]Plan!$C:$C,0))),"",INDEX([1]Plan!$B:$B,MATCH(F100,[1]Plan!$C:$C,0)))</f>
        <v/>
      </c>
      <c r="P100" s="33" t="str">
        <f t="shared" si="19"/>
        <v/>
      </c>
      <c r="Q100" s="33">
        <f t="shared" si="20"/>
        <v>0</v>
      </c>
      <c r="R100" s="33" t="str">
        <f t="shared" si="21"/>
        <v/>
      </c>
      <c r="S100" s="33" t="str">
        <f>IF(Z100="DUPLIKAT","",Tabelle1[[#This Row],[Soll-Monat]])</f>
        <v/>
      </c>
      <c r="T100" s="33" t="str">
        <f>IF(ISERROR(IF(M100=99,"",INDEX([1]Plan!A:O,MATCH($O100,[1]Plan!B:B,0),MATCH($C100,[1]Plan!$A$2:$O$2,0)))),"",IF(M100=99,"",INDEX([1]Plan!A:O,MATCH($O100,[1]Plan!B:B,0),MATCH($C100,[1]Plan!$A$2:$O$2,0))))</f>
        <v/>
      </c>
      <c r="U100" s="33">
        <f>IF(ISERROR(SUMIFS(P:P,E:E,Datenbank!$E100,C:C,Datenbank!$C100)),"",SUMIFS(P:P,E:E,Datenbank!$E100,C:C,Datenbank!$C100))+IF(ISERROR(SUMIFS(Q:Q,E:E,Datenbank!$E100,C:C,Datenbank!$C100)),"",SUMIFS(Q:Q,E:E,Datenbank!$E100,C:C,Datenbank!$C100))</f>
        <v>0</v>
      </c>
      <c r="V100" s="33" t="str">
        <f>IF(ISERROR(IF(Z100="Duplikat","",(Datenbank!$U100-Datenbank!$T100))),"",IF(Z100="Duplikat","",(Datenbank!$U100-Datenbank!$T100)))</f>
        <v/>
      </c>
      <c r="W100" s="33">
        <f ca="1">IF(ISERROR(SUMIF(O:T,Datenbank!$O100,T:T)),"",SUMIF(O:T,Datenbank!$O100,T:T))</f>
        <v>0</v>
      </c>
      <c r="X100" s="33">
        <f ca="1">IF(ISERROR(SUMIF(O:Q,Datenbank!$O100,Q:Q)),"",SUMIF(O:Q,Datenbank!$O100,Q:Q))+IF(ISERROR(SUMIF(O:Q,Datenbank!$O100,P:P)),"",SUMIF(O:Q,Datenbank!$O100,P:P))</f>
        <v>0</v>
      </c>
      <c r="Y100" s="33">
        <f ca="1">IF(ISERROR(Datenbank!$X100-W100),"",Datenbank!$X100-W100)</f>
        <v>0</v>
      </c>
      <c r="Z100" s="31" t="str" cm="1">
        <f t="array" ref="Z100">_xlfn.LET(_xlpm.fi,_xlfn._xlws.FILTER($O100:$O$2480,(MONTH($D100:$D$2480)=MONTH($D100))*($O100:$O$2480=$O100)),IF(COUNT(_xlpm.fi)&gt;1,"DUPLIKAT",""))</f>
        <v/>
      </c>
      <c r="AA100" s="31"/>
      <c r="AB100" s="31"/>
    </row>
    <row r="101" spans="2:28" ht="20.100000000000001" customHeight="1" x14ac:dyDescent="0.25">
      <c r="B101" s="31">
        <f t="shared" si="16"/>
        <v>89</v>
      </c>
      <c r="C101" s="31">
        <f t="shared" si="17"/>
        <v>1</v>
      </c>
      <c r="D101" s="32"/>
      <c r="E101" s="31"/>
      <c r="F101" s="31">
        <f>Datenbank!$E101</f>
        <v>0</v>
      </c>
      <c r="G101" s="33" t="str">
        <f>IF(ISERROR(INDEX([1]Plan!A:O,MATCH(E101,[1]Plan!C:C,0),MATCH(C101,[1]Plan!$A$2:$O$2,0))),"",INDEX([1]Plan!A:O,MATCH(E101,[1]Plan!C:C,0),MATCH(C101,[1]Plan!$A$2:$O$2,0)))</f>
        <v/>
      </c>
      <c r="H101" s="33"/>
      <c r="I101" s="33"/>
      <c r="J101" s="31"/>
      <c r="K101" s="33" t="str">
        <f t="shared" si="14"/>
        <v/>
      </c>
      <c r="L101" s="33" t="str">
        <f t="shared" si="15"/>
        <v/>
      </c>
      <c r="M101" s="31" t="str">
        <f t="shared" si="18"/>
        <v/>
      </c>
      <c r="N101" s="31" t="str">
        <f>IF(ISERROR(VLOOKUP(M101,[1]Plan!$Q$5:$R$22,2,FALSE)),"",VLOOKUP(M101,[1]Plan!$Q$5:$R$22,2,FALSE))</f>
        <v/>
      </c>
      <c r="O101" s="31" t="str">
        <f>IF(ISERROR(INDEX([1]Plan!$B:$B,MATCH(F101,[1]Plan!$C:$C,0))),"",INDEX([1]Plan!$B:$B,MATCH(F101,[1]Plan!$C:$C,0)))</f>
        <v/>
      </c>
      <c r="P101" s="33" t="str">
        <f t="shared" si="19"/>
        <v/>
      </c>
      <c r="Q101" s="33">
        <f t="shared" si="20"/>
        <v>0</v>
      </c>
      <c r="R101" s="33" t="str">
        <f t="shared" si="21"/>
        <v/>
      </c>
      <c r="S101" s="33" t="str">
        <f>IF(Z101="DUPLIKAT","",Tabelle1[[#This Row],[Soll-Monat]])</f>
        <v/>
      </c>
      <c r="T101" s="33" t="str">
        <f>IF(ISERROR(IF(M101=99,"",INDEX([1]Plan!A:O,MATCH($O101,[1]Plan!B:B,0),MATCH($C101,[1]Plan!$A$2:$O$2,0)))),"",IF(M101=99,"",INDEX([1]Plan!A:O,MATCH($O101,[1]Plan!B:B,0),MATCH($C101,[1]Plan!$A$2:$O$2,0))))</f>
        <v/>
      </c>
      <c r="U101" s="33">
        <f>IF(ISERROR(SUMIFS(P:P,E:E,Datenbank!$E101,C:C,Datenbank!$C101)),"",SUMIFS(P:P,E:E,Datenbank!$E101,C:C,Datenbank!$C101))+IF(ISERROR(SUMIFS(Q:Q,E:E,Datenbank!$E101,C:C,Datenbank!$C101)),"",SUMIFS(Q:Q,E:E,Datenbank!$E101,C:C,Datenbank!$C101))</f>
        <v>0</v>
      </c>
      <c r="V101" s="33" t="str">
        <f>IF(ISERROR(IF(Z101="Duplikat","",(Datenbank!$U101-Datenbank!$T101))),"",IF(Z101="Duplikat","",(Datenbank!$U101-Datenbank!$T101)))</f>
        <v/>
      </c>
      <c r="W101" s="33">
        <f ca="1">IF(ISERROR(SUMIF(O:T,Datenbank!$O101,T:T)),"",SUMIF(O:T,Datenbank!$O101,T:T))</f>
        <v>0</v>
      </c>
      <c r="X101" s="33">
        <f ca="1">IF(ISERROR(SUMIF(O:Q,Datenbank!$O101,Q:Q)),"",SUMIF(O:Q,Datenbank!$O101,Q:Q))+IF(ISERROR(SUMIF(O:Q,Datenbank!$O101,P:P)),"",SUMIF(O:Q,Datenbank!$O101,P:P))</f>
        <v>0</v>
      </c>
      <c r="Y101" s="33">
        <f ca="1">IF(ISERROR(Datenbank!$X101-W101),"",Datenbank!$X101-W101)</f>
        <v>0</v>
      </c>
      <c r="Z101" s="31" t="str" cm="1">
        <f t="array" ref="Z101">_xlfn.LET(_xlpm.fi,_xlfn._xlws.FILTER($O101:$O$2480,(MONTH($D101:$D$2480)=MONTH($D101))*($O101:$O$2480=$O101)),IF(COUNT(_xlpm.fi)&gt;1,"DUPLIKAT",""))</f>
        <v/>
      </c>
      <c r="AA101" s="31"/>
      <c r="AB101" s="31"/>
    </row>
    <row r="102" spans="2:28" ht="20.100000000000001" customHeight="1" x14ac:dyDescent="0.25">
      <c r="B102" s="31">
        <f t="shared" si="16"/>
        <v>90</v>
      </c>
      <c r="C102" s="31">
        <f t="shared" si="17"/>
        <v>1</v>
      </c>
      <c r="D102" s="32"/>
      <c r="E102" s="31"/>
      <c r="F102" s="31">
        <f>Datenbank!$E102</f>
        <v>0</v>
      </c>
      <c r="G102" s="33" t="str">
        <f>IF(ISERROR(INDEX([1]Plan!A:O,MATCH(E102,[1]Plan!C:C,0),MATCH(C102,[1]Plan!$A$2:$O$2,0))),"",INDEX([1]Plan!A:O,MATCH(E102,[1]Plan!C:C,0),MATCH(C102,[1]Plan!$A$2:$O$2,0)))</f>
        <v/>
      </c>
      <c r="H102" s="33"/>
      <c r="I102" s="33"/>
      <c r="J102" s="31"/>
      <c r="K102" s="33" t="str">
        <f t="shared" si="14"/>
        <v/>
      </c>
      <c r="L102" s="33" t="str">
        <f t="shared" si="15"/>
        <v/>
      </c>
      <c r="M102" s="31" t="str">
        <f t="shared" si="18"/>
        <v/>
      </c>
      <c r="N102" s="31" t="str">
        <f>IF(ISERROR(VLOOKUP(M102,[1]Plan!$Q$5:$R$22,2,FALSE)),"",VLOOKUP(M102,[1]Plan!$Q$5:$R$22,2,FALSE))</f>
        <v/>
      </c>
      <c r="O102" s="31" t="str">
        <f>IF(ISERROR(INDEX([1]Plan!$B:$B,MATCH(F102,[1]Plan!$C:$C,0))),"",INDEX([1]Plan!$B:$B,MATCH(F102,[1]Plan!$C:$C,0)))</f>
        <v/>
      </c>
      <c r="P102" s="33" t="str">
        <f t="shared" si="19"/>
        <v/>
      </c>
      <c r="Q102" s="33">
        <f t="shared" si="20"/>
        <v>0</v>
      </c>
      <c r="R102" s="33" t="str">
        <f t="shared" si="21"/>
        <v/>
      </c>
      <c r="S102" s="33" t="str">
        <f>IF(Z102="DUPLIKAT","",Tabelle1[[#This Row],[Soll-Monat]])</f>
        <v/>
      </c>
      <c r="T102" s="33" t="str">
        <f>IF(ISERROR(IF(M102=99,"",INDEX([1]Plan!A:O,MATCH($O102,[1]Plan!B:B,0),MATCH($C102,[1]Plan!$A$2:$O$2,0)))),"",IF(M102=99,"",INDEX([1]Plan!A:O,MATCH($O102,[1]Plan!B:B,0),MATCH($C102,[1]Plan!$A$2:$O$2,0))))</f>
        <v/>
      </c>
      <c r="U102" s="33">
        <f>IF(ISERROR(SUMIFS(P:P,E:E,Datenbank!$E102,C:C,Datenbank!$C102)),"",SUMIFS(P:P,E:E,Datenbank!$E102,C:C,Datenbank!$C102))+IF(ISERROR(SUMIFS(Q:Q,E:E,Datenbank!$E102,C:C,Datenbank!$C102)),"",SUMIFS(Q:Q,E:E,Datenbank!$E102,C:C,Datenbank!$C102))</f>
        <v>0</v>
      </c>
      <c r="V102" s="33" t="str">
        <f>IF(ISERROR(IF(Z102="Duplikat","",(Datenbank!$U102-Datenbank!$T102))),"",IF(Z102="Duplikat","",(Datenbank!$U102-Datenbank!$T102)))</f>
        <v/>
      </c>
      <c r="W102" s="33">
        <f ca="1">IF(ISERROR(SUMIF(O:T,Datenbank!$O102,T:T)),"",SUMIF(O:T,Datenbank!$O102,T:T))</f>
        <v>0</v>
      </c>
      <c r="X102" s="33">
        <f ca="1">IF(ISERROR(SUMIF(O:Q,Datenbank!$O102,Q:Q)),"",SUMIF(O:Q,Datenbank!$O102,Q:Q))+IF(ISERROR(SUMIF(O:Q,Datenbank!$O102,P:P)),"",SUMIF(O:Q,Datenbank!$O102,P:P))</f>
        <v>0</v>
      </c>
      <c r="Y102" s="33">
        <f ca="1">IF(ISERROR(Datenbank!$X102-W102),"",Datenbank!$X102-W102)</f>
        <v>0</v>
      </c>
      <c r="Z102" s="31" t="str" cm="1">
        <f t="array" ref="Z102">_xlfn.LET(_xlpm.fi,_xlfn._xlws.FILTER($O102:$O$2480,(MONTH($D102:$D$2480)=MONTH($D102))*($O102:$O$2480=$O102)),IF(COUNT(_xlpm.fi)&gt;1,"DUPLIKAT",""))</f>
        <v/>
      </c>
      <c r="AA102" s="31"/>
      <c r="AB102" s="31"/>
    </row>
    <row r="103" spans="2:28" ht="20.100000000000001" customHeight="1" x14ac:dyDescent="0.25">
      <c r="B103" s="31">
        <f t="shared" si="16"/>
        <v>91</v>
      </c>
      <c r="C103" s="31">
        <f t="shared" si="17"/>
        <v>1</v>
      </c>
      <c r="D103" s="32"/>
      <c r="E103" s="31"/>
      <c r="F103" s="31">
        <f>Datenbank!$E103</f>
        <v>0</v>
      </c>
      <c r="G103" s="33" t="str">
        <f>IF(ISERROR(INDEX([1]Plan!A:O,MATCH(E103,[1]Plan!C:C,0),MATCH(C103,[1]Plan!$A$2:$O$2,0))),"",INDEX([1]Plan!A:O,MATCH(E103,[1]Plan!C:C,0),MATCH(C103,[1]Plan!$A$2:$O$2,0)))</f>
        <v/>
      </c>
      <c r="H103" s="33"/>
      <c r="I103" s="33"/>
      <c r="J103" s="31"/>
      <c r="K103" s="33" t="str">
        <f t="shared" si="14"/>
        <v/>
      </c>
      <c r="L103" s="33" t="str">
        <f t="shared" si="15"/>
        <v/>
      </c>
      <c r="M103" s="31" t="str">
        <f t="shared" si="18"/>
        <v/>
      </c>
      <c r="N103" s="31" t="str">
        <f>IF(ISERROR(VLOOKUP(M103,[1]Plan!$Q$5:$R$22,2,FALSE)),"",VLOOKUP(M103,[1]Plan!$Q$5:$R$22,2,FALSE))</f>
        <v/>
      </c>
      <c r="O103" s="31" t="str">
        <f>IF(ISERROR(INDEX([1]Plan!$B:$B,MATCH(F103,[1]Plan!$C:$C,0))),"",INDEX([1]Plan!$B:$B,MATCH(F103,[1]Plan!$C:$C,0)))</f>
        <v/>
      </c>
      <c r="P103" s="33" t="str">
        <f t="shared" si="19"/>
        <v/>
      </c>
      <c r="Q103" s="33">
        <f t="shared" si="20"/>
        <v>0</v>
      </c>
      <c r="R103" s="33" t="str">
        <f t="shared" si="21"/>
        <v/>
      </c>
      <c r="S103" s="33" t="str">
        <f>IF(Z103="DUPLIKAT","",Tabelle1[[#This Row],[Soll-Monat]])</f>
        <v/>
      </c>
      <c r="T103" s="33" t="str">
        <f>IF(ISERROR(IF(M103=99,"",INDEX([1]Plan!A:O,MATCH($O103,[1]Plan!B:B,0),MATCH($C103,[1]Plan!$A$2:$O$2,0)))),"",IF(M103=99,"",INDEX([1]Plan!A:O,MATCH($O103,[1]Plan!B:B,0),MATCH($C103,[1]Plan!$A$2:$O$2,0))))</f>
        <v/>
      </c>
      <c r="U103" s="33">
        <f>IF(ISERROR(SUMIFS(P:P,E:E,Datenbank!$E103,C:C,Datenbank!$C103)),"",SUMIFS(P:P,E:E,Datenbank!$E103,C:C,Datenbank!$C103))+IF(ISERROR(SUMIFS(Q:Q,E:E,Datenbank!$E103,C:C,Datenbank!$C103)),"",SUMIFS(Q:Q,E:E,Datenbank!$E103,C:C,Datenbank!$C103))</f>
        <v>0</v>
      </c>
      <c r="V103" s="33" t="str">
        <f>IF(ISERROR(IF(Z103="Duplikat","",(Datenbank!$U103-Datenbank!$T103))),"",IF(Z103="Duplikat","",(Datenbank!$U103-Datenbank!$T103)))</f>
        <v/>
      </c>
      <c r="W103" s="33">
        <f ca="1">IF(ISERROR(SUMIF(O:T,Datenbank!$O103,T:T)),"",SUMIF(O:T,Datenbank!$O103,T:T))</f>
        <v>0</v>
      </c>
      <c r="X103" s="33">
        <f ca="1">IF(ISERROR(SUMIF(O:Q,Datenbank!$O103,Q:Q)),"",SUMIF(O:Q,Datenbank!$O103,Q:Q))+IF(ISERROR(SUMIF(O:Q,Datenbank!$O103,P:P)),"",SUMIF(O:Q,Datenbank!$O103,P:P))</f>
        <v>0</v>
      </c>
      <c r="Y103" s="33">
        <f ca="1">IF(ISERROR(Datenbank!$X103-W103),"",Datenbank!$X103-W103)</f>
        <v>0</v>
      </c>
      <c r="Z103" s="31" t="str" cm="1">
        <f t="array" ref="Z103">_xlfn.LET(_xlpm.fi,_xlfn._xlws.FILTER($O103:$O$2480,(MONTH($D103:$D$2480)=MONTH($D103))*($O103:$O$2480=$O103)),IF(COUNT(_xlpm.fi)&gt;1,"DUPLIKAT",""))</f>
        <v/>
      </c>
      <c r="AA103" s="31"/>
      <c r="AB103" s="31"/>
    </row>
    <row r="104" spans="2:28" ht="20.100000000000001" customHeight="1" x14ac:dyDescent="0.25">
      <c r="B104" s="31">
        <f t="shared" si="16"/>
        <v>92</v>
      </c>
      <c r="C104" s="31">
        <f t="shared" si="17"/>
        <v>1</v>
      </c>
      <c r="D104" s="32"/>
      <c r="E104" s="31"/>
      <c r="F104" s="31">
        <f>Datenbank!$E104</f>
        <v>0</v>
      </c>
      <c r="G104" s="33" t="str">
        <f>IF(ISERROR(INDEX([1]Plan!A:O,MATCH(E104,[1]Plan!C:C,0),MATCH(C104,[1]Plan!$A$2:$O$2,0))),"",INDEX([1]Plan!A:O,MATCH(E104,[1]Plan!C:C,0),MATCH(C104,[1]Plan!$A$2:$O$2,0)))</f>
        <v/>
      </c>
      <c r="H104" s="33"/>
      <c r="I104" s="33"/>
      <c r="J104" s="31"/>
      <c r="K104" s="33" t="str">
        <f t="shared" si="14"/>
        <v/>
      </c>
      <c r="L104" s="33" t="str">
        <f t="shared" si="15"/>
        <v/>
      </c>
      <c r="M104" s="31" t="str">
        <f t="shared" si="18"/>
        <v/>
      </c>
      <c r="N104" s="31" t="str">
        <f>IF(ISERROR(VLOOKUP(M104,[1]Plan!$Q$5:$R$22,2,FALSE)),"",VLOOKUP(M104,[1]Plan!$Q$5:$R$22,2,FALSE))</f>
        <v/>
      </c>
      <c r="O104" s="31" t="str">
        <f>IF(ISERROR(INDEX([1]Plan!$B:$B,MATCH(F104,[1]Plan!$C:$C,0))),"",INDEX([1]Plan!$B:$B,MATCH(F104,[1]Plan!$C:$C,0)))</f>
        <v/>
      </c>
      <c r="P104" s="33" t="str">
        <f t="shared" si="19"/>
        <v/>
      </c>
      <c r="Q104" s="33">
        <f t="shared" si="20"/>
        <v>0</v>
      </c>
      <c r="R104" s="33" t="str">
        <f t="shared" si="21"/>
        <v/>
      </c>
      <c r="S104" s="33" t="str">
        <f>IF(Z104="DUPLIKAT","",Tabelle1[[#This Row],[Soll-Monat]])</f>
        <v/>
      </c>
      <c r="T104" s="33" t="str">
        <f>IF(ISERROR(IF(M104=99,"",INDEX([1]Plan!A:O,MATCH($O104,[1]Plan!B:B,0),MATCH($C104,[1]Plan!$A$2:$O$2,0)))),"",IF(M104=99,"",INDEX([1]Plan!A:O,MATCH($O104,[1]Plan!B:B,0),MATCH($C104,[1]Plan!$A$2:$O$2,0))))</f>
        <v/>
      </c>
      <c r="U104" s="33">
        <f>IF(ISERROR(SUMIFS(P:P,E:E,Datenbank!$E104,C:C,Datenbank!$C104)),"",SUMIFS(P:P,E:E,Datenbank!$E104,C:C,Datenbank!$C104))+IF(ISERROR(SUMIFS(Q:Q,E:E,Datenbank!$E104,C:C,Datenbank!$C104)),"",SUMIFS(Q:Q,E:E,Datenbank!$E104,C:C,Datenbank!$C104))</f>
        <v>0</v>
      </c>
      <c r="V104" s="33" t="str">
        <f>IF(ISERROR(IF(Z104="Duplikat","",(Datenbank!$U104-Datenbank!$T104))),"",IF(Z104="Duplikat","",(Datenbank!$U104-Datenbank!$T104)))</f>
        <v/>
      </c>
      <c r="W104" s="33">
        <f ca="1">IF(ISERROR(SUMIF(O:T,Datenbank!$O104,T:T)),"",SUMIF(O:T,Datenbank!$O104,T:T))</f>
        <v>0</v>
      </c>
      <c r="X104" s="33">
        <f ca="1">IF(ISERROR(SUMIF(O:Q,Datenbank!$O104,Q:Q)),"",SUMIF(O:Q,Datenbank!$O104,Q:Q))+IF(ISERROR(SUMIF(O:Q,Datenbank!$O104,P:P)),"",SUMIF(O:Q,Datenbank!$O104,P:P))</f>
        <v>0</v>
      </c>
      <c r="Y104" s="33">
        <f ca="1">IF(ISERROR(Datenbank!$X104-W104),"",Datenbank!$X104-W104)</f>
        <v>0</v>
      </c>
      <c r="Z104" s="31" t="str" cm="1">
        <f t="array" ref="Z104">_xlfn.LET(_xlpm.fi,_xlfn._xlws.FILTER($O104:$O$2480,(MONTH($D104:$D$2480)=MONTH($D104))*($O104:$O$2480=$O104)),IF(COUNT(_xlpm.fi)&gt;1,"DUPLIKAT",""))</f>
        <v/>
      </c>
      <c r="AA104" s="31"/>
      <c r="AB104" s="31"/>
    </row>
    <row r="105" spans="2:28" ht="20.100000000000001" customHeight="1" x14ac:dyDescent="0.25">
      <c r="B105" s="31">
        <f t="shared" si="16"/>
        <v>93</v>
      </c>
      <c r="C105" s="31">
        <f t="shared" si="17"/>
        <v>1</v>
      </c>
      <c r="D105" s="32"/>
      <c r="E105" s="31"/>
      <c r="F105" s="31">
        <f>Datenbank!$E105</f>
        <v>0</v>
      </c>
      <c r="G105" s="33" t="str">
        <f>IF(ISERROR(INDEX([1]Plan!A:O,MATCH(E105,[1]Plan!C:C,0),MATCH(C105,[1]Plan!$A$2:$O$2,0))),"",INDEX([1]Plan!A:O,MATCH(E105,[1]Plan!C:C,0),MATCH(C105,[1]Plan!$A$2:$O$2,0)))</f>
        <v/>
      </c>
      <c r="H105" s="33"/>
      <c r="I105" s="33"/>
      <c r="J105" s="31"/>
      <c r="K105" s="33" t="str">
        <f t="shared" si="14"/>
        <v/>
      </c>
      <c r="L105" s="33" t="str">
        <f t="shared" si="15"/>
        <v/>
      </c>
      <c r="M105" s="31" t="str">
        <f t="shared" si="18"/>
        <v/>
      </c>
      <c r="N105" s="31" t="str">
        <f>IF(ISERROR(VLOOKUP(M105,[1]Plan!$Q$5:$R$22,2,FALSE)),"",VLOOKUP(M105,[1]Plan!$Q$5:$R$22,2,FALSE))</f>
        <v/>
      </c>
      <c r="O105" s="31" t="str">
        <f>IF(ISERROR(INDEX([1]Plan!$B:$B,MATCH(F105,[1]Plan!$C:$C,0))),"",INDEX([1]Plan!$B:$B,MATCH(F105,[1]Plan!$C:$C,0)))</f>
        <v/>
      </c>
      <c r="P105" s="33" t="str">
        <f t="shared" si="19"/>
        <v/>
      </c>
      <c r="Q105" s="33">
        <f t="shared" si="20"/>
        <v>0</v>
      </c>
      <c r="R105" s="33" t="str">
        <f t="shared" si="21"/>
        <v/>
      </c>
      <c r="S105" s="33" t="str">
        <f>IF(Z105="DUPLIKAT","",Tabelle1[[#This Row],[Soll-Monat]])</f>
        <v/>
      </c>
      <c r="T105" s="33" t="str">
        <f>IF(ISERROR(IF(M105=99,"",INDEX([1]Plan!A:O,MATCH($O105,[1]Plan!B:B,0),MATCH($C105,[1]Plan!$A$2:$O$2,0)))),"",IF(M105=99,"",INDEX([1]Plan!A:O,MATCH($O105,[1]Plan!B:B,0),MATCH($C105,[1]Plan!$A$2:$O$2,0))))</f>
        <v/>
      </c>
      <c r="U105" s="33">
        <f>IF(ISERROR(SUMIFS(P:P,E:E,Datenbank!$E105,C:C,Datenbank!$C105)),"",SUMIFS(P:P,E:E,Datenbank!$E105,C:C,Datenbank!$C105))+IF(ISERROR(SUMIFS(Q:Q,E:E,Datenbank!$E105,C:C,Datenbank!$C105)),"",SUMIFS(Q:Q,E:E,Datenbank!$E105,C:C,Datenbank!$C105))</f>
        <v>0</v>
      </c>
      <c r="V105" s="33" t="str">
        <f>IF(ISERROR(IF(Z105="Duplikat","",(Datenbank!$U105-Datenbank!$T105))),"",IF(Z105="Duplikat","",(Datenbank!$U105-Datenbank!$T105)))</f>
        <v/>
      </c>
      <c r="W105" s="33">
        <f ca="1">IF(ISERROR(SUMIF(O:T,Datenbank!$O105,T:T)),"",SUMIF(O:T,Datenbank!$O105,T:T))</f>
        <v>0</v>
      </c>
      <c r="X105" s="33">
        <f ca="1">IF(ISERROR(SUMIF(O:Q,Datenbank!$O105,Q:Q)),"",SUMIF(O:Q,Datenbank!$O105,Q:Q))+IF(ISERROR(SUMIF(O:Q,Datenbank!$O105,P:P)),"",SUMIF(O:Q,Datenbank!$O105,P:P))</f>
        <v>0</v>
      </c>
      <c r="Y105" s="33">
        <f ca="1">IF(ISERROR(Datenbank!$X105-W105),"",Datenbank!$X105-W105)</f>
        <v>0</v>
      </c>
      <c r="Z105" s="31" t="str" cm="1">
        <f t="array" ref="Z105">_xlfn.LET(_xlpm.fi,_xlfn._xlws.FILTER($O105:$O$2480,(MONTH($D105:$D$2480)=MONTH($D105))*($O105:$O$2480=$O105)),IF(COUNT(_xlpm.fi)&gt;1,"DUPLIKAT",""))</f>
        <v/>
      </c>
      <c r="AA105" s="31"/>
      <c r="AB105" s="31"/>
    </row>
    <row r="106" spans="2:28" ht="20.100000000000001" customHeight="1" x14ac:dyDescent="0.25">
      <c r="B106" s="31">
        <f t="shared" si="16"/>
        <v>94</v>
      </c>
      <c r="C106" s="31">
        <f t="shared" si="17"/>
        <v>1</v>
      </c>
      <c r="D106" s="32"/>
      <c r="E106" s="31"/>
      <c r="F106" s="31">
        <f>Datenbank!$E106</f>
        <v>0</v>
      </c>
      <c r="G106" s="33" t="str">
        <f>IF(ISERROR(INDEX([1]Plan!A:O,MATCH(E106,[1]Plan!C:C,0),MATCH(C106,[1]Plan!$A$2:$O$2,0))),"",INDEX([1]Plan!A:O,MATCH(E106,[1]Plan!C:C,0),MATCH(C106,[1]Plan!$A$2:$O$2,0)))</f>
        <v/>
      </c>
      <c r="H106" s="33"/>
      <c r="I106" s="33"/>
      <c r="J106" s="31"/>
      <c r="K106" s="33" t="str">
        <f t="shared" si="14"/>
        <v/>
      </c>
      <c r="L106" s="33" t="str">
        <f t="shared" si="15"/>
        <v/>
      </c>
      <c r="M106" s="31" t="str">
        <f t="shared" si="18"/>
        <v/>
      </c>
      <c r="N106" s="31" t="str">
        <f>IF(ISERROR(VLOOKUP(M106,[1]Plan!$Q$5:$R$22,2,FALSE)),"",VLOOKUP(M106,[1]Plan!$Q$5:$R$22,2,FALSE))</f>
        <v/>
      </c>
      <c r="O106" s="31" t="str">
        <f>IF(ISERROR(INDEX([1]Plan!$B:$B,MATCH(F106,[1]Plan!$C:$C,0))),"",INDEX([1]Plan!$B:$B,MATCH(F106,[1]Plan!$C:$C,0)))</f>
        <v/>
      </c>
      <c r="P106" s="33" t="str">
        <f t="shared" si="19"/>
        <v/>
      </c>
      <c r="Q106" s="33">
        <f t="shared" si="20"/>
        <v>0</v>
      </c>
      <c r="R106" s="33" t="str">
        <f t="shared" si="21"/>
        <v/>
      </c>
      <c r="S106" s="33" t="str">
        <f>IF(Z106="DUPLIKAT","",Tabelle1[[#This Row],[Soll-Monat]])</f>
        <v/>
      </c>
      <c r="T106" s="33" t="str">
        <f>IF(ISERROR(IF(M106=99,"",INDEX([1]Plan!A:O,MATCH($O106,[1]Plan!B:B,0),MATCH($C106,[1]Plan!$A$2:$O$2,0)))),"",IF(M106=99,"",INDEX([1]Plan!A:O,MATCH($O106,[1]Plan!B:B,0),MATCH($C106,[1]Plan!$A$2:$O$2,0))))</f>
        <v/>
      </c>
      <c r="U106" s="33">
        <f>IF(ISERROR(SUMIFS(P:P,E:E,Datenbank!$E106,C:C,Datenbank!$C106)),"",SUMIFS(P:P,E:E,Datenbank!$E106,C:C,Datenbank!$C106))+IF(ISERROR(SUMIFS(Q:Q,E:E,Datenbank!$E106,C:C,Datenbank!$C106)),"",SUMIFS(Q:Q,E:E,Datenbank!$E106,C:C,Datenbank!$C106))</f>
        <v>0</v>
      </c>
      <c r="V106" s="33" t="str">
        <f>IF(ISERROR(IF(Z106="Duplikat","",(Datenbank!$U106-Datenbank!$T106))),"",IF(Z106="Duplikat","",(Datenbank!$U106-Datenbank!$T106)))</f>
        <v/>
      </c>
      <c r="W106" s="33">
        <f ca="1">IF(ISERROR(SUMIF(O:T,Datenbank!$O106,T:T)),"",SUMIF(O:T,Datenbank!$O106,T:T))</f>
        <v>0</v>
      </c>
      <c r="X106" s="33">
        <f ca="1">IF(ISERROR(SUMIF(O:Q,Datenbank!$O106,Q:Q)),"",SUMIF(O:Q,Datenbank!$O106,Q:Q))+IF(ISERROR(SUMIF(O:Q,Datenbank!$O106,P:P)),"",SUMIF(O:Q,Datenbank!$O106,P:P))</f>
        <v>0</v>
      </c>
      <c r="Y106" s="33">
        <f ca="1">IF(ISERROR(Datenbank!$X106-W106),"",Datenbank!$X106-W106)</f>
        <v>0</v>
      </c>
      <c r="Z106" s="31" t="str" cm="1">
        <f t="array" ref="Z106">_xlfn.LET(_xlpm.fi,_xlfn._xlws.FILTER($O106:$O$2480,(MONTH($D106:$D$2480)=MONTH($D106))*($O106:$O$2480=$O106)),IF(COUNT(_xlpm.fi)&gt;1,"DUPLIKAT",""))</f>
        <v/>
      </c>
      <c r="AA106" s="31"/>
      <c r="AB106" s="31"/>
    </row>
    <row r="107" spans="2:28" ht="20.100000000000001" customHeight="1" x14ac:dyDescent="0.25">
      <c r="B107" s="31">
        <f t="shared" si="16"/>
        <v>95</v>
      </c>
      <c r="C107" s="31">
        <f t="shared" si="17"/>
        <v>1</v>
      </c>
      <c r="D107" s="32"/>
      <c r="E107" s="31"/>
      <c r="F107" s="31">
        <f>Datenbank!$E107</f>
        <v>0</v>
      </c>
      <c r="G107" s="33" t="str">
        <f>IF(ISERROR(INDEX([1]Plan!A:O,MATCH(E107,[1]Plan!C:C,0),MATCH(C107,[1]Plan!$A$2:$O$2,0))),"",INDEX([1]Plan!A:O,MATCH(E107,[1]Plan!C:C,0),MATCH(C107,[1]Plan!$A$2:$O$2,0)))</f>
        <v/>
      </c>
      <c r="H107" s="33"/>
      <c r="I107" s="33"/>
      <c r="J107" s="31"/>
      <c r="K107" s="33" t="str">
        <f t="shared" si="14"/>
        <v/>
      </c>
      <c r="L107" s="33" t="str">
        <f t="shared" si="15"/>
        <v/>
      </c>
      <c r="M107" s="31" t="str">
        <f t="shared" si="18"/>
        <v/>
      </c>
      <c r="N107" s="31" t="str">
        <f>IF(ISERROR(VLOOKUP(M107,[1]Plan!$Q$5:$R$22,2,FALSE)),"",VLOOKUP(M107,[1]Plan!$Q$5:$R$22,2,FALSE))</f>
        <v/>
      </c>
      <c r="O107" s="31" t="str">
        <f>IF(ISERROR(INDEX([1]Plan!$B:$B,MATCH(F107,[1]Plan!$C:$C,0))),"",INDEX([1]Plan!$B:$B,MATCH(F107,[1]Plan!$C:$C,0)))</f>
        <v/>
      </c>
      <c r="P107" s="33" t="str">
        <f t="shared" si="19"/>
        <v/>
      </c>
      <c r="Q107" s="33">
        <f t="shared" si="20"/>
        <v>0</v>
      </c>
      <c r="R107" s="33" t="str">
        <f t="shared" si="21"/>
        <v/>
      </c>
      <c r="S107" s="33" t="str">
        <f>IF(Z107="DUPLIKAT","",Tabelle1[[#This Row],[Soll-Monat]])</f>
        <v/>
      </c>
      <c r="T107" s="33" t="str">
        <f>IF(ISERROR(IF(M107=99,"",INDEX([1]Plan!A:O,MATCH($O107,[1]Plan!B:B,0),MATCH($C107,[1]Plan!$A$2:$O$2,0)))),"",IF(M107=99,"",INDEX([1]Plan!A:O,MATCH($O107,[1]Plan!B:B,0),MATCH($C107,[1]Plan!$A$2:$O$2,0))))</f>
        <v/>
      </c>
      <c r="U107" s="33">
        <f>IF(ISERROR(SUMIFS(P:P,E:E,Datenbank!$E107,C:C,Datenbank!$C107)),"",SUMIFS(P:P,E:E,Datenbank!$E107,C:C,Datenbank!$C107))+IF(ISERROR(SUMIFS(Q:Q,E:E,Datenbank!$E107,C:C,Datenbank!$C107)),"",SUMIFS(Q:Q,E:E,Datenbank!$E107,C:C,Datenbank!$C107))</f>
        <v>0</v>
      </c>
      <c r="V107" s="33" t="str">
        <f>IF(ISERROR(IF(Z107="Duplikat","",(Datenbank!$U107-Datenbank!$T107))),"",IF(Z107="Duplikat","",(Datenbank!$U107-Datenbank!$T107)))</f>
        <v/>
      </c>
      <c r="W107" s="33">
        <f ca="1">IF(ISERROR(SUMIF(O:T,Datenbank!$O107,T:T)),"",SUMIF(O:T,Datenbank!$O107,T:T))</f>
        <v>0</v>
      </c>
      <c r="X107" s="33">
        <f ca="1">IF(ISERROR(SUMIF(O:Q,Datenbank!$O107,Q:Q)),"",SUMIF(O:Q,Datenbank!$O107,Q:Q))+IF(ISERROR(SUMIF(O:Q,Datenbank!$O107,P:P)),"",SUMIF(O:Q,Datenbank!$O107,P:P))</f>
        <v>0</v>
      </c>
      <c r="Y107" s="33">
        <f ca="1">IF(ISERROR(Datenbank!$X107-W107),"",Datenbank!$X107-W107)</f>
        <v>0</v>
      </c>
      <c r="Z107" s="31" t="str" cm="1">
        <f t="array" ref="Z107">_xlfn.LET(_xlpm.fi,_xlfn._xlws.FILTER($O107:$O$2480,(MONTH($D107:$D$2480)=MONTH($D107))*($O107:$O$2480=$O107)),IF(COUNT(_xlpm.fi)&gt;1,"DUPLIKAT",""))</f>
        <v/>
      </c>
      <c r="AA107" s="31"/>
      <c r="AB107" s="31"/>
    </row>
    <row r="108" spans="2:28" ht="20.100000000000001" customHeight="1" x14ac:dyDescent="0.25">
      <c r="B108" s="31">
        <f t="shared" si="16"/>
        <v>96</v>
      </c>
      <c r="C108" s="31">
        <f t="shared" si="17"/>
        <v>1</v>
      </c>
      <c r="D108" s="32"/>
      <c r="E108" s="31"/>
      <c r="F108" s="31">
        <f>Datenbank!$E108</f>
        <v>0</v>
      </c>
      <c r="G108" s="33" t="str">
        <f>IF(ISERROR(INDEX([1]Plan!A:O,MATCH(E108,[1]Plan!C:C,0),MATCH(C108,[1]Plan!$A$2:$O$2,0))),"",INDEX([1]Plan!A:O,MATCH(E108,[1]Plan!C:C,0),MATCH(C108,[1]Plan!$A$2:$O$2,0)))</f>
        <v/>
      </c>
      <c r="H108" s="33"/>
      <c r="I108" s="33"/>
      <c r="J108" s="31"/>
      <c r="K108" s="33" t="str">
        <f t="shared" si="14"/>
        <v/>
      </c>
      <c r="L108" s="33" t="str">
        <f t="shared" si="15"/>
        <v/>
      </c>
      <c r="M108" s="31" t="str">
        <f t="shared" si="18"/>
        <v/>
      </c>
      <c r="N108" s="31" t="str">
        <f>IF(ISERROR(VLOOKUP(M108,[1]Plan!$Q$5:$R$22,2,FALSE)),"",VLOOKUP(M108,[1]Plan!$Q$5:$R$22,2,FALSE))</f>
        <v/>
      </c>
      <c r="O108" s="31" t="str">
        <f>IF(ISERROR(INDEX([1]Plan!$B:$B,MATCH(F108,[1]Plan!$C:$C,0))),"",INDEX([1]Plan!$B:$B,MATCH(F108,[1]Plan!$C:$C,0)))</f>
        <v/>
      </c>
      <c r="P108" s="33" t="str">
        <f t="shared" si="19"/>
        <v/>
      </c>
      <c r="Q108" s="33">
        <f t="shared" si="20"/>
        <v>0</v>
      </c>
      <c r="R108" s="33" t="str">
        <f t="shared" si="21"/>
        <v/>
      </c>
      <c r="S108" s="33" t="str">
        <f>IF(Z108="DUPLIKAT","",Tabelle1[[#This Row],[Soll-Monat]])</f>
        <v/>
      </c>
      <c r="T108" s="33" t="str">
        <f>IF(ISERROR(IF(M108=99,"",INDEX([1]Plan!A:O,MATCH($O108,[1]Plan!B:B,0),MATCH($C108,[1]Plan!$A$2:$O$2,0)))),"",IF(M108=99,"",INDEX([1]Plan!A:O,MATCH($O108,[1]Plan!B:B,0),MATCH($C108,[1]Plan!$A$2:$O$2,0))))</f>
        <v/>
      </c>
      <c r="U108" s="33">
        <f>IF(ISERROR(SUMIFS(P:P,E:E,Datenbank!$E108,C:C,Datenbank!$C108)),"",SUMIFS(P:P,E:E,Datenbank!$E108,C:C,Datenbank!$C108))+IF(ISERROR(SUMIFS(Q:Q,E:E,Datenbank!$E108,C:C,Datenbank!$C108)),"",SUMIFS(Q:Q,E:E,Datenbank!$E108,C:C,Datenbank!$C108))</f>
        <v>0</v>
      </c>
      <c r="V108" s="33" t="str">
        <f>IF(ISERROR(IF(Z108="Duplikat","",(Datenbank!$U108-Datenbank!$T108))),"",IF(Z108="Duplikat","",(Datenbank!$U108-Datenbank!$T108)))</f>
        <v/>
      </c>
      <c r="W108" s="33">
        <f ca="1">IF(ISERROR(SUMIF(O:T,Datenbank!$O108,T:T)),"",SUMIF(O:T,Datenbank!$O108,T:T))</f>
        <v>0</v>
      </c>
      <c r="X108" s="33">
        <f ca="1">IF(ISERROR(SUMIF(O:Q,Datenbank!$O108,Q:Q)),"",SUMIF(O:Q,Datenbank!$O108,Q:Q))+IF(ISERROR(SUMIF(O:Q,Datenbank!$O108,P:P)),"",SUMIF(O:Q,Datenbank!$O108,P:P))</f>
        <v>0</v>
      </c>
      <c r="Y108" s="33">
        <f ca="1">IF(ISERROR(Datenbank!$X108-W108),"",Datenbank!$X108-W108)</f>
        <v>0</v>
      </c>
      <c r="Z108" s="31" t="str" cm="1">
        <f t="array" ref="Z108">_xlfn.LET(_xlpm.fi,_xlfn._xlws.FILTER($O108:$O$2480,(MONTH($D108:$D$2480)=MONTH($D108))*($O108:$O$2480=$O108)),IF(COUNT(_xlpm.fi)&gt;1,"DUPLIKAT",""))</f>
        <v/>
      </c>
      <c r="AA108" s="31"/>
      <c r="AB108" s="31"/>
    </row>
    <row r="109" spans="2:28" ht="20.100000000000001" customHeight="1" x14ac:dyDescent="0.25">
      <c r="B109" s="31">
        <f t="shared" si="16"/>
        <v>97</v>
      </c>
      <c r="C109" s="31">
        <f t="shared" si="17"/>
        <v>1</v>
      </c>
      <c r="D109" s="32"/>
      <c r="E109" s="31"/>
      <c r="F109" s="31">
        <f>Datenbank!$E109</f>
        <v>0</v>
      </c>
      <c r="G109" s="33" t="str">
        <f>IF(ISERROR(INDEX([1]Plan!A:O,MATCH(E109,[1]Plan!C:C,0),MATCH(C109,[1]Plan!$A$2:$O$2,0))),"",INDEX([1]Plan!A:O,MATCH(E109,[1]Plan!C:C,0),MATCH(C109,[1]Plan!$A$2:$O$2,0)))</f>
        <v/>
      </c>
      <c r="H109" s="33"/>
      <c r="I109" s="33"/>
      <c r="J109" s="31"/>
      <c r="K109" s="33" t="str">
        <f t="shared" si="14"/>
        <v/>
      </c>
      <c r="L109" s="33" t="str">
        <f t="shared" si="15"/>
        <v/>
      </c>
      <c r="M109" s="31" t="str">
        <f t="shared" si="18"/>
        <v/>
      </c>
      <c r="N109" s="31" t="str">
        <f>IF(ISERROR(VLOOKUP(M109,[1]Plan!$Q$5:$R$22,2,FALSE)),"",VLOOKUP(M109,[1]Plan!$Q$5:$R$22,2,FALSE))</f>
        <v/>
      </c>
      <c r="O109" s="31" t="str">
        <f>IF(ISERROR(INDEX([1]Plan!$B:$B,MATCH(F109,[1]Plan!$C:$C,0))),"",INDEX([1]Plan!$B:$B,MATCH(F109,[1]Plan!$C:$C,0)))</f>
        <v/>
      </c>
      <c r="P109" s="33" t="str">
        <f t="shared" si="19"/>
        <v/>
      </c>
      <c r="Q109" s="33">
        <f t="shared" si="20"/>
        <v>0</v>
      </c>
      <c r="R109" s="33" t="str">
        <f t="shared" si="21"/>
        <v/>
      </c>
      <c r="S109" s="33" t="str">
        <f>IF(Z109="DUPLIKAT","",Tabelle1[[#This Row],[Soll-Monat]])</f>
        <v/>
      </c>
      <c r="T109" s="33" t="str">
        <f>IF(ISERROR(IF(M109=99,"",INDEX([1]Plan!A:O,MATCH($O109,[1]Plan!B:B,0),MATCH($C109,[1]Plan!$A$2:$O$2,0)))),"",IF(M109=99,"",INDEX([1]Plan!A:O,MATCH($O109,[1]Plan!B:B,0),MATCH($C109,[1]Plan!$A$2:$O$2,0))))</f>
        <v/>
      </c>
      <c r="U109" s="33">
        <f>IF(ISERROR(SUMIFS(P:P,E:E,Datenbank!$E109,C:C,Datenbank!$C109)),"",SUMIFS(P:P,E:E,Datenbank!$E109,C:C,Datenbank!$C109))+IF(ISERROR(SUMIFS(Q:Q,E:E,Datenbank!$E109,C:C,Datenbank!$C109)),"",SUMIFS(Q:Q,E:E,Datenbank!$E109,C:C,Datenbank!$C109))</f>
        <v>0</v>
      </c>
      <c r="V109" s="33" t="str">
        <f>IF(ISERROR(IF(Z109="Duplikat","",(Datenbank!$U109-Datenbank!$T109))),"",IF(Z109="Duplikat","",(Datenbank!$U109-Datenbank!$T109)))</f>
        <v/>
      </c>
      <c r="W109" s="33">
        <f ca="1">IF(ISERROR(SUMIF(O:T,Datenbank!$O109,T:T)),"",SUMIF(O:T,Datenbank!$O109,T:T))</f>
        <v>0</v>
      </c>
      <c r="X109" s="33">
        <f ca="1">IF(ISERROR(SUMIF(O:Q,Datenbank!$O109,Q:Q)),"",SUMIF(O:Q,Datenbank!$O109,Q:Q))+IF(ISERROR(SUMIF(O:Q,Datenbank!$O109,P:P)),"",SUMIF(O:Q,Datenbank!$O109,P:P))</f>
        <v>0</v>
      </c>
      <c r="Y109" s="33">
        <f ca="1">IF(ISERROR(Datenbank!$X109-W109),"",Datenbank!$X109-W109)</f>
        <v>0</v>
      </c>
      <c r="Z109" s="31" t="str" cm="1">
        <f t="array" ref="Z109">_xlfn.LET(_xlpm.fi,_xlfn._xlws.FILTER($O109:$O$2480,(MONTH($D109:$D$2480)=MONTH($D109))*($O109:$O$2480=$O109)),IF(COUNT(_xlpm.fi)&gt;1,"DUPLIKAT",""))</f>
        <v/>
      </c>
      <c r="AA109" s="31"/>
      <c r="AB109" s="31"/>
    </row>
    <row r="110" spans="2:28" ht="20.100000000000001" customHeight="1" x14ac:dyDescent="0.25">
      <c r="B110" s="31">
        <f t="shared" si="16"/>
        <v>98</v>
      </c>
      <c r="C110" s="31">
        <f t="shared" si="17"/>
        <v>1</v>
      </c>
      <c r="D110" s="32"/>
      <c r="E110" s="31"/>
      <c r="F110" s="31">
        <f>Datenbank!$E110</f>
        <v>0</v>
      </c>
      <c r="G110" s="33" t="str">
        <f>IF(ISERROR(INDEX([1]Plan!A:O,MATCH(E110,[1]Plan!C:C,0),MATCH(C110,[1]Plan!$A$2:$O$2,0))),"",INDEX([1]Plan!A:O,MATCH(E110,[1]Plan!C:C,0),MATCH(C110,[1]Plan!$A$2:$O$2,0)))</f>
        <v/>
      </c>
      <c r="H110" s="33"/>
      <c r="I110" s="33"/>
      <c r="J110" s="31"/>
      <c r="K110" s="33" t="str">
        <f t="shared" si="14"/>
        <v/>
      </c>
      <c r="L110" s="33" t="str">
        <f t="shared" si="15"/>
        <v/>
      </c>
      <c r="M110" s="31" t="str">
        <f t="shared" si="18"/>
        <v/>
      </c>
      <c r="N110" s="31" t="str">
        <f>IF(ISERROR(VLOOKUP(M110,[1]Plan!$Q$5:$R$22,2,FALSE)),"",VLOOKUP(M110,[1]Plan!$Q$5:$R$22,2,FALSE))</f>
        <v/>
      </c>
      <c r="O110" s="31" t="str">
        <f>IF(ISERROR(INDEX([1]Plan!$B:$B,MATCH(F110,[1]Plan!$C:$C,0))),"",INDEX([1]Plan!$B:$B,MATCH(F110,[1]Plan!$C:$C,0)))</f>
        <v/>
      </c>
      <c r="P110" s="33" t="str">
        <f t="shared" si="19"/>
        <v/>
      </c>
      <c r="Q110" s="33">
        <f t="shared" si="20"/>
        <v>0</v>
      </c>
      <c r="R110" s="33" t="str">
        <f t="shared" si="21"/>
        <v/>
      </c>
      <c r="S110" s="33" t="str">
        <f>IF(Z110="DUPLIKAT","",Tabelle1[[#This Row],[Soll-Monat]])</f>
        <v/>
      </c>
      <c r="T110" s="33" t="str">
        <f>IF(ISERROR(IF(M110=99,"",INDEX([1]Plan!A:O,MATCH($O110,[1]Plan!B:B,0),MATCH($C110,[1]Plan!$A$2:$O$2,0)))),"",IF(M110=99,"",INDEX([1]Plan!A:O,MATCH($O110,[1]Plan!B:B,0),MATCH($C110,[1]Plan!$A$2:$O$2,0))))</f>
        <v/>
      </c>
      <c r="U110" s="33">
        <f>IF(ISERROR(SUMIFS(P:P,E:E,Datenbank!$E110,C:C,Datenbank!$C110)),"",SUMIFS(P:P,E:E,Datenbank!$E110,C:C,Datenbank!$C110))+IF(ISERROR(SUMIFS(Q:Q,E:E,Datenbank!$E110,C:C,Datenbank!$C110)),"",SUMIFS(Q:Q,E:E,Datenbank!$E110,C:C,Datenbank!$C110))</f>
        <v>0</v>
      </c>
      <c r="V110" s="33" t="str">
        <f>IF(ISERROR(IF(Z110="Duplikat","",(Datenbank!$U110-Datenbank!$T110))),"",IF(Z110="Duplikat","",(Datenbank!$U110-Datenbank!$T110)))</f>
        <v/>
      </c>
      <c r="W110" s="33">
        <f ca="1">IF(ISERROR(SUMIF(O:T,Datenbank!$O110,T:T)),"",SUMIF(O:T,Datenbank!$O110,T:T))</f>
        <v>0</v>
      </c>
      <c r="X110" s="33">
        <f ca="1">IF(ISERROR(SUMIF(O:Q,Datenbank!$O110,Q:Q)),"",SUMIF(O:Q,Datenbank!$O110,Q:Q))+IF(ISERROR(SUMIF(O:Q,Datenbank!$O110,P:P)),"",SUMIF(O:Q,Datenbank!$O110,P:P))</f>
        <v>0</v>
      </c>
      <c r="Y110" s="33">
        <f ca="1">IF(ISERROR(Datenbank!$X110-W110),"",Datenbank!$X110-W110)</f>
        <v>0</v>
      </c>
      <c r="Z110" s="31" t="str" cm="1">
        <f t="array" ref="Z110">_xlfn.LET(_xlpm.fi,_xlfn._xlws.FILTER($O110:$O$2480,(MONTH($D110:$D$2480)=MONTH($D110))*($O110:$O$2480=$O110)),IF(COUNT(_xlpm.fi)&gt;1,"DUPLIKAT",""))</f>
        <v/>
      </c>
      <c r="AA110" s="31"/>
      <c r="AB110" s="31"/>
    </row>
    <row r="111" spans="2:28" ht="20.100000000000001" customHeight="1" x14ac:dyDescent="0.25">
      <c r="B111" s="31">
        <f t="shared" si="16"/>
        <v>99</v>
      </c>
      <c r="C111" s="31">
        <f t="shared" si="17"/>
        <v>1</v>
      </c>
      <c r="D111" s="32"/>
      <c r="E111" s="31"/>
      <c r="F111" s="31">
        <f>Datenbank!$E111</f>
        <v>0</v>
      </c>
      <c r="G111" s="33" t="str">
        <f>IF(ISERROR(INDEX([1]Plan!A:O,MATCH(E111,[1]Plan!C:C,0),MATCH(C111,[1]Plan!$A$2:$O$2,0))),"",INDEX([1]Plan!A:O,MATCH(E111,[1]Plan!C:C,0),MATCH(C111,[1]Plan!$A$2:$O$2,0)))</f>
        <v/>
      </c>
      <c r="H111" s="33"/>
      <c r="I111" s="33"/>
      <c r="J111" s="31"/>
      <c r="K111" s="33" t="str">
        <f t="shared" si="14"/>
        <v/>
      </c>
      <c r="L111" s="33" t="str">
        <f t="shared" si="15"/>
        <v/>
      </c>
      <c r="M111" s="31" t="str">
        <f t="shared" si="18"/>
        <v/>
      </c>
      <c r="N111" s="31" t="str">
        <f>IF(ISERROR(VLOOKUP(M111,[1]Plan!$Q$5:$R$22,2,FALSE)),"",VLOOKUP(M111,[1]Plan!$Q$5:$R$22,2,FALSE))</f>
        <v/>
      </c>
      <c r="O111" s="31" t="str">
        <f>IF(ISERROR(INDEX([1]Plan!$B:$B,MATCH(F111,[1]Plan!$C:$C,0))),"",INDEX([1]Plan!$B:$B,MATCH(F111,[1]Plan!$C:$C,0)))</f>
        <v/>
      </c>
      <c r="P111" s="33" t="str">
        <f t="shared" si="19"/>
        <v/>
      </c>
      <c r="Q111" s="33">
        <f t="shared" si="20"/>
        <v>0</v>
      </c>
      <c r="R111" s="33" t="str">
        <f t="shared" si="21"/>
        <v/>
      </c>
      <c r="S111" s="33" t="str">
        <f>IF(Z111="DUPLIKAT","",Tabelle1[[#This Row],[Soll-Monat]])</f>
        <v/>
      </c>
      <c r="T111" s="33" t="str">
        <f>IF(ISERROR(IF(M111=99,"",INDEX([1]Plan!A:O,MATCH($O111,[1]Plan!B:B,0),MATCH($C111,[1]Plan!$A$2:$O$2,0)))),"",IF(M111=99,"",INDEX([1]Plan!A:O,MATCH($O111,[1]Plan!B:B,0),MATCH($C111,[1]Plan!$A$2:$O$2,0))))</f>
        <v/>
      </c>
      <c r="U111" s="33">
        <f>IF(ISERROR(SUMIFS(P:P,E:E,Datenbank!$E111,C:C,Datenbank!$C111)),"",SUMIFS(P:P,E:E,Datenbank!$E111,C:C,Datenbank!$C111))+IF(ISERROR(SUMIFS(Q:Q,E:E,Datenbank!$E111,C:C,Datenbank!$C111)),"",SUMIFS(Q:Q,E:E,Datenbank!$E111,C:C,Datenbank!$C111))</f>
        <v>0</v>
      </c>
      <c r="V111" s="33" t="str">
        <f>IF(ISERROR(IF(Z111="Duplikat","",(Datenbank!$U111-Datenbank!$T111))),"",IF(Z111="Duplikat","",(Datenbank!$U111-Datenbank!$T111)))</f>
        <v/>
      </c>
      <c r="W111" s="33">
        <f ca="1">IF(ISERROR(SUMIF(O:T,Datenbank!$O111,T:T)),"",SUMIF(O:T,Datenbank!$O111,T:T))</f>
        <v>0</v>
      </c>
      <c r="X111" s="33">
        <f ca="1">IF(ISERROR(SUMIF(O:Q,Datenbank!$O111,Q:Q)),"",SUMIF(O:Q,Datenbank!$O111,Q:Q))+IF(ISERROR(SUMIF(O:Q,Datenbank!$O111,P:P)),"",SUMIF(O:Q,Datenbank!$O111,P:P))</f>
        <v>0</v>
      </c>
      <c r="Y111" s="33">
        <f ca="1">IF(ISERROR(Datenbank!$X111-W111),"",Datenbank!$X111-W111)</f>
        <v>0</v>
      </c>
      <c r="Z111" s="31" t="str" cm="1">
        <f t="array" ref="Z111">_xlfn.LET(_xlpm.fi,_xlfn._xlws.FILTER($O111:$O$2480,(MONTH($D111:$D$2480)=MONTH($D111))*($O111:$O$2480=$O111)),IF(COUNT(_xlpm.fi)&gt;1,"DUPLIKAT",""))</f>
        <v/>
      </c>
      <c r="AA111" s="31"/>
      <c r="AB111" s="31"/>
    </row>
    <row r="112" spans="2:28" ht="20.100000000000001" customHeight="1" x14ac:dyDescent="0.25">
      <c r="B112" s="31">
        <f t="shared" si="16"/>
        <v>100</v>
      </c>
      <c r="C112" s="31">
        <f t="shared" si="17"/>
        <v>1</v>
      </c>
      <c r="D112" s="32"/>
      <c r="E112" s="31"/>
      <c r="F112" s="31">
        <f>Datenbank!$E112</f>
        <v>0</v>
      </c>
      <c r="G112" s="33" t="str">
        <f>IF(ISERROR(INDEX([1]Plan!A:O,MATCH(E112,[1]Plan!C:C,0),MATCH(C112,[1]Plan!$A$2:$O$2,0))),"",INDEX([1]Plan!A:O,MATCH(E112,[1]Plan!C:C,0),MATCH(C112,[1]Plan!$A$2:$O$2,0)))</f>
        <v/>
      </c>
      <c r="H112" s="33"/>
      <c r="I112" s="33"/>
      <c r="J112" s="31"/>
      <c r="K112" s="33" t="str">
        <f t="shared" si="14"/>
        <v/>
      </c>
      <c r="L112" s="33" t="str">
        <f t="shared" si="15"/>
        <v/>
      </c>
      <c r="M112" s="31" t="str">
        <f t="shared" si="18"/>
        <v/>
      </c>
      <c r="N112" s="31" t="str">
        <f>IF(ISERROR(VLOOKUP(M112,[1]Plan!$Q$5:$R$22,2,FALSE)),"",VLOOKUP(M112,[1]Plan!$Q$5:$R$22,2,FALSE))</f>
        <v/>
      </c>
      <c r="O112" s="31" t="str">
        <f>IF(ISERROR(INDEX([1]Plan!$B:$B,MATCH(F112,[1]Plan!$C:$C,0))),"",INDEX([1]Plan!$B:$B,MATCH(F112,[1]Plan!$C:$C,0)))</f>
        <v/>
      </c>
      <c r="P112" s="33" t="str">
        <f t="shared" si="19"/>
        <v/>
      </c>
      <c r="Q112" s="33">
        <f t="shared" si="20"/>
        <v>0</v>
      </c>
      <c r="R112" s="33" t="str">
        <f t="shared" si="21"/>
        <v/>
      </c>
      <c r="S112" s="33" t="str">
        <f>IF(Z112="DUPLIKAT","",Tabelle1[[#This Row],[Soll-Monat]])</f>
        <v/>
      </c>
      <c r="T112" s="33" t="str">
        <f>IF(ISERROR(IF(M112=99,"",INDEX([1]Plan!A:O,MATCH($O112,[1]Plan!B:B,0),MATCH($C112,[1]Plan!$A$2:$O$2,0)))),"",IF(M112=99,"",INDEX([1]Plan!A:O,MATCH($O112,[1]Plan!B:B,0),MATCH($C112,[1]Plan!$A$2:$O$2,0))))</f>
        <v/>
      </c>
      <c r="U112" s="33">
        <f>IF(ISERROR(SUMIFS(P:P,E:E,Datenbank!$E112,C:C,Datenbank!$C112)),"",SUMIFS(P:P,E:E,Datenbank!$E112,C:C,Datenbank!$C112))+IF(ISERROR(SUMIFS(Q:Q,E:E,Datenbank!$E112,C:C,Datenbank!$C112)),"",SUMIFS(Q:Q,E:E,Datenbank!$E112,C:C,Datenbank!$C112))</f>
        <v>0</v>
      </c>
      <c r="V112" s="33" t="str">
        <f>IF(ISERROR(IF(Z112="Duplikat","",(Datenbank!$U112-Datenbank!$T112))),"",IF(Z112="Duplikat","",(Datenbank!$U112-Datenbank!$T112)))</f>
        <v/>
      </c>
      <c r="W112" s="33">
        <f ca="1">IF(ISERROR(SUMIF(O:T,Datenbank!$O112,T:T)),"",SUMIF(O:T,Datenbank!$O112,T:T))</f>
        <v>0</v>
      </c>
      <c r="X112" s="33">
        <f ca="1">IF(ISERROR(SUMIF(O:Q,Datenbank!$O112,Q:Q)),"",SUMIF(O:Q,Datenbank!$O112,Q:Q))+IF(ISERROR(SUMIF(O:Q,Datenbank!$O112,P:P)),"",SUMIF(O:Q,Datenbank!$O112,P:P))</f>
        <v>0</v>
      </c>
      <c r="Y112" s="33">
        <f ca="1">IF(ISERROR(Datenbank!$X112-W112),"",Datenbank!$X112-W112)</f>
        <v>0</v>
      </c>
      <c r="Z112" s="31" t="str" cm="1">
        <f t="array" ref="Z112">_xlfn.LET(_xlpm.fi,_xlfn._xlws.FILTER($O112:$O$2480,(MONTH($D112:$D$2480)=MONTH($D112))*($O112:$O$2480=$O112)),IF(COUNT(_xlpm.fi)&gt;1,"DUPLIKAT",""))</f>
        <v/>
      </c>
      <c r="AA112" s="31"/>
      <c r="AB112" s="31"/>
    </row>
    <row r="113" spans="2:28" ht="20.100000000000001" customHeight="1" x14ac:dyDescent="0.25">
      <c r="B113" s="31">
        <f t="shared" si="16"/>
        <v>101</v>
      </c>
      <c r="C113" s="31">
        <f t="shared" si="17"/>
        <v>1</v>
      </c>
      <c r="D113" s="32"/>
      <c r="E113" s="31"/>
      <c r="F113" s="31">
        <f>Datenbank!$E113</f>
        <v>0</v>
      </c>
      <c r="G113" s="33" t="str">
        <f>IF(ISERROR(INDEX([1]Plan!A:O,MATCH(E113,[1]Plan!C:C,0),MATCH(C113,[1]Plan!$A$2:$O$2,0))),"",INDEX([1]Plan!A:O,MATCH(E113,[1]Plan!C:C,0),MATCH(C113,[1]Plan!$A$2:$O$2,0)))</f>
        <v/>
      </c>
      <c r="H113" s="33"/>
      <c r="I113" s="33"/>
      <c r="J113" s="31"/>
      <c r="K113" s="33" t="str">
        <f t="shared" si="14"/>
        <v/>
      </c>
      <c r="L113" s="33" t="str">
        <f t="shared" si="15"/>
        <v/>
      </c>
      <c r="M113" s="31" t="str">
        <f t="shared" si="18"/>
        <v/>
      </c>
      <c r="N113" s="31" t="str">
        <f>IF(ISERROR(VLOOKUP(M113,[1]Plan!$Q$5:$R$22,2,FALSE)),"",VLOOKUP(M113,[1]Plan!$Q$5:$R$22,2,FALSE))</f>
        <v/>
      </c>
      <c r="O113" s="31" t="str">
        <f>IF(ISERROR(INDEX([1]Plan!$B:$B,MATCH(F113,[1]Plan!$C:$C,0))),"",INDEX([1]Plan!$B:$B,MATCH(F113,[1]Plan!$C:$C,0)))</f>
        <v/>
      </c>
      <c r="P113" s="33" t="str">
        <f t="shared" si="19"/>
        <v/>
      </c>
      <c r="Q113" s="33">
        <f t="shared" si="20"/>
        <v>0</v>
      </c>
      <c r="R113" s="33" t="str">
        <f t="shared" si="21"/>
        <v/>
      </c>
      <c r="S113" s="33" t="str">
        <f>IF(Z113="DUPLIKAT","",Tabelle1[[#This Row],[Soll-Monat]])</f>
        <v/>
      </c>
      <c r="T113" s="33" t="str">
        <f>IF(ISERROR(IF(M113=99,"",INDEX([1]Plan!A:O,MATCH($O113,[1]Plan!B:B,0),MATCH($C113,[1]Plan!$A$2:$O$2,0)))),"",IF(M113=99,"",INDEX([1]Plan!A:O,MATCH($O113,[1]Plan!B:B,0),MATCH($C113,[1]Plan!$A$2:$O$2,0))))</f>
        <v/>
      </c>
      <c r="U113" s="33">
        <f>IF(ISERROR(SUMIFS(P:P,E:E,Datenbank!$E113,C:C,Datenbank!$C113)),"",SUMIFS(P:P,E:E,Datenbank!$E113,C:C,Datenbank!$C113))+IF(ISERROR(SUMIFS(Q:Q,E:E,Datenbank!$E113,C:C,Datenbank!$C113)),"",SUMIFS(Q:Q,E:E,Datenbank!$E113,C:C,Datenbank!$C113))</f>
        <v>0</v>
      </c>
      <c r="V113" s="33" t="str">
        <f>IF(ISERROR(IF(Z113="Duplikat","",(Datenbank!$U113-Datenbank!$T113))),"",IF(Z113="Duplikat","",(Datenbank!$U113-Datenbank!$T113)))</f>
        <v/>
      </c>
      <c r="W113" s="33">
        <f ca="1">IF(ISERROR(SUMIF(O:T,Datenbank!$O113,T:T)),"",SUMIF(O:T,Datenbank!$O113,T:T))</f>
        <v>0</v>
      </c>
      <c r="X113" s="33">
        <f ca="1">IF(ISERROR(SUMIF(O:Q,Datenbank!$O113,Q:Q)),"",SUMIF(O:Q,Datenbank!$O113,Q:Q))+IF(ISERROR(SUMIF(O:Q,Datenbank!$O113,P:P)),"",SUMIF(O:Q,Datenbank!$O113,P:P))</f>
        <v>0</v>
      </c>
      <c r="Y113" s="33">
        <f ca="1">IF(ISERROR(Datenbank!$X113-W113),"",Datenbank!$X113-W113)</f>
        <v>0</v>
      </c>
      <c r="Z113" s="31" t="str" cm="1">
        <f t="array" ref="Z113">_xlfn.LET(_xlpm.fi,_xlfn._xlws.FILTER($O113:$O$2480,(MONTH($D113:$D$2480)=MONTH($D113))*($O113:$O$2480=$O113)),IF(COUNT(_xlpm.fi)&gt;1,"DUPLIKAT",""))</f>
        <v/>
      </c>
      <c r="AA113" s="31"/>
      <c r="AB113" s="31"/>
    </row>
    <row r="114" spans="2:28" ht="20.100000000000001" customHeight="1" x14ac:dyDescent="0.25">
      <c r="B114" s="31">
        <f t="shared" si="16"/>
        <v>102</v>
      </c>
      <c r="C114" s="31">
        <f t="shared" si="17"/>
        <v>1</v>
      </c>
      <c r="D114" s="32"/>
      <c r="E114" s="31"/>
      <c r="F114" s="31">
        <f>Datenbank!$E114</f>
        <v>0</v>
      </c>
      <c r="G114" s="33" t="str">
        <f>IF(ISERROR(INDEX([1]Plan!A:O,MATCH(E114,[1]Plan!C:C,0),MATCH(C114,[1]Plan!$A$2:$O$2,0))),"",INDEX([1]Plan!A:O,MATCH(E114,[1]Plan!C:C,0),MATCH(C114,[1]Plan!$A$2:$O$2,0)))</f>
        <v/>
      </c>
      <c r="H114" s="33"/>
      <c r="I114" s="33"/>
      <c r="J114" s="31"/>
      <c r="K114" s="33" t="str">
        <f t="shared" si="14"/>
        <v/>
      </c>
      <c r="L114" s="33" t="str">
        <f t="shared" si="15"/>
        <v/>
      </c>
      <c r="M114" s="31" t="str">
        <f t="shared" si="18"/>
        <v/>
      </c>
      <c r="N114" s="31" t="str">
        <f>IF(ISERROR(VLOOKUP(M114,[1]Plan!$Q$5:$R$22,2,FALSE)),"",VLOOKUP(M114,[1]Plan!$Q$5:$R$22,2,FALSE))</f>
        <v/>
      </c>
      <c r="O114" s="31" t="str">
        <f>IF(ISERROR(INDEX([1]Plan!$B:$B,MATCH(F114,[1]Plan!$C:$C,0))),"",INDEX([1]Plan!$B:$B,MATCH(F114,[1]Plan!$C:$C,0)))</f>
        <v/>
      </c>
      <c r="P114" s="33" t="str">
        <f t="shared" si="19"/>
        <v/>
      </c>
      <c r="Q114" s="33">
        <f t="shared" si="20"/>
        <v>0</v>
      </c>
      <c r="R114" s="33" t="str">
        <f t="shared" si="21"/>
        <v/>
      </c>
      <c r="S114" s="33" t="str">
        <f>IF(Z114="DUPLIKAT","",Tabelle1[[#This Row],[Soll-Monat]])</f>
        <v/>
      </c>
      <c r="T114" s="33" t="str">
        <f>IF(ISERROR(IF(M114=99,"",INDEX([1]Plan!A:O,MATCH($O114,[1]Plan!B:B,0),MATCH($C114,[1]Plan!$A$2:$O$2,0)))),"",IF(M114=99,"",INDEX([1]Plan!A:O,MATCH($O114,[1]Plan!B:B,0),MATCH($C114,[1]Plan!$A$2:$O$2,0))))</f>
        <v/>
      </c>
      <c r="U114" s="33">
        <f>IF(ISERROR(SUMIFS(P:P,E:E,Datenbank!$E114,C:C,Datenbank!$C114)),"",SUMIFS(P:P,E:E,Datenbank!$E114,C:C,Datenbank!$C114))+IF(ISERROR(SUMIFS(Q:Q,E:E,Datenbank!$E114,C:C,Datenbank!$C114)),"",SUMIFS(Q:Q,E:E,Datenbank!$E114,C:C,Datenbank!$C114))</f>
        <v>0</v>
      </c>
      <c r="V114" s="33" t="str">
        <f>IF(ISERROR(IF(Z114="Duplikat","",(Datenbank!$U114-Datenbank!$T114))),"",IF(Z114="Duplikat","",(Datenbank!$U114-Datenbank!$T114)))</f>
        <v/>
      </c>
      <c r="W114" s="33">
        <f ca="1">IF(ISERROR(SUMIF(O:T,Datenbank!$O114,T:T)),"",SUMIF(O:T,Datenbank!$O114,T:T))</f>
        <v>0</v>
      </c>
      <c r="X114" s="33">
        <f ca="1">IF(ISERROR(SUMIF(O:Q,Datenbank!$O114,Q:Q)),"",SUMIF(O:Q,Datenbank!$O114,Q:Q))+IF(ISERROR(SUMIF(O:Q,Datenbank!$O114,P:P)),"",SUMIF(O:Q,Datenbank!$O114,P:P))</f>
        <v>0</v>
      </c>
      <c r="Y114" s="33">
        <f ca="1">IF(ISERROR(Datenbank!$X114-W114),"",Datenbank!$X114-W114)</f>
        <v>0</v>
      </c>
      <c r="Z114" s="31" t="str" cm="1">
        <f t="array" ref="Z114">_xlfn.LET(_xlpm.fi,_xlfn._xlws.FILTER($O114:$O$2480,(MONTH($D114:$D$2480)=MONTH($D114))*($O114:$O$2480=$O114)),IF(COUNT(_xlpm.fi)&gt;1,"DUPLIKAT",""))</f>
        <v/>
      </c>
      <c r="AA114" s="31"/>
      <c r="AB114" s="31"/>
    </row>
    <row r="115" spans="2:28" ht="20.100000000000001" customHeight="1" x14ac:dyDescent="0.25">
      <c r="B115" s="31">
        <f t="shared" si="16"/>
        <v>103</v>
      </c>
      <c r="C115" s="31">
        <f t="shared" si="17"/>
        <v>1</v>
      </c>
      <c r="D115" s="32"/>
      <c r="E115" s="31"/>
      <c r="F115" s="31">
        <f>Datenbank!$E115</f>
        <v>0</v>
      </c>
      <c r="G115" s="33" t="str">
        <f>IF(ISERROR(INDEX([1]Plan!A:O,MATCH(E115,[1]Plan!C:C,0),MATCH(C115,[1]Plan!$A$2:$O$2,0))),"",INDEX([1]Plan!A:O,MATCH(E115,[1]Plan!C:C,0),MATCH(C115,[1]Plan!$A$2:$O$2,0)))</f>
        <v/>
      </c>
      <c r="H115" s="33"/>
      <c r="I115" s="33"/>
      <c r="J115" s="31"/>
      <c r="K115" s="33" t="str">
        <f t="shared" si="14"/>
        <v/>
      </c>
      <c r="L115" s="33" t="str">
        <f t="shared" si="15"/>
        <v/>
      </c>
      <c r="M115" s="31" t="str">
        <f t="shared" si="18"/>
        <v/>
      </c>
      <c r="N115" s="31" t="str">
        <f>IF(ISERROR(VLOOKUP(M115,[1]Plan!$Q$5:$R$22,2,FALSE)),"",VLOOKUP(M115,[1]Plan!$Q$5:$R$22,2,FALSE))</f>
        <v/>
      </c>
      <c r="O115" s="31" t="str">
        <f>IF(ISERROR(INDEX([1]Plan!$B:$B,MATCH(F115,[1]Plan!$C:$C,0))),"",INDEX([1]Plan!$B:$B,MATCH(F115,[1]Plan!$C:$C,0)))</f>
        <v/>
      </c>
      <c r="P115" s="33" t="str">
        <f t="shared" si="19"/>
        <v/>
      </c>
      <c r="Q115" s="33">
        <f t="shared" si="20"/>
        <v>0</v>
      </c>
      <c r="R115" s="33" t="str">
        <f t="shared" si="21"/>
        <v/>
      </c>
      <c r="S115" s="33" t="str">
        <f>IF(Z115="DUPLIKAT","",Tabelle1[[#This Row],[Soll-Monat]])</f>
        <v/>
      </c>
      <c r="T115" s="33" t="str">
        <f>IF(ISERROR(IF(M115=99,"",INDEX([1]Plan!A:O,MATCH($O115,[1]Plan!B:B,0),MATCH($C115,[1]Plan!$A$2:$O$2,0)))),"",IF(M115=99,"",INDEX([1]Plan!A:O,MATCH($O115,[1]Plan!B:B,0),MATCH($C115,[1]Plan!$A$2:$O$2,0))))</f>
        <v/>
      </c>
      <c r="U115" s="33">
        <f>IF(ISERROR(SUMIFS(P:P,E:E,Datenbank!$E115,C:C,Datenbank!$C115)),"",SUMIFS(P:P,E:E,Datenbank!$E115,C:C,Datenbank!$C115))+IF(ISERROR(SUMIFS(Q:Q,E:E,Datenbank!$E115,C:C,Datenbank!$C115)),"",SUMIFS(Q:Q,E:E,Datenbank!$E115,C:C,Datenbank!$C115))</f>
        <v>0</v>
      </c>
      <c r="V115" s="33" t="str">
        <f>IF(ISERROR(IF(Z115="Duplikat","",(Datenbank!$U115-Datenbank!$T115))),"",IF(Z115="Duplikat","",(Datenbank!$U115-Datenbank!$T115)))</f>
        <v/>
      </c>
      <c r="W115" s="33">
        <f ca="1">IF(ISERROR(SUMIF(O:T,Datenbank!$O115,T:T)),"",SUMIF(O:T,Datenbank!$O115,T:T))</f>
        <v>0</v>
      </c>
      <c r="X115" s="33">
        <f ca="1">IF(ISERROR(SUMIF(O:Q,Datenbank!$O115,Q:Q)),"",SUMIF(O:Q,Datenbank!$O115,Q:Q))+IF(ISERROR(SUMIF(O:Q,Datenbank!$O115,P:P)),"",SUMIF(O:Q,Datenbank!$O115,P:P))</f>
        <v>0</v>
      </c>
      <c r="Y115" s="33">
        <f ca="1">IF(ISERROR(Datenbank!$X115-W115),"",Datenbank!$X115-W115)</f>
        <v>0</v>
      </c>
      <c r="Z115" s="31" t="str" cm="1">
        <f t="array" ref="Z115">_xlfn.LET(_xlpm.fi,_xlfn._xlws.FILTER($O115:$O$2480,(MONTH($D115:$D$2480)=MONTH($D115))*($O115:$O$2480=$O115)),IF(COUNT(_xlpm.fi)&gt;1,"DUPLIKAT",""))</f>
        <v/>
      </c>
      <c r="AA115" s="31"/>
      <c r="AB115" s="31"/>
    </row>
    <row r="116" spans="2:28" ht="20.100000000000001" customHeight="1" x14ac:dyDescent="0.25">
      <c r="B116" s="31">
        <f t="shared" si="16"/>
        <v>104</v>
      </c>
      <c r="C116" s="31">
        <f t="shared" si="17"/>
        <v>1</v>
      </c>
      <c r="D116" s="32"/>
      <c r="E116" s="31"/>
      <c r="F116" s="31">
        <f>Datenbank!$E116</f>
        <v>0</v>
      </c>
      <c r="G116" s="33" t="str">
        <f>IF(ISERROR(INDEX([1]Plan!A:O,MATCH(E116,[1]Plan!C:C,0),MATCH(C116,[1]Plan!$A$2:$O$2,0))),"",INDEX([1]Plan!A:O,MATCH(E116,[1]Plan!C:C,0),MATCH(C116,[1]Plan!$A$2:$O$2,0)))</f>
        <v/>
      </c>
      <c r="H116" s="33"/>
      <c r="I116" s="33"/>
      <c r="J116" s="31"/>
      <c r="K116" s="33" t="str">
        <f t="shared" si="14"/>
        <v/>
      </c>
      <c r="L116" s="33" t="str">
        <f t="shared" si="15"/>
        <v/>
      </c>
      <c r="M116" s="31" t="str">
        <f t="shared" si="18"/>
        <v/>
      </c>
      <c r="N116" s="31" t="str">
        <f>IF(ISERROR(VLOOKUP(M116,[1]Plan!$Q$5:$R$22,2,FALSE)),"",VLOOKUP(M116,[1]Plan!$Q$5:$R$22,2,FALSE))</f>
        <v/>
      </c>
      <c r="O116" s="31" t="str">
        <f>IF(ISERROR(INDEX([1]Plan!$B:$B,MATCH(F116,[1]Plan!$C:$C,0))),"",INDEX([1]Plan!$B:$B,MATCH(F116,[1]Plan!$C:$C,0)))</f>
        <v/>
      </c>
      <c r="P116" s="33" t="str">
        <f t="shared" si="19"/>
        <v/>
      </c>
      <c r="Q116" s="33">
        <f t="shared" si="20"/>
        <v>0</v>
      </c>
      <c r="R116" s="33" t="str">
        <f t="shared" si="21"/>
        <v/>
      </c>
      <c r="S116" s="33" t="str">
        <f>IF(Z116="DUPLIKAT","",Tabelle1[[#This Row],[Soll-Monat]])</f>
        <v/>
      </c>
      <c r="T116" s="33" t="str">
        <f>IF(ISERROR(IF(M116=99,"",INDEX([1]Plan!A:O,MATCH($O116,[1]Plan!B:B,0),MATCH($C116,[1]Plan!$A$2:$O$2,0)))),"",IF(M116=99,"",INDEX([1]Plan!A:O,MATCH($O116,[1]Plan!B:B,0),MATCH($C116,[1]Plan!$A$2:$O$2,0))))</f>
        <v/>
      </c>
      <c r="U116" s="33">
        <f>IF(ISERROR(SUMIFS(P:P,E:E,Datenbank!$E116,C:C,Datenbank!$C116)),"",SUMIFS(P:P,E:E,Datenbank!$E116,C:C,Datenbank!$C116))+IF(ISERROR(SUMIFS(Q:Q,E:E,Datenbank!$E116,C:C,Datenbank!$C116)),"",SUMIFS(Q:Q,E:E,Datenbank!$E116,C:C,Datenbank!$C116))</f>
        <v>0</v>
      </c>
      <c r="V116" s="33" t="str">
        <f>IF(ISERROR(IF(Z116="Duplikat","",(Datenbank!$U116-Datenbank!$T116))),"",IF(Z116="Duplikat","",(Datenbank!$U116-Datenbank!$T116)))</f>
        <v/>
      </c>
      <c r="W116" s="33">
        <f ca="1">IF(ISERROR(SUMIF(O:T,Datenbank!$O116,T:T)),"",SUMIF(O:T,Datenbank!$O116,T:T))</f>
        <v>0</v>
      </c>
      <c r="X116" s="33">
        <f ca="1">IF(ISERROR(SUMIF(O:Q,Datenbank!$O116,Q:Q)),"",SUMIF(O:Q,Datenbank!$O116,Q:Q))+IF(ISERROR(SUMIF(O:Q,Datenbank!$O116,P:P)),"",SUMIF(O:Q,Datenbank!$O116,P:P))</f>
        <v>0</v>
      </c>
      <c r="Y116" s="33">
        <f ca="1">IF(ISERROR(Datenbank!$X116-W116),"",Datenbank!$X116-W116)</f>
        <v>0</v>
      </c>
      <c r="Z116" s="31" t="str" cm="1">
        <f t="array" ref="Z116">_xlfn.LET(_xlpm.fi,_xlfn._xlws.FILTER($O116:$O$2480,(MONTH($D116:$D$2480)=MONTH($D116))*($O116:$O$2480=$O116)),IF(COUNT(_xlpm.fi)&gt;1,"DUPLIKAT",""))</f>
        <v/>
      </c>
      <c r="AA116" s="31"/>
      <c r="AB116" s="31"/>
    </row>
    <row r="117" spans="2:28" ht="20.100000000000001" customHeight="1" x14ac:dyDescent="0.25">
      <c r="B117" s="31">
        <f t="shared" si="16"/>
        <v>105</v>
      </c>
      <c r="C117" s="31">
        <f t="shared" si="17"/>
        <v>1</v>
      </c>
      <c r="D117" s="32"/>
      <c r="E117" s="31"/>
      <c r="F117" s="31">
        <f>Datenbank!$E117</f>
        <v>0</v>
      </c>
      <c r="G117" s="33" t="str">
        <f>IF(ISERROR(INDEX([1]Plan!A:O,MATCH(E117,[1]Plan!C:C,0),MATCH(C117,[1]Plan!$A$2:$O$2,0))),"",INDEX([1]Plan!A:O,MATCH(E117,[1]Plan!C:C,0),MATCH(C117,[1]Plan!$A$2:$O$2,0)))</f>
        <v/>
      </c>
      <c r="H117" s="33"/>
      <c r="I117" s="33"/>
      <c r="J117" s="31"/>
      <c r="K117" s="33" t="str">
        <f t="shared" si="14"/>
        <v/>
      </c>
      <c r="L117" s="33" t="str">
        <f t="shared" si="15"/>
        <v/>
      </c>
      <c r="M117" s="31" t="str">
        <f t="shared" si="18"/>
        <v/>
      </c>
      <c r="N117" s="31" t="str">
        <f>IF(ISERROR(VLOOKUP(M117,[1]Plan!$Q$5:$R$22,2,FALSE)),"",VLOOKUP(M117,[1]Plan!$Q$5:$R$22,2,FALSE))</f>
        <v/>
      </c>
      <c r="O117" s="31" t="str">
        <f>IF(ISERROR(INDEX([1]Plan!$B:$B,MATCH(F117,[1]Plan!$C:$C,0))),"",INDEX([1]Plan!$B:$B,MATCH(F117,[1]Plan!$C:$C,0)))</f>
        <v/>
      </c>
      <c r="P117" s="33" t="str">
        <f t="shared" si="19"/>
        <v/>
      </c>
      <c r="Q117" s="33">
        <f t="shared" si="20"/>
        <v>0</v>
      </c>
      <c r="R117" s="33" t="str">
        <f t="shared" si="21"/>
        <v/>
      </c>
      <c r="S117" s="33" t="str">
        <f>IF(Z117="DUPLIKAT","",Tabelle1[[#This Row],[Soll-Monat]])</f>
        <v/>
      </c>
      <c r="T117" s="33" t="str">
        <f>IF(ISERROR(IF(M117=99,"",INDEX([1]Plan!A:O,MATCH($O117,[1]Plan!B:B,0),MATCH($C117,[1]Plan!$A$2:$O$2,0)))),"",IF(M117=99,"",INDEX([1]Plan!A:O,MATCH($O117,[1]Plan!B:B,0),MATCH($C117,[1]Plan!$A$2:$O$2,0))))</f>
        <v/>
      </c>
      <c r="U117" s="33">
        <f>IF(ISERROR(SUMIFS(P:P,E:E,Datenbank!$E117,C:C,Datenbank!$C117)),"",SUMIFS(P:P,E:E,Datenbank!$E117,C:C,Datenbank!$C117))+IF(ISERROR(SUMIFS(Q:Q,E:E,Datenbank!$E117,C:C,Datenbank!$C117)),"",SUMIFS(Q:Q,E:E,Datenbank!$E117,C:C,Datenbank!$C117))</f>
        <v>0</v>
      </c>
      <c r="V117" s="33" t="str">
        <f>IF(ISERROR(IF(Z117="Duplikat","",(Datenbank!$U117-Datenbank!$T117))),"",IF(Z117="Duplikat","",(Datenbank!$U117-Datenbank!$T117)))</f>
        <v/>
      </c>
      <c r="W117" s="33">
        <f ca="1">IF(ISERROR(SUMIF(O:T,Datenbank!$O117,T:T)),"",SUMIF(O:T,Datenbank!$O117,T:T))</f>
        <v>0</v>
      </c>
      <c r="X117" s="33">
        <f ca="1">IF(ISERROR(SUMIF(O:Q,Datenbank!$O117,Q:Q)),"",SUMIF(O:Q,Datenbank!$O117,Q:Q))+IF(ISERROR(SUMIF(O:Q,Datenbank!$O117,P:P)),"",SUMIF(O:Q,Datenbank!$O117,P:P))</f>
        <v>0</v>
      </c>
      <c r="Y117" s="33">
        <f ca="1">IF(ISERROR(Datenbank!$X117-W117),"",Datenbank!$X117-W117)</f>
        <v>0</v>
      </c>
      <c r="Z117" s="31" t="str" cm="1">
        <f t="array" ref="Z117">_xlfn.LET(_xlpm.fi,_xlfn._xlws.FILTER($O117:$O$2480,(MONTH($D117:$D$2480)=MONTH($D117))*($O117:$O$2480=$O117)),IF(COUNT(_xlpm.fi)&gt;1,"DUPLIKAT",""))</f>
        <v/>
      </c>
      <c r="AA117" s="31"/>
      <c r="AB117" s="31"/>
    </row>
    <row r="118" spans="2:28" ht="20.100000000000001" customHeight="1" x14ac:dyDescent="0.25">
      <c r="B118" s="31">
        <f t="shared" si="16"/>
        <v>106</v>
      </c>
      <c r="C118" s="31">
        <f t="shared" si="17"/>
        <v>1</v>
      </c>
      <c r="D118" s="32"/>
      <c r="E118" s="31"/>
      <c r="F118" s="31">
        <f>Datenbank!$E118</f>
        <v>0</v>
      </c>
      <c r="G118" s="33" t="str">
        <f>IF(ISERROR(INDEX([1]Plan!A:O,MATCH(E118,[1]Plan!C:C,0),MATCH(C118,[1]Plan!$A$2:$O$2,0))),"",INDEX([1]Plan!A:O,MATCH(E118,[1]Plan!C:C,0),MATCH(C118,[1]Plan!$A$2:$O$2,0)))</f>
        <v/>
      </c>
      <c r="H118" s="33"/>
      <c r="I118" s="33"/>
      <c r="J118" s="31"/>
      <c r="K118" s="33" t="str">
        <f t="shared" si="14"/>
        <v/>
      </c>
      <c r="L118" s="33" t="str">
        <f t="shared" si="15"/>
        <v/>
      </c>
      <c r="M118" s="31" t="str">
        <f t="shared" si="18"/>
        <v/>
      </c>
      <c r="N118" s="31" t="str">
        <f>IF(ISERROR(VLOOKUP(M118,[1]Plan!$Q$5:$R$22,2,FALSE)),"",VLOOKUP(M118,[1]Plan!$Q$5:$R$22,2,FALSE))</f>
        <v/>
      </c>
      <c r="O118" s="31" t="str">
        <f>IF(ISERROR(INDEX([1]Plan!$B:$B,MATCH(F118,[1]Plan!$C:$C,0))),"",INDEX([1]Plan!$B:$B,MATCH(F118,[1]Plan!$C:$C,0)))</f>
        <v/>
      </c>
      <c r="P118" s="33" t="str">
        <f t="shared" si="19"/>
        <v/>
      </c>
      <c r="Q118" s="33">
        <f t="shared" si="20"/>
        <v>0</v>
      </c>
      <c r="R118" s="33" t="str">
        <f t="shared" si="21"/>
        <v/>
      </c>
      <c r="S118" s="33" t="str">
        <f>IF(Z118="DUPLIKAT","",Tabelle1[[#This Row],[Soll-Monat]])</f>
        <v/>
      </c>
      <c r="T118" s="33" t="str">
        <f>IF(ISERROR(IF(M118=99,"",INDEX([1]Plan!A:O,MATCH($O118,[1]Plan!B:B,0),MATCH($C118,[1]Plan!$A$2:$O$2,0)))),"",IF(M118=99,"",INDEX([1]Plan!A:O,MATCH($O118,[1]Plan!B:B,0),MATCH($C118,[1]Plan!$A$2:$O$2,0))))</f>
        <v/>
      </c>
      <c r="U118" s="33">
        <f>IF(ISERROR(SUMIFS(P:P,E:E,Datenbank!$E118,C:C,Datenbank!$C118)),"",SUMIFS(P:P,E:E,Datenbank!$E118,C:C,Datenbank!$C118))+IF(ISERROR(SUMIFS(Q:Q,E:E,Datenbank!$E118,C:C,Datenbank!$C118)),"",SUMIFS(Q:Q,E:E,Datenbank!$E118,C:C,Datenbank!$C118))</f>
        <v>0</v>
      </c>
      <c r="V118" s="33" t="str">
        <f>IF(ISERROR(IF(Z118="Duplikat","",(Datenbank!$U118-Datenbank!$T118))),"",IF(Z118="Duplikat","",(Datenbank!$U118-Datenbank!$T118)))</f>
        <v/>
      </c>
      <c r="W118" s="33">
        <f ca="1">IF(ISERROR(SUMIF(O:T,Datenbank!$O118,T:T)),"",SUMIF(O:T,Datenbank!$O118,T:T))</f>
        <v>0</v>
      </c>
      <c r="X118" s="33">
        <f ca="1">IF(ISERROR(SUMIF(O:Q,Datenbank!$O118,Q:Q)),"",SUMIF(O:Q,Datenbank!$O118,Q:Q))+IF(ISERROR(SUMIF(O:Q,Datenbank!$O118,P:P)),"",SUMIF(O:Q,Datenbank!$O118,P:P))</f>
        <v>0</v>
      </c>
      <c r="Y118" s="33">
        <f ca="1">IF(ISERROR(Datenbank!$X118-W118),"",Datenbank!$X118-W118)</f>
        <v>0</v>
      </c>
      <c r="Z118" s="31" t="str" cm="1">
        <f t="array" ref="Z118">_xlfn.LET(_xlpm.fi,_xlfn._xlws.FILTER($O118:$O$2480,(MONTH($D118:$D$2480)=MONTH($D118))*($O118:$O$2480=$O118)),IF(COUNT(_xlpm.fi)&gt;1,"DUPLIKAT",""))</f>
        <v/>
      </c>
      <c r="AA118" s="31"/>
      <c r="AB118" s="31"/>
    </row>
    <row r="119" spans="2:28" ht="20.100000000000001" customHeight="1" x14ac:dyDescent="0.25">
      <c r="B119" s="31">
        <f t="shared" si="16"/>
        <v>107</v>
      </c>
      <c r="C119" s="31">
        <f t="shared" si="17"/>
        <v>1</v>
      </c>
      <c r="D119" s="32"/>
      <c r="E119" s="31"/>
      <c r="F119" s="31">
        <f>Datenbank!$E119</f>
        <v>0</v>
      </c>
      <c r="G119" s="33" t="str">
        <f>IF(ISERROR(INDEX([1]Plan!A:O,MATCH(E119,[1]Plan!C:C,0),MATCH(C119,[1]Plan!$A$2:$O$2,0))),"",INDEX([1]Plan!A:O,MATCH(E119,[1]Plan!C:C,0),MATCH(C119,[1]Plan!$A$2:$O$2,0)))</f>
        <v/>
      </c>
      <c r="H119" s="33"/>
      <c r="I119" s="33"/>
      <c r="J119" s="31"/>
      <c r="K119" s="33" t="str">
        <f t="shared" si="14"/>
        <v/>
      </c>
      <c r="L119" s="33" t="str">
        <f t="shared" si="15"/>
        <v/>
      </c>
      <c r="M119" s="31" t="str">
        <f t="shared" si="18"/>
        <v/>
      </c>
      <c r="N119" s="31" t="str">
        <f>IF(ISERROR(VLOOKUP(M119,[1]Plan!$Q$5:$R$22,2,FALSE)),"",VLOOKUP(M119,[1]Plan!$Q$5:$R$22,2,FALSE))</f>
        <v/>
      </c>
      <c r="O119" s="31" t="str">
        <f>IF(ISERROR(INDEX([1]Plan!$B:$B,MATCH(F119,[1]Plan!$C:$C,0))),"",INDEX([1]Plan!$B:$B,MATCH(F119,[1]Plan!$C:$C,0)))</f>
        <v/>
      </c>
      <c r="P119" s="33" t="str">
        <f t="shared" si="19"/>
        <v/>
      </c>
      <c r="Q119" s="33">
        <f t="shared" si="20"/>
        <v>0</v>
      </c>
      <c r="R119" s="33" t="str">
        <f t="shared" si="21"/>
        <v/>
      </c>
      <c r="S119" s="33" t="str">
        <f>IF(Z119="DUPLIKAT","",Tabelle1[[#This Row],[Soll-Monat]])</f>
        <v/>
      </c>
      <c r="T119" s="33" t="str">
        <f>IF(ISERROR(IF(M119=99,"",INDEX([1]Plan!A:O,MATCH($O119,[1]Plan!B:B,0),MATCH($C119,[1]Plan!$A$2:$O$2,0)))),"",IF(M119=99,"",INDEX([1]Plan!A:O,MATCH($O119,[1]Plan!B:B,0),MATCH($C119,[1]Plan!$A$2:$O$2,0))))</f>
        <v/>
      </c>
      <c r="U119" s="33">
        <f>IF(ISERROR(SUMIFS(P:P,E:E,Datenbank!$E119,C:C,Datenbank!$C119)),"",SUMIFS(P:P,E:E,Datenbank!$E119,C:C,Datenbank!$C119))+IF(ISERROR(SUMIFS(Q:Q,E:E,Datenbank!$E119,C:C,Datenbank!$C119)),"",SUMIFS(Q:Q,E:E,Datenbank!$E119,C:C,Datenbank!$C119))</f>
        <v>0</v>
      </c>
      <c r="V119" s="33" t="str">
        <f>IF(ISERROR(IF(Z119="Duplikat","",(Datenbank!$U119-Datenbank!$T119))),"",IF(Z119="Duplikat","",(Datenbank!$U119-Datenbank!$T119)))</f>
        <v/>
      </c>
      <c r="W119" s="33">
        <f ca="1">IF(ISERROR(SUMIF(O:T,Datenbank!$O119,T:T)),"",SUMIF(O:T,Datenbank!$O119,T:T))</f>
        <v>0</v>
      </c>
      <c r="X119" s="33">
        <f ca="1">IF(ISERROR(SUMIF(O:Q,Datenbank!$O119,Q:Q)),"",SUMIF(O:Q,Datenbank!$O119,Q:Q))+IF(ISERROR(SUMIF(O:Q,Datenbank!$O119,P:P)),"",SUMIF(O:Q,Datenbank!$O119,P:P))</f>
        <v>0</v>
      </c>
      <c r="Y119" s="33">
        <f ca="1">IF(ISERROR(Datenbank!$X119-W119),"",Datenbank!$X119-W119)</f>
        <v>0</v>
      </c>
      <c r="Z119" s="31" t="str" cm="1">
        <f t="array" ref="Z119">_xlfn.LET(_xlpm.fi,_xlfn._xlws.FILTER($O119:$O$2480,(MONTH($D119:$D$2480)=MONTH($D119))*($O119:$O$2480=$O119)),IF(COUNT(_xlpm.fi)&gt;1,"DUPLIKAT",""))</f>
        <v/>
      </c>
      <c r="AA119" s="31"/>
      <c r="AB119" s="31"/>
    </row>
    <row r="120" spans="2:28" ht="20.100000000000001" customHeight="1" x14ac:dyDescent="0.25">
      <c r="B120" s="31">
        <f t="shared" si="16"/>
        <v>108</v>
      </c>
      <c r="C120" s="31">
        <f t="shared" si="17"/>
        <v>1</v>
      </c>
      <c r="D120" s="32"/>
      <c r="E120" s="31"/>
      <c r="F120" s="31">
        <f>Datenbank!$E120</f>
        <v>0</v>
      </c>
      <c r="G120" s="33" t="str">
        <f>IF(ISERROR(INDEX([1]Plan!A:O,MATCH(E120,[1]Plan!C:C,0),MATCH(C120,[1]Plan!$A$2:$O$2,0))),"",INDEX([1]Plan!A:O,MATCH(E120,[1]Plan!C:C,0),MATCH(C120,[1]Plan!$A$2:$O$2,0)))</f>
        <v/>
      </c>
      <c r="H120" s="33"/>
      <c r="I120" s="33"/>
      <c r="J120" s="31"/>
      <c r="K120" s="33" t="str">
        <f t="shared" si="14"/>
        <v/>
      </c>
      <c r="L120" s="33" t="str">
        <f t="shared" si="15"/>
        <v/>
      </c>
      <c r="M120" s="31" t="str">
        <f t="shared" si="18"/>
        <v/>
      </c>
      <c r="N120" s="31" t="str">
        <f>IF(ISERROR(VLOOKUP(M120,[1]Plan!$Q$5:$R$22,2,FALSE)),"",VLOOKUP(M120,[1]Plan!$Q$5:$R$22,2,FALSE))</f>
        <v/>
      </c>
      <c r="O120" s="31" t="str">
        <f>IF(ISERROR(INDEX([1]Plan!$B:$B,MATCH(F120,[1]Plan!$C:$C,0))),"",INDEX([1]Plan!$B:$B,MATCH(F120,[1]Plan!$C:$C,0)))</f>
        <v/>
      </c>
      <c r="P120" s="33" t="str">
        <f t="shared" si="19"/>
        <v/>
      </c>
      <c r="Q120" s="33">
        <f t="shared" si="20"/>
        <v>0</v>
      </c>
      <c r="R120" s="33" t="str">
        <f t="shared" si="21"/>
        <v/>
      </c>
      <c r="S120" s="33" t="str">
        <f>IF(Z120="DUPLIKAT","",Tabelle1[[#This Row],[Soll-Monat]])</f>
        <v/>
      </c>
      <c r="T120" s="33" t="str">
        <f>IF(ISERROR(IF(M120=99,"",INDEX([1]Plan!A:O,MATCH($O120,[1]Plan!B:B,0),MATCH($C120,[1]Plan!$A$2:$O$2,0)))),"",IF(M120=99,"",INDEX([1]Plan!A:O,MATCH($O120,[1]Plan!B:B,0),MATCH($C120,[1]Plan!$A$2:$O$2,0))))</f>
        <v/>
      </c>
      <c r="U120" s="33">
        <f>IF(ISERROR(SUMIFS(P:P,E:E,Datenbank!$E120,C:C,Datenbank!$C120)),"",SUMIFS(P:P,E:E,Datenbank!$E120,C:C,Datenbank!$C120))+IF(ISERROR(SUMIFS(Q:Q,E:E,Datenbank!$E120,C:C,Datenbank!$C120)),"",SUMIFS(Q:Q,E:E,Datenbank!$E120,C:C,Datenbank!$C120))</f>
        <v>0</v>
      </c>
      <c r="V120" s="33" t="str">
        <f>IF(ISERROR(IF(Z120="Duplikat","",(Datenbank!$U120-Datenbank!$T120))),"",IF(Z120="Duplikat","",(Datenbank!$U120-Datenbank!$T120)))</f>
        <v/>
      </c>
      <c r="W120" s="33">
        <f ca="1">IF(ISERROR(SUMIF(O:T,Datenbank!$O120,T:T)),"",SUMIF(O:T,Datenbank!$O120,T:T))</f>
        <v>0</v>
      </c>
      <c r="X120" s="33">
        <f ca="1">IF(ISERROR(SUMIF(O:Q,Datenbank!$O120,Q:Q)),"",SUMIF(O:Q,Datenbank!$O120,Q:Q))+IF(ISERROR(SUMIF(O:Q,Datenbank!$O120,P:P)),"",SUMIF(O:Q,Datenbank!$O120,P:P))</f>
        <v>0</v>
      </c>
      <c r="Y120" s="33">
        <f ca="1">IF(ISERROR(Datenbank!$X120-W120),"",Datenbank!$X120-W120)</f>
        <v>0</v>
      </c>
      <c r="Z120" s="31" t="str" cm="1">
        <f t="array" ref="Z120">_xlfn.LET(_xlpm.fi,_xlfn._xlws.FILTER($O120:$O$2480,(MONTH($D120:$D$2480)=MONTH($D120))*($O120:$O$2480=$O120)),IF(COUNT(_xlpm.fi)&gt;1,"DUPLIKAT",""))</f>
        <v/>
      </c>
      <c r="AA120" s="31"/>
      <c r="AB120" s="31"/>
    </row>
    <row r="121" spans="2:28" ht="20.100000000000001" customHeight="1" x14ac:dyDescent="0.25">
      <c r="B121" s="31">
        <f t="shared" si="16"/>
        <v>109</v>
      </c>
      <c r="C121" s="31">
        <f t="shared" si="17"/>
        <v>1</v>
      </c>
      <c r="D121" s="32"/>
      <c r="E121" s="31"/>
      <c r="F121" s="31">
        <f>Datenbank!$E121</f>
        <v>0</v>
      </c>
      <c r="G121" s="33" t="str">
        <f>IF(ISERROR(INDEX([1]Plan!A:O,MATCH(E121,[1]Plan!C:C,0),MATCH(C121,[1]Plan!$A$2:$O$2,0))),"",INDEX([1]Plan!A:O,MATCH(E121,[1]Plan!C:C,0),MATCH(C121,[1]Plan!$A$2:$O$2,0)))</f>
        <v/>
      </c>
      <c r="H121" s="33"/>
      <c r="I121" s="33"/>
      <c r="J121" s="31"/>
      <c r="K121" s="33" t="str">
        <f t="shared" si="14"/>
        <v/>
      </c>
      <c r="L121" s="33" t="str">
        <f t="shared" si="15"/>
        <v/>
      </c>
      <c r="M121" s="31" t="str">
        <f t="shared" si="18"/>
        <v/>
      </c>
      <c r="N121" s="31" t="str">
        <f>IF(ISERROR(VLOOKUP(M121,[1]Plan!$Q$5:$R$22,2,FALSE)),"",VLOOKUP(M121,[1]Plan!$Q$5:$R$22,2,FALSE))</f>
        <v/>
      </c>
      <c r="O121" s="31" t="str">
        <f>IF(ISERROR(INDEX([1]Plan!$B:$B,MATCH(F121,[1]Plan!$C:$C,0))),"",INDEX([1]Plan!$B:$B,MATCH(F121,[1]Plan!$C:$C,0)))</f>
        <v/>
      </c>
      <c r="P121" s="33" t="str">
        <f t="shared" si="19"/>
        <v/>
      </c>
      <c r="Q121" s="33">
        <f t="shared" si="20"/>
        <v>0</v>
      </c>
      <c r="R121" s="33" t="str">
        <f t="shared" si="21"/>
        <v/>
      </c>
      <c r="S121" s="33" t="str">
        <f>IF(Z121="DUPLIKAT","",Tabelle1[[#This Row],[Soll-Monat]])</f>
        <v/>
      </c>
      <c r="T121" s="33" t="str">
        <f>IF(ISERROR(IF(M121=99,"",INDEX([1]Plan!A:O,MATCH($O121,[1]Plan!B:B,0),MATCH($C121,[1]Plan!$A$2:$O$2,0)))),"",IF(M121=99,"",INDEX([1]Plan!A:O,MATCH($O121,[1]Plan!B:B,0),MATCH($C121,[1]Plan!$A$2:$O$2,0))))</f>
        <v/>
      </c>
      <c r="U121" s="33">
        <f>IF(ISERROR(SUMIFS(P:P,E:E,Datenbank!$E121,C:C,Datenbank!$C121)),"",SUMIFS(P:P,E:E,Datenbank!$E121,C:C,Datenbank!$C121))+IF(ISERROR(SUMIFS(Q:Q,E:E,Datenbank!$E121,C:C,Datenbank!$C121)),"",SUMIFS(Q:Q,E:E,Datenbank!$E121,C:C,Datenbank!$C121))</f>
        <v>0</v>
      </c>
      <c r="V121" s="33" t="str">
        <f>IF(ISERROR(IF(Z121="Duplikat","",(Datenbank!$U121-Datenbank!$T121))),"",IF(Z121="Duplikat","",(Datenbank!$U121-Datenbank!$T121)))</f>
        <v/>
      </c>
      <c r="W121" s="33">
        <f ca="1">IF(ISERROR(SUMIF(O:T,Datenbank!$O121,T:T)),"",SUMIF(O:T,Datenbank!$O121,T:T))</f>
        <v>0</v>
      </c>
      <c r="X121" s="33">
        <f ca="1">IF(ISERROR(SUMIF(O:Q,Datenbank!$O121,Q:Q)),"",SUMIF(O:Q,Datenbank!$O121,Q:Q))+IF(ISERROR(SUMIF(O:Q,Datenbank!$O121,P:P)),"",SUMIF(O:Q,Datenbank!$O121,P:P))</f>
        <v>0</v>
      </c>
      <c r="Y121" s="33">
        <f ca="1">IF(ISERROR(Datenbank!$X121-W121),"",Datenbank!$X121-W121)</f>
        <v>0</v>
      </c>
      <c r="Z121" s="31" t="str" cm="1">
        <f t="array" ref="Z121">_xlfn.LET(_xlpm.fi,_xlfn._xlws.FILTER($O121:$O$2480,(MONTH($D121:$D$2480)=MONTH($D121))*($O121:$O$2480=$O121)),IF(COUNT(_xlpm.fi)&gt;1,"DUPLIKAT",""))</f>
        <v/>
      </c>
      <c r="AA121" s="31"/>
      <c r="AB121" s="31"/>
    </row>
    <row r="122" spans="2:28" ht="20.100000000000001" customHeight="1" x14ac:dyDescent="0.25">
      <c r="B122" s="31">
        <f t="shared" si="16"/>
        <v>110</v>
      </c>
      <c r="C122" s="31">
        <f t="shared" si="17"/>
        <v>1</v>
      </c>
      <c r="D122" s="32"/>
      <c r="E122" s="31"/>
      <c r="F122" s="31">
        <f>Datenbank!$E122</f>
        <v>0</v>
      </c>
      <c r="G122" s="33" t="str">
        <f>IF(ISERROR(INDEX([1]Plan!A:O,MATCH(E122,[1]Plan!C:C,0),MATCH(C122,[1]Plan!$A$2:$O$2,0))),"",INDEX([1]Plan!A:O,MATCH(E122,[1]Plan!C:C,0),MATCH(C122,[1]Plan!$A$2:$O$2,0)))</f>
        <v/>
      </c>
      <c r="H122" s="33"/>
      <c r="I122" s="33"/>
      <c r="J122" s="31"/>
      <c r="K122" s="33" t="str">
        <f t="shared" si="14"/>
        <v/>
      </c>
      <c r="L122" s="33" t="str">
        <f t="shared" si="15"/>
        <v/>
      </c>
      <c r="M122" s="31" t="str">
        <f t="shared" si="18"/>
        <v/>
      </c>
      <c r="N122" s="31" t="str">
        <f>IF(ISERROR(VLOOKUP(M122,[1]Plan!$Q$5:$R$22,2,FALSE)),"",VLOOKUP(M122,[1]Plan!$Q$5:$R$22,2,FALSE))</f>
        <v/>
      </c>
      <c r="O122" s="31" t="str">
        <f>IF(ISERROR(INDEX([1]Plan!$B:$B,MATCH(F122,[1]Plan!$C:$C,0))),"",INDEX([1]Plan!$B:$B,MATCH(F122,[1]Plan!$C:$C,0)))</f>
        <v/>
      </c>
      <c r="P122" s="33" t="str">
        <f t="shared" si="19"/>
        <v/>
      </c>
      <c r="Q122" s="33">
        <f t="shared" si="20"/>
        <v>0</v>
      </c>
      <c r="R122" s="33" t="str">
        <f t="shared" si="21"/>
        <v/>
      </c>
      <c r="S122" s="33" t="str">
        <f>IF(Z122="DUPLIKAT","",Tabelle1[[#This Row],[Soll-Monat]])</f>
        <v/>
      </c>
      <c r="T122" s="33" t="str">
        <f>IF(ISERROR(IF(M122=99,"",INDEX([1]Plan!A:O,MATCH($O122,[1]Plan!B:B,0),MATCH($C122,[1]Plan!$A$2:$O$2,0)))),"",IF(M122=99,"",INDEX([1]Plan!A:O,MATCH($O122,[1]Plan!B:B,0),MATCH($C122,[1]Plan!$A$2:$O$2,0))))</f>
        <v/>
      </c>
      <c r="U122" s="33">
        <f>IF(ISERROR(SUMIFS(P:P,E:E,Datenbank!$E122,C:C,Datenbank!$C122)),"",SUMIFS(P:P,E:E,Datenbank!$E122,C:C,Datenbank!$C122))+IF(ISERROR(SUMIFS(Q:Q,E:E,Datenbank!$E122,C:C,Datenbank!$C122)),"",SUMIFS(Q:Q,E:E,Datenbank!$E122,C:C,Datenbank!$C122))</f>
        <v>0</v>
      </c>
      <c r="V122" s="33" t="str">
        <f>IF(ISERROR(IF(Z122="Duplikat","",(Datenbank!$U122-Datenbank!$T122))),"",IF(Z122="Duplikat","",(Datenbank!$U122-Datenbank!$T122)))</f>
        <v/>
      </c>
      <c r="W122" s="33">
        <f ca="1">IF(ISERROR(SUMIF(O:T,Datenbank!$O122,T:T)),"",SUMIF(O:T,Datenbank!$O122,T:T))</f>
        <v>0</v>
      </c>
      <c r="X122" s="33">
        <f ca="1">IF(ISERROR(SUMIF(O:Q,Datenbank!$O122,Q:Q)),"",SUMIF(O:Q,Datenbank!$O122,Q:Q))+IF(ISERROR(SUMIF(O:Q,Datenbank!$O122,P:P)),"",SUMIF(O:Q,Datenbank!$O122,P:P))</f>
        <v>0</v>
      </c>
      <c r="Y122" s="33">
        <f ca="1">IF(ISERROR(Datenbank!$X122-W122),"",Datenbank!$X122-W122)</f>
        <v>0</v>
      </c>
      <c r="Z122" s="31" t="str" cm="1">
        <f t="array" ref="Z122">_xlfn.LET(_xlpm.fi,_xlfn._xlws.FILTER($O122:$O$2480,(MONTH($D122:$D$2480)=MONTH($D122))*($O122:$O$2480=$O122)),IF(COUNT(_xlpm.fi)&gt;1,"DUPLIKAT",""))</f>
        <v/>
      </c>
      <c r="AA122" s="31"/>
      <c r="AB122" s="31"/>
    </row>
    <row r="123" spans="2:28" ht="20.100000000000001" customHeight="1" x14ac:dyDescent="0.25">
      <c r="B123" s="31">
        <f t="shared" si="16"/>
        <v>111</v>
      </c>
      <c r="C123" s="31">
        <f t="shared" si="17"/>
        <v>1</v>
      </c>
      <c r="D123" s="32"/>
      <c r="E123" s="31"/>
      <c r="F123" s="31">
        <f>Datenbank!$E123</f>
        <v>0</v>
      </c>
      <c r="G123" s="33" t="str">
        <f>IF(ISERROR(INDEX([1]Plan!A:O,MATCH(E123,[1]Plan!C:C,0),MATCH(C123,[1]Plan!$A$2:$O$2,0))),"",INDEX([1]Plan!A:O,MATCH(E123,[1]Plan!C:C,0),MATCH(C123,[1]Plan!$A$2:$O$2,0)))</f>
        <v/>
      </c>
      <c r="H123" s="33"/>
      <c r="I123" s="33"/>
      <c r="J123" s="31"/>
      <c r="K123" s="33" t="str">
        <f t="shared" si="14"/>
        <v/>
      </c>
      <c r="L123" s="33" t="str">
        <f t="shared" si="15"/>
        <v/>
      </c>
      <c r="M123" s="31" t="str">
        <f t="shared" si="18"/>
        <v/>
      </c>
      <c r="N123" s="31" t="str">
        <f>IF(ISERROR(VLOOKUP(M123,[1]Plan!$Q$5:$R$22,2,FALSE)),"",VLOOKUP(M123,[1]Plan!$Q$5:$R$22,2,FALSE))</f>
        <v/>
      </c>
      <c r="O123" s="31" t="str">
        <f>IF(ISERROR(INDEX([1]Plan!$B:$B,MATCH(F123,[1]Plan!$C:$C,0))),"",INDEX([1]Plan!$B:$B,MATCH(F123,[1]Plan!$C:$C,0)))</f>
        <v/>
      </c>
      <c r="P123" s="33" t="str">
        <f t="shared" si="19"/>
        <v/>
      </c>
      <c r="Q123" s="33">
        <f t="shared" si="20"/>
        <v>0</v>
      </c>
      <c r="R123" s="33" t="str">
        <f t="shared" si="21"/>
        <v/>
      </c>
      <c r="S123" s="33" t="str">
        <f>IF(Z123="DUPLIKAT","",Tabelle1[[#This Row],[Soll-Monat]])</f>
        <v/>
      </c>
      <c r="T123" s="33" t="str">
        <f>IF(ISERROR(IF(M123=99,"",INDEX([1]Plan!A:O,MATCH($O123,[1]Plan!B:B,0),MATCH($C123,[1]Plan!$A$2:$O$2,0)))),"",IF(M123=99,"",INDEX([1]Plan!A:O,MATCH($O123,[1]Plan!B:B,0),MATCH($C123,[1]Plan!$A$2:$O$2,0))))</f>
        <v/>
      </c>
      <c r="U123" s="33">
        <f>IF(ISERROR(SUMIFS(P:P,E:E,Datenbank!$E123,C:C,Datenbank!$C123)),"",SUMIFS(P:P,E:E,Datenbank!$E123,C:C,Datenbank!$C123))+IF(ISERROR(SUMIFS(Q:Q,E:E,Datenbank!$E123,C:C,Datenbank!$C123)),"",SUMIFS(Q:Q,E:E,Datenbank!$E123,C:C,Datenbank!$C123))</f>
        <v>0</v>
      </c>
      <c r="V123" s="33" t="str">
        <f>IF(ISERROR(IF(Z123="Duplikat","",(Datenbank!$U123-Datenbank!$T123))),"",IF(Z123="Duplikat","",(Datenbank!$U123-Datenbank!$T123)))</f>
        <v/>
      </c>
      <c r="W123" s="33">
        <f ca="1">IF(ISERROR(SUMIF(O:T,Datenbank!$O123,T:T)),"",SUMIF(O:T,Datenbank!$O123,T:T))</f>
        <v>0</v>
      </c>
      <c r="X123" s="33">
        <f ca="1">IF(ISERROR(SUMIF(O:Q,Datenbank!$O123,Q:Q)),"",SUMIF(O:Q,Datenbank!$O123,Q:Q))+IF(ISERROR(SUMIF(O:Q,Datenbank!$O123,P:P)),"",SUMIF(O:Q,Datenbank!$O123,P:P))</f>
        <v>0</v>
      </c>
      <c r="Y123" s="33">
        <f ca="1">IF(ISERROR(Datenbank!$X123-W123),"",Datenbank!$X123-W123)</f>
        <v>0</v>
      </c>
      <c r="Z123" s="31" t="str" cm="1">
        <f t="array" ref="Z123">_xlfn.LET(_xlpm.fi,_xlfn._xlws.FILTER($O123:$O$2480,(MONTH($D123:$D$2480)=MONTH($D123))*($O123:$O$2480=$O123)),IF(COUNT(_xlpm.fi)&gt;1,"DUPLIKAT",""))</f>
        <v/>
      </c>
      <c r="AA123" s="31"/>
      <c r="AB123" s="31"/>
    </row>
    <row r="124" spans="2:28" ht="20.100000000000001" customHeight="1" x14ac:dyDescent="0.25">
      <c r="B124" s="31">
        <f t="shared" si="16"/>
        <v>112</v>
      </c>
      <c r="C124" s="31">
        <f t="shared" si="17"/>
        <v>1</v>
      </c>
      <c r="D124" s="32"/>
      <c r="E124" s="31"/>
      <c r="F124" s="31">
        <f>Datenbank!$E124</f>
        <v>0</v>
      </c>
      <c r="G124" s="33" t="str">
        <f>IF(ISERROR(INDEX([1]Plan!A:O,MATCH(E124,[1]Plan!C:C,0),MATCH(C124,[1]Plan!$A$2:$O$2,0))),"",INDEX([1]Plan!A:O,MATCH(E124,[1]Plan!C:C,0),MATCH(C124,[1]Plan!$A$2:$O$2,0)))</f>
        <v/>
      </c>
      <c r="H124" s="33"/>
      <c r="I124" s="33"/>
      <c r="J124" s="31"/>
      <c r="K124" s="33" t="str">
        <f t="shared" si="14"/>
        <v/>
      </c>
      <c r="L124" s="33" t="str">
        <f t="shared" si="15"/>
        <v/>
      </c>
      <c r="M124" s="31" t="str">
        <f t="shared" si="18"/>
        <v/>
      </c>
      <c r="N124" s="31" t="str">
        <f>IF(ISERROR(VLOOKUP(M124,[1]Plan!$Q$5:$R$22,2,FALSE)),"",VLOOKUP(M124,[1]Plan!$Q$5:$R$22,2,FALSE))</f>
        <v/>
      </c>
      <c r="O124" s="31" t="str">
        <f>IF(ISERROR(INDEX([1]Plan!$B:$B,MATCH(F124,[1]Plan!$C:$C,0))),"",INDEX([1]Plan!$B:$B,MATCH(F124,[1]Plan!$C:$C,0)))</f>
        <v/>
      </c>
      <c r="P124" s="33" t="str">
        <f t="shared" si="19"/>
        <v/>
      </c>
      <c r="Q124" s="33">
        <f t="shared" si="20"/>
        <v>0</v>
      </c>
      <c r="R124" s="33" t="str">
        <f t="shared" si="21"/>
        <v/>
      </c>
      <c r="S124" s="33" t="str">
        <f>IF(Z124="DUPLIKAT","",Tabelle1[[#This Row],[Soll-Monat]])</f>
        <v/>
      </c>
      <c r="T124" s="33" t="str">
        <f>IF(ISERROR(IF(M124=99,"",INDEX([1]Plan!A:O,MATCH($O124,[1]Plan!B:B,0),MATCH($C124,[1]Plan!$A$2:$O$2,0)))),"",IF(M124=99,"",INDEX([1]Plan!A:O,MATCH($O124,[1]Plan!B:B,0),MATCH($C124,[1]Plan!$A$2:$O$2,0))))</f>
        <v/>
      </c>
      <c r="U124" s="33">
        <f>IF(ISERROR(SUMIFS(P:P,E:E,Datenbank!$E124,C:C,Datenbank!$C124)),"",SUMIFS(P:P,E:E,Datenbank!$E124,C:C,Datenbank!$C124))+IF(ISERROR(SUMIFS(Q:Q,E:E,Datenbank!$E124,C:C,Datenbank!$C124)),"",SUMIFS(Q:Q,E:E,Datenbank!$E124,C:C,Datenbank!$C124))</f>
        <v>0</v>
      </c>
      <c r="V124" s="33" t="str">
        <f>IF(ISERROR(IF(Z124="Duplikat","",(Datenbank!$U124-Datenbank!$T124))),"",IF(Z124="Duplikat","",(Datenbank!$U124-Datenbank!$T124)))</f>
        <v/>
      </c>
      <c r="W124" s="33">
        <f ca="1">IF(ISERROR(SUMIF(O:T,Datenbank!$O124,T:T)),"",SUMIF(O:T,Datenbank!$O124,T:T))</f>
        <v>0</v>
      </c>
      <c r="X124" s="33">
        <f ca="1">IF(ISERROR(SUMIF(O:Q,Datenbank!$O124,Q:Q)),"",SUMIF(O:Q,Datenbank!$O124,Q:Q))+IF(ISERROR(SUMIF(O:Q,Datenbank!$O124,P:P)),"",SUMIF(O:Q,Datenbank!$O124,P:P))</f>
        <v>0</v>
      </c>
      <c r="Y124" s="33">
        <f ca="1">IF(ISERROR(Datenbank!$X124-W124),"",Datenbank!$X124-W124)</f>
        <v>0</v>
      </c>
      <c r="Z124" s="31" t="str" cm="1">
        <f t="array" ref="Z124">_xlfn.LET(_xlpm.fi,_xlfn._xlws.FILTER($O124:$O$2480,(MONTH($D124:$D$2480)=MONTH($D124))*($O124:$O$2480=$O124)),IF(COUNT(_xlpm.fi)&gt;1,"DUPLIKAT",""))</f>
        <v/>
      </c>
      <c r="AA124" s="31"/>
      <c r="AB124" s="31"/>
    </row>
    <row r="125" spans="2:28" ht="20.100000000000001" customHeight="1" x14ac:dyDescent="0.25">
      <c r="B125" s="31">
        <f t="shared" si="16"/>
        <v>113</v>
      </c>
      <c r="C125" s="31">
        <f t="shared" si="17"/>
        <v>1</v>
      </c>
      <c r="D125" s="32"/>
      <c r="E125" s="31"/>
      <c r="F125" s="31">
        <f>Datenbank!$E125</f>
        <v>0</v>
      </c>
      <c r="G125" s="33" t="str">
        <f>IF(ISERROR(INDEX([1]Plan!A:O,MATCH(E125,[1]Plan!C:C,0),MATCH(C125,[1]Plan!$A$2:$O$2,0))),"",INDEX([1]Plan!A:O,MATCH(E125,[1]Plan!C:C,0),MATCH(C125,[1]Plan!$A$2:$O$2,0)))</f>
        <v/>
      </c>
      <c r="H125" s="33"/>
      <c r="I125" s="33"/>
      <c r="J125" s="31"/>
      <c r="K125" s="33" t="str">
        <f t="shared" si="14"/>
        <v/>
      </c>
      <c r="L125" s="33" t="str">
        <f t="shared" si="15"/>
        <v/>
      </c>
      <c r="M125" s="31" t="str">
        <f t="shared" si="18"/>
        <v/>
      </c>
      <c r="N125" s="31" t="str">
        <f>IF(ISERROR(VLOOKUP(M125,[1]Plan!$Q$5:$R$22,2,FALSE)),"",VLOOKUP(M125,[1]Plan!$Q$5:$R$22,2,FALSE))</f>
        <v/>
      </c>
      <c r="O125" s="31" t="str">
        <f>IF(ISERROR(INDEX([1]Plan!$B:$B,MATCH(F125,[1]Plan!$C:$C,0))),"",INDEX([1]Plan!$B:$B,MATCH(F125,[1]Plan!$C:$C,0)))</f>
        <v/>
      </c>
      <c r="P125" s="33" t="str">
        <f t="shared" si="19"/>
        <v/>
      </c>
      <c r="Q125" s="33">
        <f t="shared" si="20"/>
        <v>0</v>
      </c>
      <c r="R125" s="33" t="str">
        <f t="shared" si="21"/>
        <v/>
      </c>
      <c r="S125" s="33" t="str">
        <f>IF(Z125="DUPLIKAT","",Tabelle1[[#This Row],[Soll-Monat]])</f>
        <v/>
      </c>
      <c r="T125" s="33" t="str">
        <f>IF(ISERROR(IF(M125=99,"",INDEX([1]Plan!A:O,MATCH($O125,[1]Plan!B:B,0),MATCH($C125,[1]Plan!$A$2:$O$2,0)))),"",IF(M125=99,"",INDEX([1]Plan!A:O,MATCH($O125,[1]Plan!B:B,0),MATCH($C125,[1]Plan!$A$2:$O$2,0))))</f>
        <v/>
      </c>
      <c r="U125" s="33">
        <f>IF(ISERROR(SUMIFS(P:P,E:E,Datenbank!$E125,C:C,Datenbank!$C125)),"",SUMIFS(P:P,E:E,Datenbank!$E125,C:C,Datenbank!$C125))+IF(ISERROR(SUMIFS(Q:Q,E:E,Datenbank!$E125,C:C,Datenbank!$C125)),"",SUMIFS(Q:Q,E:E,Datenbank!$E125,C:C,Datenbank!$C125))</f>
        <v>0</v>
      </c>
      <c r="V125" s="33" t="str">
        <f>IF(ISERROR(IF(Z125="Duplikat","",(Datenbank!$U125-Datenbank!$T125))),"",IF(Z125="Duplikat","",(Datenbank!$U125-Datenbank!$T125)))</f>
        <v/>
      </c>
      <c r="W125" s="33">
        <f ca="1">IF(ISERROR(SUMIF(O:T,Datenbank!$O125,T:T)),"",SUMIF(O:T,Datenbank!$O125,T:T))</f>
        <v>0</v>
      </c>
      <c r="X125" s="33">
        <f ca="1">IF(ISERROR(SUMIF(O:Q,Datenbank!$O125,Q:Q)),"",SUMIF(O:Q,Datenbank!$O125,Q:Q))+IF(ISERROR(SUMIF(O:Q,Datenbank!$O125,P:P)),"",SUMIF(O:Q,Datenbank!$O125,P:P))</f>
        <v>0</v>
      </c>
      <c r="Y125" s="33">
        <f ca="1">IF(ISERROR(Datenbank!$X125-W125),"",Datenbank!$X125-W125)</f>
        <v>0</v>
      </c>
      <c r="Z125" s="31" t="str" cm="1">
        <f t="array" ref="Z125">_xlfn.LET(_xlpm.fi,_xlfn._xlws.FILTER($O125:$O$2480,(MONTH($D125:$D$2480)=MONTH($D125))*($O125:$O$2480=$O125)),IF(COUNT(_xlpm.fi)&gt;1,"DUPLIKAT",""))</f>
        <v/>
      </c>
      <c r="AA125" s="31"/>
      <c r="AB125" s="31"/>
    </row>
    <row r="126" spans="2:28" ht="20.100000000000001" customHeight="1" x14ac:dyDescent="0.25">
      <c r="B126" s="31">
        <f t="shared" si="16"/>
        <v>114</v>
      </c>
      <c r="C126" s="31">
        <f t="shared" si="17"/>
        <v>1</v>
      </c>
      <c r="D126" s="32"/>
      <c r="E126" s="31"/>
      <c r="F126" s="31">
        <f>Datenbank!$E126</f>
        <v>0</v>
      </c>
      <c r="G126" s="33" t="str">
        <f>IF(ISERROR(INDEX([1]Plan!A:O,MATCH(E126,[1]Plan!C:C,0),MATCH(C126,[1]Plan!$A$2:$O$2,0))),"",INDEX([1]Plan!A:O,MATCH(E126,[1]Plan!C:C,0),MATCH(C126,[1]Plan!$A$2:$O$2,0)))</f>
        <v/>
      </c>
      <c r="H126" s="33"/>
      <c r="I126" s="33"/>
      <c r="J126" s="31"/>
      <c r="K126" s="33" t="str">
        <f t="shared" si="14"/>
        <v/>
      </c>
      <c r="L126" s="33" t="str">
        <f t="shared" si="15"/>
        <v/>
      </c>
      <c r="M126" s="31" t="str">
        <f t="shared" si="18"/>
        <v/>
      </c>
      <c r="N126" s="31" t="str">
        <f>IF(ISERROR(VLOOKUP(M126,[1]Plan!$Q$5:$R$22,2,FALSE)),"",VLOOKUP(M126,[1]Plan!$Q$5:$R$22,2,FALSE))</f>
        <v/>
      </c>
      <c r="O126" s="31" t="str">
        <f>IF(ISERROR(INDEX([1]Plan!$B:$B,MATCH(F126,[1]Plan!$C:$C,0))),"",INDEX([1]Plan!$B:$B,MATCH(F126,[1]Plan!$C:$C,0)))</f>
        <v/>
      </c>
      <c r="P126" s="33" t="str">
        <f t="shared" si="19"/>
        <v/>
      </c>
      <c r="Q126" s="33">
        <f t="shared" si="20"/>
        <v>0</v>
      </c>
      <c r="R126" s="33" t="str">
        <f t="shared" si="21"/>
        <v/>
      </c>
      <c r="S126" s="33" t="str">
        <f>IF(Z126="DUPLIKAT","",Tabelle1[[#This Row],[Soll-Monat]])</f>
        <v/>
      </c>
      <c r="T126" s="33" t="str">
        <f>IF(ISERROR(IF(M126=99,"",INDEX([1]Plan!A:O,MATCH($O126,[1]Plan!B:B,0),MATCH($C126,[1]Plan!$A$2:$O$2,0)))),"",IF(M126=99,"",INDEX([1]Plan!A:O,MATCH($O126,[1]Plan!B:B,0),MATCH($C126,[1]Plan!$A$2:$O$2,0))))</f>
        <v/>
      </c>
      <c r="U126" s="33">
        <f>IF(ISERROR(SUMIFS(P:P,E:E,Datenbank!$E126,C:C,Datenbank!$C126)),"",SUMIFS(P:P,E:E,Datenbank!$E126,C:C,Datenbank!$C126))+IF(ISERROR(SUMIFS(Q:Q,E:E,Datenbank!$E126,C:C,Datenbank!$C126)),"",SUMIFS(Q:Q,E:E,Datenbank!$E126,C:C,Datenbank!$C126))</f>
        <v>0</v>
      </c>
      <c r="V126" s="33" t="str">
        <f>IF(ISERROR(IF(Z126="Duplikat","",(Datenbank!$U126-Datenbank!$T126))),"",IF(Z126="Duplikat","",(Datenbank!$U126-Datenbank!$T126)))</f>
        <v/>
      </c>
      <c r="W126" s="33">
        <f ca="1">IF(ISERROR(SUMIF(O:T,Datenbank!$O126,T:T)),"",SUMIF(O:T,Datenbank!$O126,T:T))</f>
        <v>0</v>
      </c>
      <c r="X126" s="33">
        <f ca="1">IF(ISERROR(SUMIF(O:Q,Datenbank!$O126,Q:Q)),"",SUMIF(O:Q,Datenbank!$O126,Q:Q))+IF(ISERROR(SUMIF(O:Q,Datenbank!$O126,P:P)),"",SUMIF(O:Q,Datenbank!$O126,P:P))</f>
        <v>0</v>
      </c>
      <c r="Y126" s="33">
        <f ca="1">IF(ISERROR(Datenbank!$X126-W126),"",Datenbank!$X126-W126)</f>
        <v>0</v>
      </c>
      <c r="Z126" s="31" t="str" cm="1">
        <f t="array" ref="Z126">_xlfn.LET(_xlpm.fi,_xlfn._xlws.FILTER($O126:$O$2480,(MONTH($D126:$D$2480)=MONTH($D126))*($O126:$O$2480=$O126)),IF(COUNT(_xlpm.fi)&gt;1,"DUPLIKAT",""))</f>
        <v/>
      </c>
      <c r="AA126" s="31"/>
      <c r="AB126" s="31"/>
    </row>
    <row r="127" spans="2:28" ht="20.100000000000001" customHeight="1" x14ac:dyDescent="0.25">
      <c r="B127" s="31">
        <f t="shared" si="16"/>
        <v>115</v>
      </c>
      <c r="C127" s="31">
        <f t="shared" si="17"/>
        <v>1</v>
      </c>
      <c r="D127" s="32"/>
      <c r="E127" s="31"/>
      <c r="F127" s="31">
        <f>Datenbank!$E127</f>
        <v>0</v>
      </c>
      <c r="G127" s="33" t="str">
        <f>IF(ISERROR(INDEX([1]Plan!A:O,MATCH(E127,[1]Plan!C:C,0),MATCH(C127,[1]Plan!$A$2:$O$2,0))),"",INDEX([1]Plan!A:O,MATCH(E127,[1]Plan!C:C,0),MATCH(C127,[1]Plan!$A$2:$O$2,0)))</f>
        <v/>
      </c>
      <c r="H127" s="33"/>
      <c r="I127" s="33"/>
      <c r="J127" s="31"/>
      <c r="K127" s="33" t="str">
        <f t="shared" si="14"/>
        <v/>
      </c>
      <c r="L127" s="33" t="str">
        <f t="shared" si="15"/>
        <v/>
      </c>
      <c r="M127" s="31" t="str">
        <f t="shared" si="18"/>
        <v/>
      </c>
      <c r="N127" s="31" t="str">
        <f>IF(ISERROR(VLOOKUP(M127,[1]Plan!$Q$5:$R$22,2,FALSE)),"",VLOOKUP(M127,[1]Plan!$Q$5:$R$22,2,FALSE))</f>
        <v/>
      </c>
      <c r="O127" s="31" t="str">
        <f>IF(ISERROR(INDEX([1]Plan!$B:$B,MATCH(F127,[1]Plan!$C:$C,0))),"",INDEX([1]Plan!$B:$B,MATCH(F127,[1]Plan!$C:$C,0)))</f>
        <v/>
      </c>
      <c r="P127" s="33" t="str">
        <f t="shared" si="19"/>
        <v/>
      </c>
      <c r="Q127" s="33">
        <f t="shared" si="20"/>
        <v>0</v>
      </c>
      <c r="R127" s="33" t="str">
        <f t="shared" si="21"/>
        <v/>
      </c>
      <c r="S127" s="33" t="str">
        <f>IF(Z127="DUPLIKAT","",Tabelle1[[#This Row],[Soll-Monat]])</f>
        <v/>
      </c>
      <c r="T127" s="33" t="str">
        <f>IF(ISERROR(IF(M127=99,"",INDEX([1]Plan!A:O,MATCH($O127,[1]Plan!B:B,0),MATCH($C127,[1]Plan!$A$2:$O$2,0)))),"",IF(M127=99,"",INDEX([1]Plan!A:O,MATCH($O127,[1]Plan!B:B,0),MATCH($C127,[1]Plan!$A$2:$O$2,0))))</f>
        <v/>
      </c>
      <c r="U127" s="33">
        <f>IF(ISERROR(SUMIFS(P:P,E:E,Datenbank!$E127,C:C,Datenbank!$C127)),"",SUMIFS(P:P,E:E,Datenbank!$E127,C:C,Datenbank!$C127))+IF(ISERROR(SUMIFS(Q:Q,E:E,Datenbank!$E127,C:C,Datenbank!$C127)),"",SUMIFS(Q:Q,E:E,Datenbank!$E127,C:C,Datenbank!$C127))</f>
        <v>0</v>
      </c>
      <c r="V127" s="33" t="str">
        <f>IF(ISERROR(IF(Z127="Duplikat","",(Datenbank!$U127-Datenbank!$T127))),"",IF(Z127="Duplikat","",(Datenbank!$U127-Datenbank!$T127)))</f>
        <v/>
      </c>
      <c r="W127" s="33">
        <f ca="1">IF(ISERROR(SUMIF(O:T,Datenbank!$O127,T:T)),"",SUMIF(O:T,Datenbank!$O127,T:T))</f>
        <v>0</v>
      </c>
      <c r="X127" s="33">
        <f ca="1">IF(ISERROR(SUMIF(O:Q,Datenbank!$O127,Q:Q)),"",SUMIF(O:Q,Datenbank!$O127,Q:Q))+IF(ISERROR(SUMIF(O:Q,Datenbank!$O127,P:P)),"",SUMIF(O:Q,Datenbank!$O127,P:P))</f>
        <v>0</v>
      </c>
      <c r="Y127" s="33">
        <f ca="1">IF(ISERROR(Datenbank!$X127-W127),"",Datenbank!$X127-W127)</f>
        <v>0</v>
      </c>
      <c r="Z127" s="31" t="str" cm="1">
        <f t="array" ref="Z127">_xlfn.LET(_xlpm.fi,_xlfn._xlws.FILTER($O127:$O$2480,(MONTH($D127:$D$2480)=MONTH($D127))*($O127:$O$2480=$O127)),IF(COUNT(_xlpm.fi)&gt;1,"DUPLIKAT",""))</f>
        <v/>
      </c>
      <c r="AA127" s="31"/>
      <c r="AB127" s="31"/>
    </row>
    <row r="128" spans="2:28" ht="20.100000000000001" customHeight="1" x14ac:dyDescent="0.25">
      <c r="B128" s="31">
        <f t="shared" si="16"/>
        <v>116</v>
      </c>
      <c r="C128" s="31">
        <f t="shared" si="17"/>
        <v>1</v>
      </c>
      <c r="D128" s="32"/>
      <c r="E128" s="31"/>
      <c r="F128" s="31">
        <f>Datenbank!$E128</f>
        <v>0</v>
      </c>
      <c r="G128" s="33" t="str">
        <f>IF(ISERROR(INDEX([1]Plan!A:O,MATCH(E128,[1]Plan!C:C,0),MATCH(C128,[1]Plan!$A$2:$O$2,0))),"",INDEX([1]Plan!A:O,MATCH(E128,[1]Plan!C:C,0),MATCH(C128,[1]Plan!$A$2:$O$2,0)))</f>
        <v/>
      </c>
      <c r="H128" s="33"/>
      <c r="I128" s="33"/>
      <c r="J128" s="31"/>
      <c r="K128" s="33" t="str">
        <f t="shared" si="14"/>
        <v/>
      </c>
      <c r="L128" s="33" t="str">
        <f t="shared" si="15"/>
        <v/>
      </c>
      <c r="M128" s="31" t="str">
        <f t="shared" si="18"/>
        <v/>
      </c>
      <c r="N128" s="31" t="str">
        <f>IF(ISERROR(VLOOKUP(M128,[1]Plan!$Q$5:$R$22,2,FALSE)),"",VLOOKUP(M128,[1]Plan!$Q$5:$R$22,2,FALSE))</f>
        <v/>
      </c>
      <c r="O128" s="31" t="str">
        <f>IF(ISERROR(INDEX([1]Plan!$B:$B,MATCH(F128,[1]Plan!$C:$C,0))),"",INDEX([1]Plan!$B:$B,MATCH(F128,[1]Plan!$C:$C,0)))</f>
        <v/>
      </c>
      <c r="P128" s="33" t="str">
        <f t="shared" si="19"/>
        <v/>
      </c>
      <c r="Q128" s="33">
        <f t="shared" si="20"/>
        <v>0</v>
      </c>
      <c r="R128" s="33" t="str">
        <f t="shared" si="21"/>
        <v/>
      </c>
      <c r="S128" s="33" t="str">
        <f>IF(Z128="DUPLIKAT","",Tabelle1[[#This Row],[Soll-Monat]])</f>
        <v/>
      </c>
      <c r="T128" s="33" t="str">
        <f>IF(ISERROR(IF(M128=99,"",INDEX([1]Plan!A:O,MATCH($O128,[1]Plan!B:B,0),MATCH($C128,[1]Plan!$A$2:$O$2,0)))),"",IF(M128=99,"",INDEX([1]Plan!A:O,MATCH($O128,[1]Plan!B:B,0),MATCH($C128,[1]Plan!$A$2:$O$2,0))))</f>
        <v/>
      </c>
      <c r="U128" s="33">
        <f>IF(ISERROR(SUMIFS(P:P,E:E,Datenbank!$E128,C:C,Datenbank!$C128)),"",SUMIFS(P:P,E:E,Datenbank!$E128,C:C,Datenbank!$C128))+IF(ISERROR(SUMIFS(Q:Q,E:E,Datenbank!$E128,C:C,Datenbank!$C128)),"",SUMIFS(Q:Q,E:E,Datenbank!$E128,C:C,Datenbank!$C128))</f>
        <v>0</v>
      </c>
      <c r="V128" s="33" t="str">
        <f>IF(ISERROR(IF(Z128="Duplikat","",(Datenbank!$U128-Datenbank!$T128))),"",IF(Z128="Duplikat","",(Datenbank!$U128-Datenbank!$T128)))</f>
        <v/>
      </c>
      <c r="W128" s="33">
        <f ca="1">IF(ISERROR(SUMIF(O:T,Datenbank!$O128,T:T)),"",SUMIF(O:T,Datenbank!$O128,T:T))</f>
        <v>0</v>
      </c>
      <c r="X128" s="33">
        <f ca="1">IF(ISERROR(SUMIF(O:Q,Datenbank!$O128,Q:Q)),"",SUMIF(O:Q,Datenbank!$O128,Q:Q))+IF(ISERROR(SUMIF(O:Q,Datenbank!$O128,P:P)),"",SUMIF(O:Q,Datenbank!$O128,P:P))</f>
        <v>0</v>
      </c>
      <c r="Y128" s="33">
        <f ca="1">IF(ISERROR(Datenbank!$X128-W128),"",Datenbank!$X128-W128)</f>
        <v>0</v>
      </c>
      <c r="Z128" s="31" t="str" cm="1">
        <f t="array" ref="Z128">_xlfn.LET(_xlpm.fi,_xlfn._xlws.FILTER($O128:$O$2480,(MONTH($D128:$D$2480)=MONTH($D128))*($O128:$O$2480=$O128)),IF(COUNT(_xlpm.fi)&gt;1,"DUPLIKAT",""))</f>
        <v/>
      </c>
      <c r="AA128" s="31"/>
      <c r="AB128" s="31"/>
    </row>
    <row r="129" spans="2:28" ht="20.100000000000001" customHeight="1" x14ac:dyDescent="0.25">
      <c r="B129" s="31">
        <f t="shared" si="16"/>
        <v>117</v>
      </c>
      <c r="C129" s="31">
        <f t="shared" si="17"/>
        <v>1</v>
      </c>
      <c r="D129" s="32"/>
      <c r="E129" s="31"/>
      <c r="F129" s="31">
        <f>Datenbank!$E129</f>
        <v>0</v>
      </c>
      <c r="G129" s="33" t="str">
        <f>IF(ISERROR(INDEX([1]Plan!A:O,MATCH(E129,[1]Plan!C:C,0),MATCH(C129,[1]Plan!$A$2:$O$2,0))),"",INDEX([1]Plan!A:O,MATCH(E129,[1]Plan!C:C,0),MATCH(C129,[1]Plan!$A$2:$O$2,0)))</f>
        <v/>
      </c>
      <c r="H129" s="33"/>
      <c r="I129" s="33"/>
      <c r="J129" s="31"/>
      <c r="K129" s="33" t="str">
        <f t="shared" si="14"/>
        <v/>
      </c>
      <c r="L129" s="33" t="str">
        <f t="shared" si="15"/>
        <v/>
      </c>
      <c r="M129" s="31" t="str">
        <f t="shared" si="18"/>
        <v/>
      </c>
      <c r="N129" s="31" t="str">
        <f>IF(ISERROR(VLOOKUP(M129,[1]Plan!$Q$5:$R$22,2,FALSE)),"",VLOOKUP(M129,[1]Plan!$Q$5:$R$22,2,FALSE))</f>
        <v/>
      </c>
      <c r="O129" s="31" t="str">
        <f>IF(ISERROR(INDEX([1]Plan!$B:$B,MATCH(F129,[1]Plan!$C:$C,0))),"",INDEX([1]Plan!$B:$B,MATCH(F129,[1]Plan!$C:$C,0)))</f>
        <v/>
      </c>
      <c r="P129" s="33" t="str">
        <f t="shared" si="19"/>
        <v/>
      </c>
      <c r="Q129" s="33">
        <f t="shared" si="20"/>
        <v>0</v>
      </c>
      <c r="R129" s="33" t="str">
        <f t="shared" si="21"/>
        <v/>
      </c>
      <c r="S129" s="33" t="str">
        <f>IF(Z129="DUPLIKAT","",Tabelle1[[#This Row],[Soll-Monat]])</f>
        <v/>
      </c>
      <c r="T129" s="33" t="str">
        <f>IF(ISERROR(IF(M129=99,"",INDEX([1]Plan!A:O,MATCH($O129,[1]Plan!B:B,0),MATCH($C129,[1]Plan!$A$2:$O$2,0)))),"",IF(M129=99,"",INDEX([1]Plan!A:O,MATCH($O129,[1]Plan!B:B,0),MATCH($C129,[1]Plan!$A$2:$O$2,0))))</f>
        <v/>
      </c>
      <c r="U129" s="33">
        <f>IF(ISERROR(SUMIFS(P:P,E:E,Datenbank!$E129,C:C,Datenbank!$C129)),"",SUMIFS(P:P,E:E,Datenbank!$E129,C:C,Datenbank!$C129))+IF(ISERROR(SUMIFS(Q:Q,E:E,Datenbank!$E129,C:C,Datenbank!$C129)),"",SUMIFS(Q:Q,E:E,Datenbank!$E129,C:C,Datenbank!$C129))</f>
        <v>0</v>
      </c>
      <c r="V129" s="33" t="str">
        <f>IF(ISERROR(IF(Z129="Duplikat","",(Datenbank!$U129-Datenbank!$T129))),"",IF(Z129="Duplikat","",(Datenbank!$U129-Datenbank!$T129)))</f>
        <v/>
      </c>
      <c r="W129" s="33">
        <f ca="1">IF(ISERROR(SUMIF(O:T,Datenbank!$O129,T:T)),"",SUMIF(O:T,Datenbank!$O129,T:T))</f>
        <v>0</v>
      </c>
      <c r="X129" s="33">
        <f ca="1">IF(ISERROR(SUMIF(O:Q,Datenbank!$O129,Q:Q)),"",SUMIF(O:Q,Datenbank!$O129,Q:Q))+IF(ISERROR(SUMIF(O:Q,Datenbank!$O129,P:P)),"",SUMIF(O:Q,Datenbank!$O129,P:P))</f>
        <v>0</v>
      </c>
      <c r="Y129" s="33">
        <f ca="1">IF(ISERROR(Datenbank!$X129-W129),"",Datenbank!$X129-W129)</f>
        <v>0</v>
      </c>
      <c r="Z129" s="31" t="str" cm="1">
        <f t="array" ref="Z129">_xlfn.LET(_xlpm.fi,_xlfn._xlws.FILTER($O129:$O$2480,(MONTH($D129:$D$2480)=MONTH($D129))*($O129:$O$2480=$O129)),IF(COUNT(_xlpm.fi)&gt;1,"DUPLIKAT",""))</f>
        <v/>
      </c>
      <c r="AA129" s="31"/>
      <c r="AB129" s="31"/>
    </row>
    <row r="130" spans="2:28" ht="20.100000000000001" customHeight="1" x14ac:dyDescent="0.25">
      <c r="B130" s="31">
        <f t="shared" si="16"/>
        <v>118</v>
      </c>
      <c r="C130" s="31">
        <f t="shared" si="17"/>
        <v>1</v>
      </c>
      <c r="D130" s="32"/>
      <c r="E130" s="31"/>
      <c r="F130" s="31">
        <f>Datenbank!$E130</f>
        <v>0</v>
      </c>
      <c r="G130" s="33" t="str">
        <f>IF(ISERROR(INDEX([1]Plan!A:O,MATCH(E130,[1]Plan!C:C,0),MATCH(C130,[1]Plan!$A$2:$O$2,0))),"",INDEX([1]Plan!A:O,MATCH(E130,[1]Plan!C:C,0),MATCH(C130,[1]Plan!$A$2:$O$2,0)))</f>
        <v/>
      </c>
      <c r="H130" s="33"/>
      <c r="I130" s="33"/>
      <c r="J130" s="31"/>
      <c r="K130" s="33" t="str">
        <f t="shared" si="14"/>
        <v/>
      </c>
      <c r="L130" s="33" t="str">
        <f t="shared" si="15"/>
        <v/>
      </c>
      <c r="M130" s="31" t="str">
        <f t="shared" si="18"/>
        <v/>
      </c>
      <c r="N130" s="31" t="str">
        <f>IF(ISERROR(VLOOKUP(M130,[1]Plan!$Q$5:$R$22,2,FALSE)),"",VLOOKUP(M130,[1]Plan!$Q$5:$R$22,2,FALSE))</f>
        <v/>
      </c>
      <c r="O130" s="31" t="str">
        <f>IF(ISERROR(INDEX([1]Plan!$B:$B,MATCH(F130,[1]Plan!$C:$C,0))),"",INDEX([1]Plan!$B:$B,MATCH(F130,[1]Plan!$C:$C,0)))</f>
        <v/>
      </c>
      <c r="P130" s="33" t="str">
        <f t="shared" si="19"/>
        <v/>
      </c>
      <c r="Q130" s="33">
        <f t="shared" si="20"/>
        <v>0</v>
      </c>
      <c r="R130" s="33" t="str">
        <f t="shared" si="21"/>
        <v/>
      </c>
      <c r="S130" s="33" t="str">
        <f>IF(Z130="DUPLIKAT","",Tabelle1[[#This Row],[Soll-Monat]])</f>
        <v/>
      </c>
      <c r="T130" s="33" t="str">
        <f>IF(ISERROR(IF(M130=99,"",INDEX([1]Plan!A:O,MATCH($O130,[1]Plan!B:B,0),MATCH($C130,[1]Plan!$A$2:$O$2,0)))),"",IF(M130=99,"",INDEX([1]Plan!A:O,MATCH($O130,[1]Plan!B:B,0),MATCH($C130,[1]Plan!$A$2:$O$2,0))))</f>
        <v/>
      </c>
      <c r="U130" s="33">
        <f>IF(ISERROR(SUMIFS(P:P,E:E,Datenbank!$E130,C:C,Datenbank!$C130)),"",SUMIFS(P:P,E:E,Datenbank!$E130,C:C,Datenbank!$C130))+IF(ISERROR(SUMIFS(Q:Q,E:E,Datenbank!$E130,C:C,Datenbank!$C130)),"",SUMIFS(Q:Q,E:E,Datenbank!$E130,C:C,Datenbank!$C130))</f>
        <v>0</v>
      </c>
      <c r="V130" s="33" t="str">
        <f>IF(ISERROR(IF(Z130="Duplikat","",(Datenbank!$U130-Datenbank!$T130))),"",IF(Z130="Duplikat","",(Datenbank!$U130-Datenbank!$T130)))</f>
        <v/>
      </c>
      <c r="W130" s="33">
        <f ca="1">IF(ISERROR(SUMIF(O:T,Datenbank!$O130,T:T)),"",SUMIF(O:T,Datenbank!$O130,T:T))</f>
        <v>0</v>
      </c>
      <c r="X130" s="33">
        <f ca="1">IF(ISERROR(SUMIF(O:Q,Datenbank!$O130,Q:Q)),"",SUMIF(O:Q,Datenbank!$O130,Q:Q))+IF(ISERROR(SUMIF(O:Q,Datenbank!$O130,P:P)),"",SUMIF(O:Q,Datenbank!$O130,P:P))</f>
        <v>0</v>
      </c>
      <c r="Y130" s="33">
        <f ca="1">IF(ISERROR(Datenbank!$X130-W130),"",Datenbank!$X130-W130)</f>
        <v>0</v>
      </c>
      <c r="Z130" s="31" t="str" cm="1">
        <f t="array" ref="Z130">_xlfn.LET(_xlpm.fi,_xlfn._xlws.FILTER($O130:$O$2480,(MONTH($D130:$D$2480)=MONTH($D130))*($O130:$O$2480=$O130)),IF(COUNT(_xlpm.fi)&gt;1,"DUPLIKAT",""))</f>
        <v/>
      </c>
      <c r="AA130" s="31"/>
      <c r="AB130" s="31"/>
    </row>
    <row r="131" spans="2:28" ht="20.100000000000001" customHeight="1" x14ac:dyDescent="0.25">
      <c r="B131" s="31">
        <f t="shared" si="16"/>
        <v>119</v>
      </c>
      <c r="C131" s="31">
        <f t="shared" si="17"/>
        <v>1</v>
      </c>
      <c r="D131" s="32"/>
      <c r="E131" s="31"/>
      <c r="F131" s="31">
        <f>Datenbank!$E131</f>
        <v>0</v>
      </c>
      <c r="G131" s="33" t="str">
        <f>IF(ISERROR(INDEX([1]Plan!A:O,MATCH(E131,[1]Plan!C:C,0),MATCH(C131,[1]Plan!$A$2:$O$2,0))),"",INDEX([1]Plan!A:O,MATCH(E131,[1]Plan!C:C,0),MATCH(C131,[1]Plan!$A$2:$O$2,0)))</f>
        <v/>
      </c>
      <c r="H131" s="33"/>
      <c r="I131" s="33"/>
      <c r="J131" s="31"/>
      <c r="K131" s="33" t="str">
        <f t="shared" si="14"/>
        <v/>
      </c>
      <c r="L131" s="33" t="str">
        <f t="shared" si="15"/>
        <v/>
      </c>
      <c r="M131" s="31" t="str">
        <f t="shared" si="18"/>
        <v/>
      </c>
      <c r="N131" s="31" t="str">
        <f>IF(ISERROR(VLOOKUP(M131,[1]Plan!$Q$5:$R$22,2,FALSE)),"",VLOOKUP(M131,[1]Plan!$Q$5:$R$22,2,FALSE))</f>
        <v/>
      </c>
      <c r="O131" s="31" t="str">
        <f>IF(ISERROR(INDEX([1]Plan!$B:$B,MATCH(F131,[1]Plan!$C:$C,0))),"",INDEX([1]Plan!$B:$B,MATCH(F131,[1]Plan!$C:$C,0)))</f>
        <v/>
      </c>
      <c r="P131" s="33" t="str">
        <f t="shared" si="19"/>
        <v/>
      </c>
      <c r="Q131" s="33">
        <f t="shared" si="20"/>
        <v>0</v>
      </c>
      <c r="R131" s="33" t="str">
        <f t="shared" si="21"/>
        <v/>
      </c>
      <c r="S131" s="33" t="str">
        <f>IF(Z131="DUPLIKAT","",Tabelle1[[#This Row],[Soll-Monat]])</f>
        <v/>
      </c>
      <c r="T131" s="33" t="str">
        <f>IF(ISERROR(IF(M131=99,"",INDEX([1]Plan!A:O,MATCH($O131,[1]Plan!B:B,0),MATCH($C131,[1]Plan!$A$2:$O$2,0)))),"",IF(M131=99,"",INDEX([1]Plan!A:O,MATCH($O131,[1]Plan!B:B,0),MATCH($C131,[1]Plan!$A$2:$O$2,0))))</f>
        <v/>
      </c>
      <c r="U131" s="33">
        <f>IF(ISERROR(SUMIFS(P:P,E:E,Datenbank!$E131,C:C,Datenbank!$C131)),"",SUMIFS(P:P,E:E,Datenbank!$E131,C:C,Datenbank!$C131))+IF(ISERROR(SUMIFS(Q:Q,E:E,Datenbank!$E131,C:C,Datenbank!$C131)),"",SUMIFS(Q:Q,E:E,Datenbank!$E131,C:C,Datenbank!$C131))</f>
        <v>0</v>
      </c>
      <c r="V131" s="33" t="str">
        <f>IF(ISERROR(IF(Z131="Duplikat","",(Datenbank!$U131-Datenbank!$T131))),"",IF(Z131="Duplikat","",(Datenbank!$U131-Datenbank!$T131)))</f>
        <v/>
      </c>
      <c r="W131" s="33">
        <f ca="1">IF(ISERROR(SUMIF(O:T,Datenbank!$O131,T:T)),"",SUMIF(O:T,Datenbank!$O131,T:T))</f>
        <v>0</v>
      </c>
      <c r="X131" s="33">
        <f ca="1">IF(ISERROR(SUMIF(O:Q,Datenbank!$O131,Q:Q)),"",SUMIF(O:Q,Datenbank!$O131,Q:Q))+IF(ISERROR(SUMIF(O:Q,Datenbank!$O131,P:P)),"",SUMIF(O:Q,Datenbank!$O131,P:P))</f>
        <v>0</v>
      </c>
      <c r="Y131" s="33">
        <f ca="1">IF(ISERROR(Datenbank!$X131-W131),"",Datenbank!$X131-W131)</f>
        <v>0</v>
      </c>
      <c r="Z131" s="31" t="str" cm="1">
        <f t="array" ref="Z131">_xlfn.LET(_xlpm.fi,_xlfn._xlws.FILTER($O131:$O$2480,(MONTH($D131:$D$2480)=MONTH($D131))*($O131:$O$2480=$O131)),IF(COUNT(_xlpm.fi)&gt;1,"DUPLIKAT",""))</f>
        <v/>
      </c>
      <c r="AA131" s="31"/>
      <c r="AB131" s="31"/>
    </row>
    <row r="132" spans="2:28" ht="20.100000000000001" customHeight="1" x14ac:dyDescent="0.25">
      <c r="B132" s="31">
        <f t="shared" si="16"/>
        <v>120</v>
      </c>
      <c r="C132" s="31">
        <f t="shared" si="17"/>
        <v>1</v>
      </c>
      <c r="D132" s="32"/>
      <c r="E132" s="31"/>
      <c r="F132" s="31">
        <f>Datenbank!$E132</f>
        <v>0</v>
      </c>
      <c r="G132" s="33" t="str">
        <f>IF(ISERROR(INDEX([1]Plan!A:O,MATCH(E132,[1]Plan!C:C,0),MATCH(C132,[1]Plan!$A$2:$O$2,0))),"",INDEX([1]Plan!A:O,MATCH(E132,[1]Plan!C:C,0),MATCH(C132,[1]Plan!$A$2:$O$2,0)))</f>
        <v/>
      </c>
      <c r="H132" s="33"/>
      <c r="I132" s="33"/>
      <c r="J132" s="31"/>
      <c r="K132" s="33" t="str">
        <f t="shared" si="14"/>
        <v/>
      </c>
      <c r="L132" s="33" t="str">
        <f t="shared" si="15"/>
        <v/>
      </c>
      <c r="M132" s="31" t="str">
        <f t="shared" si="18"/>
        <v/>
      </c>
      <c r="N132" s="31" t="str">
        <f>IF(ISERROR(VLOOKUP(M132,[1]Plan!$Q$5:$R$22,2,FALSE)),"",VLOOKUP(M132,[1]Plan!$Q$5:$R$22,2,FALSE))</f>
        <v/>
      </c>
      <c r="O132" s="31" t="str">
        <f>IF(ISERROR(INDEX([1]Plan!$B:$B,MATCH(F132,[1]Plan!$C:$C,0))),"",INDEX([1]Plan!$B:$B,MATCH(F132,[1]Plan!$C:$C,0)))</f>
        <v/>
      </c>
      <c r="P132" s="33" t="str">
        <f t="shared" si="19"/>
        <v/>
      </c>
      <c r="Q132" s="33">
        <f t="shared" si="20"/>
        <v>0</v>
      </c>
      <c r="R132" s="33" t="str">
        <f t="shared" si="21"/>
        <v/>
      </c>
      <c r="S132" s="33" t="str">
        <f>IF(Z132="DUPLIKAT","",Tabelle1[[#This Row],[Soll-Monat]])</f>
        <v/>
      </c>
      <c r="T132" s="33" t="str">
        <f>IF(ISERROR(IF(M132=99,"",INDEX([1]Plan!A:O,MATCH($O132,[1]Plan!B:B,0),MATCH($C132,[1]Plan!$A$2:$O$2,0)))),"",IF(M132=99,"",INDEX([1]Plan!A:O,MATCH($O132,[1]Plan!B:B,0),MATCH($C132,[1]Plan!$A$2:$O$2,0))))</f>
        <v/>
      </c>
      <c r="U132" s="33">
        <f>IF(ISERROR(SUMIFS(P:P,E:E,Datenbank!$E132,C:C,Datenbank!$C132)),"",SUMIFS(P:P,E:E,Datenbank!$E132,C:C,Datenbank!$C132))+IF(ISERROR(SUMIFS(Q:Q,E:E,Datenbank!$E132,C:C,Datenbank!$C132)),"",SUMIFS(Q:Q,E:E,Datenbank!$E132,C:C,Datenbank!$C132))</f>
        <v>0</v>
      </c>
      <c r="V132" s="33" t="str">
        <f>IF(ISERROR(IF(Z132="Duplikat","",(Datenbank!$U132-Datenbank!$T132))),"",IF(Z132="Duplikat","",(Datenbank!$U132-Datenbank!$T132)))</f>
        <v/>
      </c>
      <c r="W132" s="33">
        <f ca="1">IF(ISERROR(SUMIF(O:T,Datenbank!$O132,T:T)),"",SUMIF(O:T,Datenbank!$O132,T:T))</f>
        <v>0</v>
      </c>
      <c r="X132" s="33">
        <f ca="1">IF(ISERROR(SUMIF(O:Q,Datenbank!$O132,Q:Q)),"",SUMIF(O:Q,Datenbank!$O132,Q:Q))+IF(ISERROR(SUMIF(O:Q,Datenbank!$O132,P:P)),"",SUMIF(O:Q,Datenbank!$O132,P:P))</f>
        <v>0</v>
      </c>
      <c r="Y132" s="33">
        <f ca="1">IF(ISERROR(Datenbank!$X132-W132),"",Datenbank!$X132-W132)</f>
        <v>0</v>
      </c>
      <c r="Z132" s="31" t="str" cm="1">
        <f t="array" ref="Z132">_xlfn.LET(_xlpm.fi,_xlfn._xlws.FILTER($O132:$O$2480,(MONTH($D132:$D$2480)=MONTH($D132))*($O132:$O$2480=$O132)),IF(COUNT(_xlpm.fi)&gt;1,"DUPLIKAT",""))</f>
        <v/>
      </c>
      <c r="AA132" s="31"/>
      <c r="AB132" s="31"/>
    </row>
    <row r="133" spans="2:28" ht="20.100000000000001" customHeight="1" x14ac:dyDescent="0.25">
      <c r="B133" s="31">
        <f t="shared" si="16"/>
        <v>121</v>
      </c>
      <c r="C133" s="31">
        <f t="shared" si="17"/>
        <v>1</v>
      </c>
      <c r="D133" s="32"/>
      <c r="E133" s="31"/>
      <c r="F133" s="31">
        <f>Datenbank!$E133</f>
        <v>0</v>
      </c>
      <c r="G133" s="33" t="str">
        <f>IF(ISERROR(INDEX([1]Plan!A:O,MATCH(E133,[1]Plan!C:C,0),MATCH(C133,[1]Plan!$A$2:$O$2,0))),"",INDEX([1]Plan!A:O,MATCH(E133,[1]Plan!C:C,0),MATCH(C133,[1]Plan!$A$2:$O$2,0)))</f>
        <v/>
      </c>
      <c r="H133" s="33"/>
      <c r="I133" s="33"/>
      <c r="J133" s="31"/>
      <c r="K133" s="33" t="str">
        <f t="shared" si="14"/>
        <v/>
      </c>
      <c r="L133" s="33" t="str">
        <f t="shared" si="15"/>
        <v/>
      </c>
      <c r="M133" s="31" t="str">
        <f t="shared" si="18"/>
        <v/>
      </c>
      <c r="N133" s="31" t="str">
        <f>IF(ISERROR(VLOOKUP(M133,[1]Plan!$Q$5:$R$22,2,FALSE)),"",VLOOKUP(M133,[1]Plan!$Q$5:$R$22,2,FALSE))</f>
        <v/>
      </c>
      <c r="O133" s="31" t="str">
        <f>IF(ISERROR(INDEX([1]Plan!$B:$B,MATCH(F133,[1]Plan!$C:$C,0))),"",INDEX([1]Plan!$B:$B,MATCH(F133,[1]Plan!$C:$C,0)))</f>
        <v/>
      </c>
      <c r="P133" s="33" t="str">
        <f t="shared" si="19"/>
        <v/>
      </c>
      <c r="Q133" s="33">
        <f t="shared" si="20"/>
        <v>0</v>
      </c>
      <c r="R133" s="33" t="str">
        <f t="shared" si="21"/>
        <v/>
      </c>
      <c r="S133" s="33" t="str">
        <f>IF(Z133="DUPLIKAT","",Tabelle1[[#This Row],[Soll-Monat]])</f>
        <v/>
      </c>
      <c r="T133" s="33" t="str">
        <f>IF(ISERROR(IF(M133=99,"",INDEX([1]Plan!A:O,MATCH($O133,[1]Plan!B:B,0),MATCH($C133,[1]Plan!$A$2:$O$2,0)))),"",IF(M133=99,"",INDEX([1]Plan!A:O,MATCH($O133,[1]Plan!B:B,0),MATCH($C133,[1]Plan!$A$2:$O$2,0))))</f>
        <v/>
      </c>
      <c r="U133" s="33">
        <f>IF(ISERROR(SUMIFS(P:P,E:E,Datenbank!$E133,C:C,Datenbank!$C133)),"",SUMIFS(P:P,E:E,Datenbank!$E133,C:C,Datenbank!$C133))+IF(ISERROR(SUMIFS(Q:Q,E:E,Datenbank!$E133,C:C,Datenbank!$C133)),"",SUMIFS(Q:Q,E:E,Datenbank!$E133,C:C,Datenbank!$C133))</f>
        <v>0</v>
      </c>
      <c r="V133" s="33" t="str">
        <f>IF(ISERROR(IF(Z133="Duplikat","",(Datenbank!$U133-Datenbank!$T133))),"",IF(Z133="Duplikat","",(Datenbank!$U133-Datenbank!$T133)))</f>
        <v/>
      </c>
      <c r="W133" s="33">
        <f ca="1">IF(ISERROR(SUMIF(O:T,Datenbank!$O133,T:T)),"",SUMIF(O:T,Datenbank!$O133,T:T))</f>
        <v>0</v>
      </c>
      <c r="X133" s="33">
        <f ca="1">IF(ISERROR(SUMIF(O:Q,Datenbank!$O133,Q:Q)),"",SUMIF(O:Q,Datenbank!$O133,Q:Q))+IF(ISERROR(SUMIF(O:Q,Datenbank!$O133,P:P)),"",SUMIF(O:Q,Datenbank!$O133,P:P))</f>
        <v>0</v>
      </c>
      <c r="Y133" s="33">
        <f ca="1">IF(ISERROR(Datenbank!$X133-W133),"",Datenbank!$X133-W133)</f>
        <v>0</v>
      </c>
      <c r="Z133" s="31" t="str" cm="1">
        <f t="array" ref="Z133">_xlfn.LET(_xlpm.fi,_xlfn._xlws.FILTER($O133:$O$2480,(MONTH($D133:$D$2480)=MONTH($D133))*($O133:$O$2480=$O133)),IF(COUNT(_xlpm.fi)&gt;1,"DUPLIKAT",""))</f>
        <v/>
      </c>
      <c r="AA133" s="31"/>
      <c r="AB133" s="31"/>
    </row>
    <row r="134" spans="2:28" ht="20.100000000000001" customHeight="1" x14ac:dyDescent="0.25">
      <c r="B134" s="31">
        <f t="shared" si="16"/>
        <v>122</v>
      </c>
      <c r="C134" s="31">
        <f t="shared" si="17"/>
        <v>1</v>
      </c>
      <c r="D134" s="32"/>
      <c r="E134" s="31"/>
      <c r="F134" s="31">
        <f>Datenbank!$E134</f>
        <v>0</v>
      </c>
      <c r="G134" s="33" t="str">
        <f>IF(ISERROR(INDEX([1]Plan!A:O,MATCH(E134,[1]Plan!C:C,0),MATCH(C134,[1]Plan!$A$2:$O$2,0))),"",INDEX([1]Plan!A:O,MATCH(E134,[1]Plan!C:C,0),MATCH(C134,[1]Plan!$A$2:$O$2,0)))</f>
        <v/>
      </c>
      <c r="H134" s="33"/>
      <c r="I134" s="33"/>
      <c r="J134" s="31"/>
      <c r="K134" s="33" t="str">
        <f t="shared" si="14"/>
        <v/>
      </c>
      <c r="L134" s="33" t="str">
        <f t="shared" si="15"/>
        <v/>
      </c>
      <c r="M134" s="31" t="str">
        <f t="shared" si="18"/>
        <v/>
      </c>
      <c r="N134" s="31" t="str">
        <f>IF(ISERROR(VLOOKUP(M134,[1]Plan!$Q$5:$R$22,2,FALSE)),"",VLOOKUP(M134,[1]Plan!$Q$5:$R$22,2,FALSE))</f>
        <v/>
      </c>
      <c r="O134" s="31" t="str">
        <f>IF(ISERROR(INDEX([1]Plan!$B:$B,MATCH(F134,[1]Plan!$C:$C,0))),"",INDEX([1]Plan!$B:$B,MATCH(F134,[1]Plan!$C:$C,0)))</f>
        <v/>
      </c>
      <c r="P134" s="33" t="str">
        <f t="shared" si="19"/>
        <v/>
      </c>
      <c r="Q134" s="33">
        <f t="shared" si="20"/>
        <v>0</v>
      </c>
      <c r="R134" s="33" t="str">
        <f t="shared" si="21"/>
        <v/>
      </c>
      <c r="S134" s="33" t="str">
        <f>IF(Z134="DUPLIKAT","",Tabelle1[[#This Row],[Soll-Monat]])</f>
        <v/>
      </c>
      <c r="T134" s="33" t="str">
        <f>IF(ISERROR(IF(M134=99,"",INDEX([1]Plan!A:O,MATCH($O134,[1]Plan!B:B,0),MATCH($C134,[1]Plan!$A$2:$O$2,0)))),"",IF(M134=99,"",INDEX([1]Plan!A:O,MATCH($O134,[1]Plan!B:B,0),MATCH($C134,[1]Plan!$A$2:$O$2,0))))</f>
        <v/>
      </c>
      <c r="U134" s="33">
        <f>IF(ISERROR(SUMIFS(P:P,E:E,Datenbank!$E134,C:C,Datenbank!$C134)),"",SUMIFS(P:P,E:E,Datenbank!$E134,C:C,Datenbank!$C134))+IF(ISERROR(SUMIFS(Q:Q,E:E,Datenbank!$E134,C:C,Datenbank!$C134)),"",SUMIFS(Q:Q,E:E,Datenbank!$E134,C:C,Datenbank!$C134))</f>
        <v>0</v>
      </c>
      <c r="V134" s="33" t="str">
        <f>IF(ISERROR(IF(Z134="Duplikat","",(Datenbank!$U134-Datenbank!$T134))),"",IF(Z134="Duplikat","",(Datenbank!$U134-Datenbank!$T134)))</f>
        <v/>
      </c>
      <c r="W134" s="33">
        <f ca="1">IF(ISERROR(SUMIF(O:T,Datenbank!$O134,T:T)),"",SUMIF(O:T,Datenbank!$O134,T:T))</f>
        <v>0</v>
      </c>
      <c r="X134" s="33">
        <f ca="1">IF(ISERROR(SUMIF(O:Q,Datenbank!$O134,Q:Q)),"",SUMIF(O:Q,Datenbank!$O134,Q:Q))+IF(ISERROR(SUMIF(O:Q,Datenbank!$O134,P:P)),"",SUMIF(O:Q,Datenbank!$O134,P:P))</f>
        <v>0</v>
      </c>
      <c r="Y134" s="33">
        <f ca="1">IF(ISERROR(Datenbank!$X134-W134),"",Datenbank!$X134-W134)</f>
        <v>0</v>
      </c>
      <c r="Z134" s="31" t="str" cm="1">
        <f t="array" ref="Z134">_xlfn.LET(_xlpm.fi,_xlfn._xlws.FILTER($O134:$O$2480,(MONTH($D134:$D$2480)=MONTH($D134))*($O134:$O$2480=$O134)),IF(COUNT(_xlpm.fi)&gt;1,"DUPLIKAT",""))</f>
        <v/>
      </c>
      <c r="AA134" s="31"/>
      <c r="AB134" s="31"/>
    </row>
    <row r="135" spans="2:28" ht="20.100000000000001" customHeight="1" x14ac:dyDescent="0.25">
      <c r="B135" s="31">
        <f t="shared" si="16"/>
        <v>123</v>
      </c>
      <c r="C135" s="31">
        <f t="shared" si="17"/>
        <v>1</v>
      </c>
      <c r="D135" s="32"/>
      <c r="E135" s="31"/>
      <c r="F135" s="31">
        <f>Datenbank!$E135</f>
        <v>0</v>
      </c>
      <c r="G135" s="33" t="str">
        <f>IF(ISERROR(INDEX([1]Plan!A:O,MATCH(E135,[1]Plan!C:C,0),MATCH(C135,[1]Plan!$A$2:$O$2,0))),"",INDEX([1]Plan!A:O,MATCH(E135,[1]Plan!C:C,0),MATCH(C135,[1]Plan!$A$2:$O$2,0)))</f>
        <v/>
      </c>
      <c r="H135" s="33"/>
      <c r="I135" s="33"/>
      <c r="J135" s="31"/>
      <c r="K135" s="33" t="str">
        <f t="shared" si="14"/>
        <v/>
      </c>
      <c r="L135" s="33" t="str">
        <f t="shared" si="15"/>
        <v/>
      </c>
      <c r="M135" s="31" t="str">
        <f t="shared" si="18"/>
        <v/>
      </c>
      <c r="N135" s="31" t="str">
        <f>IF(ISERROR(VLOOKUP(M135,[1]Plan!$Q$5:$R$22,2,FALSE)),"",VLOOKUP(M135,[1]Plan!$Q$5:$R$22,2,FALSE))</f>
        <v/>
      </c>
      <c r="O135" s="31" t="str">
        <f>IF(ISERROR(INDEX([1]Plan!$B:$B,MATCH(F135,[1]Plan!$C:$C,0))),"",INDEX([1]Plan!$B:$B,MATCH(F135,[1]Plan!$C:$C,0)))</f>
        <v/>
      </c>
      <c r="P135" s="33" t="str">
        <f t="shared" si="19"/>
        <v/>
      </c>
      <c r="Q135" s="33">
        <f t="shared" si="20"/>
        <v>0</v>
      </c>
      <c r="R135" s="33" t="str">
        <f t="shared" si="21"/>
        <v/>
      </c>
      <c r="S135" s="33" t="str">
        <f>IF(Z135="DUPLIKAT","",Tabelle1[[#This Row],[Soll-Monat]])</f>
        <v/>
      </c>
      <c r="T135" s="33" t="str">
        <f>IF(ISERROR(IF(M135=99,"",INDEX([1]Plan!A:O,MATCH($O135,[1]Plan!B:B,0),MATCH($C135,[1]Plan!$A$2:$O$2,0)))),"",IF(M135=99,"",INDEX([1]Plan!A:O,MATCH($O135,[1]Plan!B:B,0),MATCH($C135,[1]Plan!$A$2:$O$2,0))))</f>
        <v/>
      </c>
      <c r="U135" s="33">
        <f>IF(ISERROR(SUMIFS(P:P,E:E,Datenbank!$E135,C:C,Datenbank!$C135)),"",SUMIFS(P:P,E:E,Datenbank!$E135,C:C,Datenbank!$C135))+IF(ISERROR(SUMIFS(Q:Q,E:E,Datenbank!$E135,C:C,Datenbank!$C135)),"",SUMIFS(Q:Q,E:E,Datenbank!$E135,C:C,Datenbank!$C135))</f>
        <v>0</v>
      </c>
      <c r="V135" s="33" t="str">
        <f>IF(ISERROR(IF(Z135="Duplikat","",(Datenbank!$U135-Datenbank!$T135))),"",IF(Z135="Duplikat","",(Datenbank!$U135-Datenbank!$T135)))</f>
        <v/>
      </c>
      <c r="W135" s="33">
        <f ca="1">IF(ISERROR(SUMIF(O:T,Datenbank!$O135,T:T)),"",SUMIF(O:T,Datenbank!$O135,T:T))</f>
        <v>0</v>
      </c>
      <c r="X135" s="33">
        <f ca="1">IF(ISERROR(SUMIF(O:Q,Datenbank!$O135,Q:Q)),"",SUMIF(O:Q,Datenbank!$O135,Q:Q))+IF(ISERROR(SUMIF(O:Q,Datenbank!$O135,P:P)),"",SUMIF(O:Q,Datenbank!$O135,P:P))</f>
        <v>0</v>
      </c>
      <c r="Y135" s="33">
        <f ca="1">IF(ISERROR(Datenbank!$X135-W135),"",Datenbank!$X135-W135)</f>
        <v>0</v>
      </c>
      <c r="Z135" s="31" t="str" cm="1">
        <f t="array" ref="Z135">_xlfn.LET(_xlpm.fi,_xlfn._xlws.FILTER($O135:$O$2480,(MONTH($D135:$D$2480)=MONTH($D135))*($O135:$O$2480=$O135)),IF(COUNT(_xlpm.fi)&gt;1,"DUPLIKAT",""))</f>
        <v/>
      </c>
      <c r="AA135" s="31"/>
      <c r="AB135" s="31"/>
    </row>
    <row r="136" spans="2:28" ht="20.100000000000001" customHeight="1" x14ac:dyDescent="0.25">
      <c r="B136" s="31">
        <f t="shared" si="16"/>
        <v>124</v>
      </c>
      <c r="C136" s="31">
        <f t="shared" si="17"/>
        <v>1</v>
      </c>
      <c r="D136" s="32"/>
      <c r="E136" s="31"/>
      <c r="F136" s="31">
        <f>Datenbank!$E136</f>
        <v>0</v>
      </c>
      <c r="G136" s="33" t="str">
        <f>IF(ISERROR(INDEX([1]Plan!A:O,MATCH(E136,[1]Plan!C:C,0),MATCH(C136,[1]Plan!$A$2:$O$2,0))),"",INDEX([1]Plan!A:O,MATCH(E136,[1]Plan!C:C,0),MATCH(C136,[1]Plan!$A$2:$O$2,0)))</f>
        <v/>
      </c>
      <c r="H136" s="33"/>
      <c r="I136" s="33"/>
      <c r="J136" s="31"/>
      <c r="K136" s="33" t="str">
        <f t="shared" si="14"/>
        <v/>
      </c>
      <c r="L136" s="33" t="str">
        <f t="shared" si="15"/>
        <v/>
      </c>
      <c r="M136" s="31" t="str">
        <f t="shared" si="18"/>
        <v/>
      </c>
      <c r="N136" s="31" t="str">
        <f>IF(ISERROR(VLOOKUP(M136,[1]Plan!$Q$5:$R$22,2,FALSE)),"",VLOOKUP(M136,[1]Plan!$Q$5:$R$22,2,FALSE))</f>
        <v/>
      </c>
      <c r="O136" s="31" t="str">
        <f>IF(ISERROR(INDEX([1]Plan!$B:$B,MATCH(F136,[1]Plan!$C:$C,0))),"",INDEX([1]Plan!$B:$B,MATCH(F136,[1]Plan!$C:$C,0)))</f>
        <v/>
      </c>
      <c r="P136" s="33" t="str">
        <f t="shared" si="19"/>
        <v/>
      </c>
      <c r="Q136" s="33">
        <f t="shared" si="20"/>
        <v>0</v>
      </c>
      <c r="R136" s="33" t="str">
        <f t="shared" si="21"/>
        <v/>
      </c>
      <c r="S136" s="33" t="str">
        <f>IF(Z136="DUPLIKAT","",Tabelle1[[#This Row],[Soll-Monat]])</f>
        <v/>
      </c>
      <c r="T136" s="33" t="str">
        <f>IF(ISERROR(IF(M136=99,"",INDEX([1]Plan!A:O,MATCH($O136,[1]Plan!B:B,0),MATCH($C136,[1]Plan!$A$2:$O$2,0)))),"",IF(M136=99,"",INDEX([1]Plan!A:O,MATCH($O136,[1]Plan!B:B,0),MATCH($C136,[1]Plan!$A$2:$O$2,0))))</f>
        <v/>
      </c>
      <c r="U136" s="33">
        <f>IF(ISERROR(SUMIFS(P:P,E:E,Datenbank!$E136,C:C,Datenbank!$C136)),"",SUMIFS(P:P,E:E,Datenbank!$E136,C:C,Datenbank!$C136))+IF(ISERROR(SUMIFS(Q:Q,E:E,Datenbank!$E136,C:C,Datenbank!$C136)),"",SUMIFS(Q:Q,E:E,Datenbank!$E136,C:C,Datenbank!$C136))</f>
        <v>0</v>
      </c>
      <c r="V136" s="33" t="str">
        <f>IF(ISERROR(IF(Z136="Duplikat","",(Datenbank!$U136-Datenbank!$T136))),"",IF(Z136="Duplikat","",(Datenbank!$U136-Datenbank!$T136)))</f>
        <v/>
      </c>
      <c r="W136" s="33">
        <f ca="1">IF(ISERROR(SUMIF(O:T,Datenbank!$O136,T:T)),"",SUMIF(O:T,Datenbank!$O136,T:T))</f>
        <v>0</v>
      </c>
      <c r="X136" s="33">
        <f ca="1">IF(ISERROR(SUMIF(O:Q,Datenbank!$O136,Q:Q)),"",SUMIF(O:Q,Datenbank!$O136,Q:Q))+IF(ISERROR(SUMIF(O:Q,Datenbank!$O136,P:P)),"",SUMIF(O:Q,Datenbank!$O136,P:P))</f>
        <v>0</v>
      </c>
      <c r="Y136" s="33">
        <f ca="1">IF(ISERROR(Datenbank!$X136-W136),"",Datenbank!$X136-W136)</f>
        <v>0</v>
      </c>
      <c r="Z136" s="31" t="str" cm="1">
        <f t="array" ref="Z136">_xlfn.LET(_xlpm.fi,_xlfn._xlws.FILTER($O136:$O$2480,(MONTH($D136:$D$2480)=MONTH($D136))*($O136:$O$2480=$O136)),IF(COUNT(_xlpm.fi)&gt;1,"DUPLIKAT",""))</f>
        <v/>
      </c>
      <c r="AA136" s="31"/>
      <c r="AB136" s="31"/>
    </row>
    <row r="137" spans="2:28" ht="20.100000000000001" customHeight="1" x14ac:dyDescent="0.25">
      <c r="B137" s="31">
        <f t="shared" si="16"/>
        <v>125</v>
      </c>
      <c r="C137" s="31">
        <f t="shared" si="17"/>
        <v>1</v>
      </c>
      <c r="D137" s="32"/>
      <c r="E137" s="31"/>
      <c r="F137" s="31">
        <f>Datenbank!$E137</f>
        <v>0</v>
      </c>
      <c r="G137" s="33" t="str">
        <f>IF(ISERROR(INDEX([1]Plan!A:O,MATCH(E137,[1]Plan!C:C,0),MATCH(C137,[1]Plan!$A$2:$O$2,0))),"",INDEX([1]Plan!A:O,MATCH(E137,[1]Plan!C:C,0),MATCH(C137,[1]Plan!$A$2:$O$2,0)))</f>
        <v/>
      </c>
      <c r="H137" s="33"/>
      <c r="I137" s="33"/>
      <c r="J137" s="31"/>
      <c r="K137" s="33" t="str">
        <f t="shared" si="14"/>
        <v/>
      </c>
      <c r="L137" s="33" t="str">
        <f t="shared" si="15"/>
        <v/>
      </c>
      <c r="M137" s="31" t="str">
        <f t="shared" si="18"/>
        <v/>
      </c>
      <c r="N137" s="31" t="str">
        <f>IF(ISERROR(VLOOKUP(M137,[1]Plan!$Q$5:$R$22,2,FALSE)),"",VLOOKUP(M137,[1]Plan!$Q$5:$R$22,2,FALSE))</f>
        <v/>
      </c>
      <c r="O137" s="31" t="str">
        <f>IF(ISERROR(INDEX([1]Plan!$B:$B,MATCH(F137,[1]Plan!$C:$C,0))),"",INDEX([1]Plan!$B:$B,MATCH(F137,[1]Plan!$C:$C,0)))</f>
        <v/>
      </c>
      <c r="P137" s="33" t="str">
        <f t="shared" si="19"/>
        <v/>
      </c>
      <c r="Q137" s="33">
        <f t="shared" si="20"/>
        <v>0</v>
      </c>
      <c r="R137" s="33" t="str">
        <f t="shared" si="21"/>
        <v/>
      </c>
      <c r="S137" s="33" t="str">
        <f>IF(Z137="DUPLIKAT","",Tabelle1[[#This Row],[Soll-Monat]])</f>
        <v/>
      </c>
      <c r="T137" s="33" t="str">
        <f>IF(ISERROR(IF(M137=99,"",INDEX([1]Plan!A:O,MATCH($O137,[1]Plan!B:B,0),MATCH($C137,[1]Plan!$A$2:$O$2,0)))),"",IF(M137=99,"",INDEX([1]Plan!A:O,MATCH($O137,[1]Plan!B:B,0),MATCH($C137,[1]Plan!$A$2:$O$2,0))))</f>
        <v/>
      </c>
      <c r="U137" s="33">
        <f>IF(ISERROR(SUMIFS(P:P,E:E,Datenbank!$E137,C:C,Datenbank!$C137)),"",SUMIFS(P:P,E:E,Datenbank!$E137,C:C,Datenbank!$C137))+IF(ISERROR(SUMIFS(Q:Q,E:E,Datenbank!$E137,C:C,Datenbank!$C137)),"",SUMIFS(Q:Q,E:E,Datenbank!$E137,C:C,Datenbank!$C137))</f>
        <v>0</v>
      </c>
      <c r="V137" s="33" t="str">
        <f>IF(ISERROR(IF(Z137="Duplikat","",(Datenbank!$U137-Datenbank!$T137))),"",IF(Z137="Duplikat","",(Datenbank!$U137-Datenbank!$T137)))</f>
        <v/>
      </c>
      <c r="W137" s="33">
        <f ca="1">IF(ISERROR(SUMIF(O:T,Datenbank!$O137,T:T)),"",SUMIF(O:T,Datenbank!$O137,T:T))</f>
        <v>0</v>
      </c>
      <c r="X137" s="33">
        <f ca="1">IF(ISERROR(SUMIF(O:Q,Datenbank!$O137,Q:Q)),"",SUMIF(O:Q,Datenbank!$O137,Q:Q))+IF(ISERROR(SUMIF(O:Q,Datenbank!$O137,P:P)),"",SUMIF(O:Q,Datenbank!$O137,P:P))</f>
        <v>0</v>
      </c>
      <c r="Y137" s="33">
        <f ca="1">IF(ISERROR(Datenbank!$X137-W137),"",Datenbank!$X137-W137)</f>
        <v>0</v>
      </c>
      <c r="Z137" s="31" t="str" cm="1">
        <f t="array" ref="Z137">_xlfn.LET(_xlpm.fi,_xlfn._xlws.FILTER($O137:$O$2480,(MONTH($D137:$D$2480)=MONTH($D137))*($O137:$O$2480=$O137)),IF(COUNT(_xlpm.fi)&gt;1,"DUPLIKAT",""))</f>
        <v/>
      </c>
      <c r="AA137" s="31"/>
      <c r="AB137" s="31"/>
    </row>
    <row r="138" spans="2:28" ht="20.100000000000001" customHeight="1" x14ac:dyDescent="0.25">
      <c r="B138" s="31">
        <f t="shared" si="16"/>
        <v>126</v>
      </c>
      <c r="C138" s="31">
        <f t="shared" si="17"/>
        <v>1</v>
      </c>
      <c r="D138" s="32"/>
      <c r="E138" s="31"/>
      <c r="F138" s="31">
        <f>Datenbank!$E138</f>
        <v>0</v>
      </c>
      <c r="G138" s="33" t="str">
        <f>IF(ISERROR(INDEX([1]Plan!A:O,MATCH(E138,[1]Plan!C:C,0),MATCH(C138,[1]Plan!$A$2:$O$2,0))),"",INDEX([1]Plan!A:O,MATCH(E138,[1]Plan!C:C,0),MATCH(C138,[1]Plan!$A$2:$O$2,0)))</f>
        <v/>
      </c>
      <c r="H138" s="33"/>
      <c r="I138" s="33"/>
      <c r="J138" s="31"/>
      <c r="K138" s="33" t="str">
        <f t="shared" si="14"/>
        <v/>
      </c>
      <c r="L138" s="33" t="str">
        <f t="shared" si="15"/>
        <v/>
      </c>
      <c r="M138" s="31" t="str">
        <f t="shared" si="18"/>
        <v/>
      </c>
      <c r="N138" s="31" t="str">
        <f>IF(ISERROR(VLOOKUP(M138,[1]Plan!$Q$5:$R$22,2,FALSE)),"",VLOOKUP(M138,[1]Plan!$Q$5:$R$22,2,FALSE))</f>
        <v/>
      </c>
      <c r="O138" s="31" t="str">
        <f>IF(ISERROR(INDEX([1]Plan!$B:$B,MATCH(F138,[1]Plan!$C:$C,0))),"",INDEX([1]Plan!$B:$B,MATCH(F138,[1]Plan!$C:$C,0)))</f>
        <v/>
      </c>
      <c r="P138" s="33" t="str">
        <f t="shared" si="19"/>
        <v/>
      </c>
      <c r="Q138" s="33">
        <f t="shared" si="20"/>
        <v>0</v>
      </c>
      <c r="R138" s="33" t="str">
        <f t="shared" si="21"/>
        <v/>
      </c>
      <c r="S138" s="33" t="str">
        <f>IF(Z138="DUPLIKAT","",Tabelle1[[#This Row],[Soll-Monat]])</f>
        <v/>
      </c>
      <c r="T138" s="33" t="str">
        <f>IF(ISERROR(IF(M138=99,"",INDEX([1]Plan!A:O,MATCH($O138,[1]Plan!B:B,0),MATCH($C138,[1]Plan!$A$2:$O$2,0)))),"",IF(M138=99,"",INDEX([1]Plan!A:O,MATCH($O138,[1]Plan!B:B,0),MATCH($C138,[1]Plan!$A$2:$O$2,0))))</f>
        <v/>
      </c>
      <c r="U138" s="33">
        <f>IF(ISERROR(SUMIFS(P:P,E:E,Datenbank!$E138,C:C,Datenbank!$C138)),"",SUMIFS(P:P,E:E,Datenbank!$E138,C:C,Datenbank!$C138))+IF(ISERROR(SUMIFS(Q:Q,E:E,Datenbank!$E138,C:C,Datenbank!$C138)),"",SUMIFS(Q:Q,E:E,Datenbank!$E138,C:C,Datenbank!$C138))</f>
        <v>0</v>
      </c>
      <c r="V138" s="33" t="str">
        <f>IF(ISERROR(IF(Z138="Duplikat","",(Datenbank!$U138-Datenbank!$T138))),"",IF(Z138="Duplikat","",(Datenbank!$U138-Datenbank!$T138)))</f>
        <v/>
      </c>
      <c r="W138" s="33">
        <f ca="1">IF(ISERROR(SUMIF(O:T,Datenbank!$O138,T:T)),"",SUMIF(O:T,Datenbank!$O138,T:T))</f>
        <v>0</v>
      </c>
      <c r="X138" s="33">
        <f ca="1">IF(ISERROR(SUMIF(O:Q,Datenbank!$O138,Q:Q)),"",SUMIF(O:Q,Datenbank!$O138,Q:Q))+IF(ISERROR(SUMIF(O:Q,Datenbank!$O138,P:P)),"",SUMIF(O:Q,Datenbank!$O138,P:P))</f>
        <v>0</v>
      </c>
      <c r="Y138" s="33">
        <f ca="1">IF(ISERROR(Datenbank!$X138-W138),"",Datenbank!$X138-W138)</f>
        <v>0</v>
      </c>
      <c r="Z138" s="31" t="str" cm="1">
        <f t="array" ref="Z138">_xlfn.LET(_xlpm.fi,_xlfn._xlws.FILTER($O138:$O$2480,(MONTH($D138:$D$2480)=MONTH($D138))*($O138:$O$2480=$O138)),IF(COUNT(_xlpm.fi)&gt;1,"DUPLIKAT",""))</f>
        <v/>
      </c>
      <c r="AA138" s="31"/>
      <c r="AB138" s="31"/>
    </row>
    <row r="139" spans="2:28" ht="20.100000000000001" customHeight="1" x14ac:dyDescent="0.25">
      <c r="B139" s="31">
        <f t="shared" si="16"/>
        <v>127</v>
      </c>
      <c r="C139" s="31">
        <f t="shared" si="17"/>
        <v>1</v>
      </c>
      <c r="D139" s="32"/>
      <c r="E139" s="31"/>
      <c r="F139" s="31">
        <f>Datenbank!$E139</f>
        <v>0</v>
      </c>
      <c r="G139" s="33" t="str">
        <f>IF(ISERROR(INDEX([1]Plan!A:O,MATCH(E139,[1]Plan!C:C,0),MATCH(C139,[1]Plan!$A$2:$O$2,0))),"",INDEX([1]Plan!A:O,MATCH(E139,[1]Plan!C:C,0),MATCH(C139,[1]Plan!$A$2:$O$2,0)))</f>
        <v/>
      </c>
      <c r="H139" s="33"/>
      <c r="I139" s="33"/>
      <c r="J139" s="31"/>
      <c r="K139" s="33" t="str">
        <f t="shared" si="14"/>
        <v/>
      </c>
      <c r="L139" s="33" t="str">
        <f t="shared" si="15"/>
        <v/>
      </c>
      <c r="M139" s="31" t="str">
        <f t="shared" si="18"/>
        <v/>
      </c>
      <c r="N139" s="31" t="str">
        <f>IF(ISERROR(VLOOKUP(M139,[1]Plan!$Q$5:$R$22,2,FALSE)),"",VLOOKUP(M139,[1]Plan!$Q$5:$R$22,2,FALSE))</f>
        <v/>
      </c>
      <c r="O139" s="31" t="str">
        <f>IF(ISERROR(INDEX([1]Plan!$B:$B,MATCH(F139,[1]Plan!$C:$C,0))),"",INDEX([1]Plan!$B:$B,MATCH(F139,[1]Plan!$C:$C,0)))</f>
        <v/>
      </c>
      <c r="P139" s="33" t="str">
        <f t="shared" si="19"/>
        <v/>
      </c>
      <c r="Q139" s="33">
        <f t="shared" si="20"/>
        <v>0</v>
      </c>
      <c r="R139" s="33" t="str">
        <f t="shared" si="21"/>
        <v/>
      </c>
      <c r="S139" s="33" t="str">
        <f>IF(Z139="DUPLIKAT","",Tabelle1[[#This Row],[Soll-Monat]])</f>
        <v/>
      </c>
      <c r="T139" s="33" t="str">
        <f>IF(ISERROR(IF(M139=99,"",INDEX([1]Plan!A:O,MATCH($O139,[1]Plan!B:B,0),MATCH($C139,[1]Plan!$A$2:$O$2,0)))),"",IF(M139=99,"",INDEX([1]Plan!A:O,MATCH($O139,[1]Plan!B:B,0),MATCH($C139,[1]Plan!$A$2:$O$2,0))))</f>
        <v/>
      </c>
      <c r="U139" s="33">
        <f>IF(ISERROR(SUMIFS(P:P,E:E,Datenbank!$E139,C:C,Datenbank!$C139)),"",SUMIFS(P:P,E:E,Datenbank!$E139,C:C,Datenbank!$C139))+IF(ISERROR(SUMIFS(Q:Q,E:E,Datenbank!$E139,C:C,Datenbank!$C139)),"",SUMIFS(Q:Q,E:E,Datenbank!$E139,C:C,Datenbank!$C139))</f>
        <v>0</v>
      </c>
      <c r="V139" s="33" t="str">
        <f>IF(ISERROR(IF(Z139="Duplikat","",(Datenbank!$U139-Datenbank!$T139))),"",IF(Z139="Duplikat","",(Datenbank!$U139-Datenbank!$T139)))</f>
        <v/>
      </c>
      <c r="W139" s="33">
        <f ca="1">IF(ISERROR(SUMIF(O:T,Datenbank!$O139,T:T)),"",SUMIF(O:T,Datenbank!$O139,T:T))</f>
        <v>0</v>
      </c>
      <c r="X139" s="33">
        <f ca="1">IF(ISERROR(SUMIF(O:Q,Datenbank!$O139,Q:Q)),"",SUMIF(O:Q,Datenbank!$O139,Q:Q))+IF(ISERROR(SUMIF(O:Q,Datenbank!$O139,P:P)),"",SUMIF(O:Q,Datenbank!$O139,P:P))</f>
        <v>0</v>
      </c>
      <c r="Y139" s="33">
        <f ca="1">IF(ISERROR(Datenbank!$X139-W139),"",Datenbank!$X139-W139)</f>
        <v>0</v>
      </c>
      <c r="Z139" s="31" t="str" cm="1">
        <f t="array" ref="Z139">_xlfn.LET(_xlpm.fi,_xlfn._xlws.FILTER($O139:$O$2480,(MONTH($D139:$D$2480)=MONTH($D139))*($O139:$O$2480=$O139)),IF(COUNT(_xlpm.fi)&gt;1,"DUPLIKAT",""))</f>
        <v/>
      </c>
      <c r="AA139" s="31"/>
      <c r="AB139" s="31"/>
    </row>
    <row r="140" spans="2:28" ht="20.100000000000001" customHeight="1" x14ac:dyDescent="0.25">
      <c r="B140" s="31">
        <f t="shared" si="16"/>
        <v>128</v>
      </c>
      <c r="C140" s="31">
        <f t="shared" si="17"/>
        <v>1</v>
      </c>
      <c r="D140" s="32"/>
      <c r="E140" s="31"/>
      <c r="F140" s="31">
        <f>Datenbank!$E140</f>
        <v>0</v>
      </c>
      <c r="G140" s="33" t="str">
        <f>IF(ISERROR(INDEX([1]Plan!A:O,MATCH(E140,[1]Plan!C:C,0),MATCH(C140,[1]Plan!$A$2:$O$2,0))),"",INDEX([1]Plan!A:O,MATCH(E140,[1]Plan!C:C,0),MATCH(C140,[1]Plan!$A$2:$O$2,0)))</f>
        <v/>
      </c>
      <c r="H140" s="33"/>
      <c r="I140" s="33"/>
      <c r="J140" s="31"/>
      <c r="K140" s="33" t="str">
        <f t="shared" si="14"/>
        <v/>
      </c>
      <c r="L140" s="33" t="str">
        <f t="shared" si="15"/>
        <v/>
      </c>
      <c r="M140" s="31" t="str">
        <f t="shared" si="18"/>
        <v/>
      </c>
      <c r="N140" s="31" t="str">
        <f>IF(ISERROR(VLOOKUP(M140,[1]Plan!$Q$5:$R$22,2,FALSE)),"",VLOOKUP(M140,[1]Plan!$Q$5:$R$22,2,FALSE))</f>
        <v/>
      </c>
      <c r="O140" s="31" t="str">
        <f>IF(ISERROR(INDEX([1]Plan!$B:$B,MATCH(F140,[1]Plan!$C:$C,0))),"",INDEX([1]Plan!$B:$B,MATCH(F140,[1]Plan!$C:$C,0)))</f>
        <v/>
      </c>
      <c r="P140" s="33" t="str">
        <f t="shared" si="19"/>
        <v/>
      </c>
      <c r="Q140" s="33">
        <f t="shared" si="20"/>
        <v>0</v>
      </c>
      <c r="R140" s="33" t="str">
        <f t="shared" si="21"/>
        <v/>
      </c>
      <c r="S140" s="33" t="str">
        <f>IF(Z140="DUPLIKAT","",Tabelle1[[#This Row],[Soll-Monat]])</f>
        <v/>
      </c>
      <c r="T140" s="33" t="str">
        <f>IF(ISERROR(IF(M140=99,"",INDEX([1]Plan!A:O,MATCH($O140,[1]Plan!B:B,0),MATCH($C140,[1]Plan!$A$2:$O$2,0)))),"",IF(M140=99,"",INDEX([1]Plan!A:O,MATCH($O140,[1]Plan!B:B,0),MATCH($C140,[1]Plan!$A$2:$O$2,0))))</f>
        <v/>
      </c>
      <c r="U140" s="33">
        <f>IF(ISERROR(SUMIFS(P:P,E:E,Datenbank!$E140,C:C,Datenbank!$C140)),"",SUMIFS(P:P,E:E,Datenbank!$E140,C:C,Datenbank!$C140))+IF(ISERROR(SUMIFS(Q:Q,E:E,Datenbank!$E140,C:C,Datenbank!$C140)),"",SUMIFS(Q:Q,E:E,Datenbank!$E140,C:C,Datenbank!$C140))</f>
        <v>0</v>
      </c>
      <c r="V140" s="33" t="str">
        <f>IF(ISERROR(IF(Z140="Duplikat","",(Datenbank!$U140-Datenbank!$T140))),"",IF(Z140="Duplikat","",(Datenbank!$U140-Datenbank!$T140)))</f>
        <v/>
      </c>
      <c r="W140" s="33">
        <f ca="1">IF(ISERROR(SUMIF(O:T,Datenbank!$O140,T:T)),"",SUMIF(O:T,Datenbank!$O140,T:T))</f>
        <v>0</v>
      </c>
      <c r="X140" s="33">
        <f ca="1">IF(ISERROR(SUMIF(O:Q,Datenbank!$O140,Q:Q)),"",SUMIF(O:Q,Datenbank!$O140,Q:Q))+IF(ISERROR(SUMIF(O:Q,Datenbank!$O140,P:P)),"",SUMIF(O:Q,Datenbank!$O140,P:P))</f>
        <v>0</v>
      </c>
      <c r="Y140" s="33">
        <f ca="1">IF(ISERROR(Datenbank!$X140-W140),"",Datenbank!$X140-W140)</f>
        <v>0</v>
      </c>
      <c r="Z140" s="31" t="str" cm="1">
        <f t="array" ref="Z140">_xlfn.LET(_xlpm.fi,_xlfn._xlws.FILTER($O140:$O$2480,(MONTH($D140:$D$2480)=MONTH($D140))*($O140:$O$2480=$O140)),IF(COUNT(_xlpm.fi)&gt;1,"DUPLIKAT",""))</f>
        <v/>
      </c>
      <c r="AA140" s="31"/>
      <c r="AB140" s="31"/>
    </row>
    <row r="141" spans="2:28" ht="20.100000000000001" customHeight="1" x14ac:dyDescent="0.25">
      <c r="B141" s="31">
        <f t="shared" si="16"/>
        <v>129</v>
      </c>
      <c r="C141" s="31">
        <f t="shared" si="17"/>
        <v>1</v>
      </c>
      <c r="D141" s="32"/>
      <c r="E141" s="31"/>
      <c r="F141" s="31">
        <f>Datenbank!$E141</f>
        <v>0</v>
      </c>
      <c r="G141" s="33" t="str">
        <f>IF(ISERROR(INDEX([1]Plan!A:O,MATCH(E141,[1]Plan!C:C,0),MATCH(C141,[1]Plan!$A$2:$O$2,0))),"",INDEX([1]Plan!A:O,MATCH(E141,[1]Plan!C:C,0),MATCH(C141,[1]Plan!$A$2:$O$2,0)))</f>
        <v/>
      </c>
      <c r="H141" s="33"/>
      <c r="I141" s="33"/>
      <c r="J141" s="31"/>
      <c r="K141" s="33" t="str">
        <f t="shared" si="14"/>
        <v/>
      </c>
      <c r="L141" s="33" t="str">
        <f t="shared" si="15"/>
        <v/>
      </c>
      <c r="M141" s="31" t="str">
        <f t="shared" si="18"/>
        <v/>
      </c>
      <c r="N141" s="31" t="str">
        <f>IF(ISERROR(VLOOKUP(M141,[1]Plan!$Q$5:$R$22,2,FALSE)),"",VLOOKUP(M141,[1]Plan!$Q$5:$R$22,2,FALSE))</f>
        <v/>
      </c>
      <c r="O141" s="31" t="str">
        <f>IF(ISERROR(INDEX([1]Plan!$B:$B,MATCH(F141,[1]Plan!$C:$C,0))),"",INDEX([1]Plan!$B:$B,MATCH(F141,[1]Plan!$C:$C,0)))</f>
        <v/>
      </c>
      <c r="P141" s="33" t="str">
        <f t="shared" si="19"/>
        <v/>
      </c>
      <c r="Q141" s="33">
        <f t="shared" si="20"/>
        <v>0</v>
      </c>
      <c r="R141" s="33" t="str">
        <f t="shared" si="21"/>
        <v/>
      </c>
      <c r="S141" s="33" t="str">
        <f>IF(Z141="DUPLIKAT","",Tabelle1[[#This Row],[Soll-Monat]])</f>
        <v/>
      </c>
      <c r="T141" s="33" t="str">
        <f>IF(ISERROR(IF(M141=99,"",INDEX([1]Plan!A:O,MATCH($O141,[1]Plan!B:B,0),MATCH($C141,[1]Plan!$A$2:$O$2,0)))),"",IF(M141=99,"",INDEX([1]Plan!A:O,MATCH($O141,[1]Plan!B:B,0),MATCH($C141,[1]Plan!$A$2:$O$2,0))))</f>
        <v/>
      </c>
      <c r="U141" s="33">
        <f>IF(ISERROR(SUMIFS(P:P,E:E,Datenbank!$E141,C:C,Datenbank!$C141)),"",SUMIFS(P:P,E:E,Datenbank!$E141,C:C,Datenbank!$C141))+IF(ISERROR(SUMIFS(Q:Q,E:E,Datenbank!$E141,C:C,Datenbank!$C141)),"",SUMIFS(Q:Q,E:E,Datenbank!$E141,C:C,Datenbank!$C141))</f>
        <v>0</v>
      </c>
      <c r="V141" s="33" t="str">
        <f>IF(ISERROR(IF(Z141="Duplikat","",(Datenbank!$U141-Datenbank!$T141))),"",IF(Z141="Duplikat","",(Datenbank!$U141-Datenbank!$T141)))</f>
        <v/>
      </c>
      <c r="W141" s="33">
        <f ca="1">IF(ISERROR(SUMIF(O:T,Datenbank!$O141,T:T)),"",SUMIF(O:T,Datenbank!$O141,T:T))</f>
        <v>0</v>
      </c>
      <c r="X141" s="33">
        <f ca="1">IF(ISERROR(SUMIF(O:Q,Datenbank!$O141,Q:Q)),"",SUMIF(O:Q,Datenbank!$O141,Q:Q))+IF(ISERROR(SUMIF(O:Q,Datenbank!$O141,P:P)),"",SUMIF(O:Q,Datenbank!$O141,P:P))</f>
        <v>0</v>
      </c>
      <c r="Y141" s="33">
        <f ca="1">IF(ISERROR(Datenbank!$X141-W141),"",Datenbank!$X141-W141)</f>
        <v>0</v>
      </c>
      <c r="Z141" s="31" t="str" cm="1">
        <f t="array" ref="Z141">_xlfn.LET(_xlpm.fi,_xlfn._xlws.FILTER($O141:$O$2480,(MONTH($D141:$D$2480)=MONTH($D141))*($O141:$O$2480=$O141)),IF(COUNT(_xlpm.fi)&gt;1,"DUPLIKAT",""))</f>
        <v/>
      </c>
      <c r="AA141" s="31"/>
      <c r="AB141" s="31"/>
    </row>
    <row r="142" spans="2:28" ht="20.100000000000001" customHeight="1" x14ac:dyDescent="0.25">
      <c r="B142" s="31">
        <f t="shared" si="16"/>
        <v>130</v>
      </c>
      <c r="C142" s="31">
        <f t="shared" si="17"/>
        <v>1</v>
      </c>
      <c r="D142" s="32"/>
      <c r="E142" s="31"/>
      <c r="F142" s="31">
        <f>Datenbank!$E142</f>
        <v>0</v>
      </c>
      <c r="G142" s="33" t="str">
        <f>IF(ISERROR(INDEX([1]Plan!A:O,MATCH(E142,[1]Plan!C:C,0),MATCH(C142,[1]Plan!$A$2:$O$2,0))),"",INDEX([1]Plan!A:O,MATCH(E142,[1]Plan!C:C,0),MATCH(C142,[1]Plan!$A$2:$O$2,0)))</f>
        <v/>
      </c>
      <c r="H142" s="33"/>
      <c r="I142" s="33"/>
      <c r="J142" s="31"/>
      <c r="K142" s="33" t="str">
        <f t="shared" ref="K142:K205" si="22">IF(ISERROR(K141-G142),"",K141-G142)</f>
        <v/>
      </c>
      <c r="L142" s="33" t="str">
        <f t="shared" ref="L142:L205" si="23">IF(ISERROR(IF(AND(G142="",H142=""),"",L141-H142-I142)),"",IF(AND(G142="",H142=""),"",L141-H142-I142))</f>
        <v/>
      </c>
      <c r="M142" s="31" t="str">
        <f t="shared" si="18"/>
        <v/>
      </c>
      <c r="N142" s="31" t="str">
        <f>IF(ISERROR(VLOOKUP(M142,[1]Plan!$Q$5:$R$22,2,FALSE)),"",VLOOKUP(M142,[1]Plan!$Q$5:$R$22,2,FALSE))</f>
        <v/>
      </c>
      <c r="O142" s="31" t="str">
        <f>IF(ISERROR(INDEX([1]Plan!$B:$B,MATCH(F142,[1]Plan!$C:$C,0))),"",INDEX([1]Plan!$B:$B,MATCH(F142,[1]Plan!$C:$C,0)))</f>
        <v/>
      </c>
      <c r="P142" s="33" t="str">
        <f t="shared" si="19"/>
        <v/>
      </c>
      <c r="Q142" s="33">
        <f t="shared" si="20"/>
        <v>0</v>
      </c>
      <c r="R142" s="33" t="str">
        <f t="shared" si="21"/>
        <v/>
      </c>
      <c r="S142" s="33" t="str">
        <f>IF(Z142="DUPLIKAT","",Tabelle1[[#This Row],[Soll-Monat]])</f>
        <v/>
      </c>
      <c r="T142" s="33" t="str">
        <f>IF(ISERROR(IF(M142=99,"",INDEX([1]Plan!A:O,MATCH($O142,[1]Plan!B:B,0),MATCH($C142,[1]Plan!$A$2:$O$2,0)))),"",IF(M142=99,"",INDEX([1]Plan!A:O,MATCH($O142,[1]Plan!B:B,0),MATCH($C142,[1]Plan!$A$2:$O$2,0))))</f>
        <v/>
      </c>
      <c r="U142" s="33">
        <f>IF(ISERROR(SUMIFS(P:P,E:E,Datenbank!$E142,C:C,Datenbank!$C142)),"",SUMIFS(P:P,E:E,Datenbank!$E142,C:C,Datenbank!$C142))+IF(ISERROR(SUMIFS(Q:Q,E:E,Datenbank!$E142,C:C,Datenbank!$C142)),"",SUMIFS(Q:Q,E:E,Datenbank!$E142,C:C,Datenbank!$C142))</f>
        <v>0</v>
      </c>
      <c r="V142" s="33" t="str">
        <f>IF(ISERROR(IF(Z142="Duplikat","",(Datenbank!$U142-Datenbank!$T142))),"",IF(Z142="Duplikat","",(Datenbank!$U142-Datenbank!$T142)))</f>
        <v/>
      </c>
      <c r="W142" s="33">
        <f ca="1">IF(ISERROR(SUMIF(O:T,Datenbank!$O142,T:T)),"",SUMIF(O:T,Datenbank!$O142,T:T))</f>
        <v>0</v>
      </c>
      <c r="X142" s="33">
        <f ca="1">IF(ISERROR(SUMIF(O:Q,Datenbank!$O142,Q:Q)),"",SUMIF(O:Q,Datenbank!$O142,Q:Q))+IF(ISERROR(SUMIF(O:Q,Datenbank!$O142,P:P)),"",SUMIF(O:Q,Datenbank!$O142,P:P))</f>
        <v>0</v>
      </c>
      <c r="Y142" s="33">
        <f ca="1">IF(ISERROR(Datenbank!$X142-W142),"",Datenbank!$X142-W142)</f>
        <v>0</v>
      </c>
      <c r="Z142" s="31" t="str" cm="1">
        <f t="array" ref="Z142">_xlfn.LET(_xlpm.fi,_xlfn._xlws.FILTER($O142:$O$2480,(MONTH($D142:$D$2480)=MONTH($D142))*($O142:$O$2480=$O142)),IF(COUNT(_xlpm.fi)&gt;1,"DUPLIKAT",""))</f>
        <v/>
      </c>
      <c r="AA142" s="31"/>
      <c r="AB142" s="31"/>
    </row>
    <row r="143" spans="2:28" ht="20.100000000000001" customHeight="1" x14ac:dyDescent="0.25">
      <c r="B143" s="31">
        <f t="shared" si="16"/>
        <v>131</v>
      </c>
      <c r="C143" s="31">
        <f t="shared" si="17"/>
        <v>1</v>
      </c>
      <c r="D143" s="32"/>
      <c r="E143" s="31"/>
      <c r="F143" s="31">
        <f>Datenbank!$E143</f>
        <v>0</v>
      </c>
      <c r="G143" s="33" t="str">
        <f>IF(ISERROR(INDEX([1]Plan!A:O,MATCH(E143,[1]Plan!C:C,0),MATCH(C143,[1]Plan!$A$2:$O$2,0))),"",INDEX([1]Plan!A:O,MATCH(E143,[1]Plan!C:C,0),MATCH(C143,[1]Plan!$A$2:$O$2,0)))</f>
        <v/>
      </c>
      <c r="H143" s="33"/>
      <c r="I143" s="33"/>
      <c r="J143" s="31"/>
      <c r="K143" s="33" t="str">
        <f t="shared" si="22"/>
        <v/>
      </c>
      <c r="L143" s="33" t="str">
        <f t="shared" si="23"/>
        <v/>
      </c>
      <c r="M143" s="31" t="str">
        <f t="shared" si="18"/>
        <v/>
      </c>
      <c r="N143" s="31" t="str">
        <f>IF(ISERROR(VLOOKUP(M143,[1]Plan!$Q$5:$R$22,2,FALSE)),"",VLOOKUP(M143,[1]Plan!$Q$5:$R$22,2,FALSE))</f>
        <v/>
      </c>
      <c r="O143" s="31" t="str">
        <f>IF(ISERROR(INDEX([1]Plan!$B:$B,MATCH(F143,[1]Plan!$C:$C,0))),"",INDEX([1]Plan!$B:$B,MATCH(F143,[1]Plan!$C:$C,0)))</f>
        <v/>
      </c>
      <c r="P143" s="33" t="str">
        <f t="shared" si="19"/>
        <v/>
      </c>
      <c r="Q143" s="33">
        <f t="shared" si="20"/>
        <v>0</v>
      </c>
      <c r="R143" s="33" t="str">
        <f t="shared" si="21"/>
        <v/>
      </c>
      <c r="S143" s="33" t="str">
        <f>IF(Z143="DUPLIKAT","",Tabelle1[[#This Row],[Soll-Monat]])</f>
        <v/>
      </c>
      <c r="T143" s="33" t="str">
        <f>IF(ISERROR(IF(M143=99,"",INDEX([1]Plan!A:O,MATCH($O143,[1]Plan!B:B,0),MATCH($C143,[1]Plan!$A$2:$O$2,0)))),"",IF(M143=99,"",INDEX([1]Plan!A:O,MATCH($O143,[1]Plan!B:B,0),MATCH($C143,[1]Plan!$A$2:$O$2,0))))</f>
        <v/>
      </c>
      <c r="U143" s="33">
        <f>IF(ISERROR(SUMIFS(P:P,E:E,Datenbank!$E143,C:C,Datenbank!$C143)),"",SUMIFS(P:P,E:E,Datenbank!$E143,C:C,Datenbank!$C143))+IF(ISERROR(SUMIFS(Q:Q,E:E,Datenbank!$E143,C:C,Datenbank!$C143)),"",SUMIFS(Q:Q,E:E,Datenbank!$E143,C:C,Datenbank!$C143))</f>
        <v>0</v>
      </c>
      <c r="V143" s="33" t="str">
        <f>IF(ISERROR(IF(Z143="Duplikat","",(Datenbank!$U143-Datenbank!$T143))),"",IF(Z143="Duplikat","",(Datenbank!$U143-Datenbank!$T143)))</f>
        <v/>
      </c>
      <c r="W143" s="33">
        <f ca="1">IF(ISERROR(SUMIF(O:T,Datenbank!$O143,T:T)),"",SUMIF(O:T,Datenbank!$O143,T:T))</f>
        <v>0</v>
      </c>
      <c r="X143" s="33">
        <f ca="1">IF(ISERROR(SUMIF(O:Q,Datenbank!$O143,Q:Q)),"",SUMIF(O:Q,Datenbank!$O143,Q:Q))+IF(ISERROR(SUMIF(O:Q,Datenbank!$O143,P:P)),"",SUMIF(O:Q,Datenbank!$O143,P:P))</f>
        <v>0</v>
      </c>
      <c r="Y143" s="33">
        <f ca="1">IF(ISERROR(Datenbank!$X143-W143),"",Datenbank!$X143-W143)</f>
        <v>0</v>
      </c>
      <c r="Z143" s="31" t="str" cm="1">
        <f t="array" ref="Z143">_xlfn.LET(_xlpm.fi,_xlfn._xlws.FILTER($O143:$O$2480,(MONTH($D143:$D$2480)=MONTH($D143))*($O143:$O$2480=$O143)),IF(COUNT(_xlpm.fi)&gt;1,"DUPLIKAT",""))</f>
        <v/>
      </c>
      <c r="AA143" s="31"/>
      <c r="AB143" s="31"/>
    </row>
    <row r="144" spans="2:28" ht="20.100000000000001" customHeight="1" x14ac:dyDescent="0.25">
      <c r="B144" s="31">
        <f t="shared" si="16"/>
        <v>132</v>
      </c>
      <c r="C144" s="31">
        <f t="shared" si="17"/>
        <v>1</v>
      </c>
      <c r="D144" s="32"/>
      <c r="E144" s="31"/>
      <c r="F144" s="31">
        <f>Datenbank!$E144</f>
        <v>0</v>
      </c>
      <c r="G144" s="33" t="str">
        <f>IF(ISERROR(INDEX([1]Plan!A:O,MATCH(E144,[1]Plan!C:C,0),MATCH(C144,[1]Plan!$A$2:$O$2,0))),"",INDEX([1]Plan!A:O,MATCH(E144,[1]Plan!C:C,0),MATCH(C144,[1]Plan!$A$2:$O$2,0)))</f>
        <v/>
      </c>
      <c r="H144" s="33"/>
      <c r="I144" s="33"/>
      <c r="J144" s="31"/>
      <c r="K144" s="33" t="str">
        <f t="shared" si="22"/>
        <v/>
      </c>
      <c r="L144" s="33" t="str">
        <f t="shared" si="23"/>
        <v/>
      </c>
      <c r="M144" s="31" t="str">
        <f t="shared" si="18"/>
        <v/>
      </c>
      <c r="N144" s="31" t="str">
        <f>IF(ISERROR(VLOOKUP(M144,[1]Plan!$Q$5:$R$22,2,FALSE)),"",VLOOKUP(M144,[1]Plan!$Q$5:$R$22,2,FALSE))</f>
        <v/>
      </c>
      <c r="O144" s="31" t="str">
        <f>IF(ISERROR(INDEX([1]Plan!$B:$B,MATCH(F144,[1]Plan!$C:$C,0))),"",INDEX([1]Plan!$B:$B,MATCH(F144,[1]Plan!$C:$C,0)))</f>
        <v/>
      </c>
      <c r="P144" s="33" t="str">
        <f t="shared" si="19"/>
        <v/>
      </c>
      <c r="Q144" s="33">
        <f t="shared" si="20"/>
        <v>0</v>
      </c>
      <c r="R144" s="33" t="str">
        <f t="shared" si="21"/>
        <v/>
      </c>
      <c r="S144" s="33" t="str">
        <f>IF(Z144="DUPLIKAT","",Tabelle1[[#This Row],[Soll-Monat]])</f>
        <v/>
      </c>
      <c r="T144" s="33" t="str">
        <f>IF(ISERROR(IF(M144=99,"",INDEX([1]Plan!A:O,MATCH($O144,[1]Plan!B:B,0),MATCH($C144,[1]Plan!$A$2:$O$2,0)))),"",IF(M144=99,"",INDEX([1]Plan!A:O,MATCH($O144,[1]Plan!B:B,0),MATCH($C144,[1]Plan!$A$2:$O$2,0))))</f>
        <v/>
      </c>
      <c r="U144" s="33">
        <f>IF(ISERROR(SUMIFS(P:P,E:E,Datenbank!$E144,C:C,Datenbank!$C144)),"",SUMIFS(P:P,E:E,Datenbank!$E144,C:C,Datenbank!$C144))+IF(ISERROR(SUMIFS(Q:Q,E:E,Datenbank!$E144,C:C,Datenbank!$C144)),"",SUMIFS(Q:Q,E:E,Datenbank!$E144,C:C,Datenbank!$C144))</f>
        <v>0</v>
      </c>
      <c r="V144" s="33" t="str">
        <f>IF(ISERROR(IF(Z144="Duplikat","",(Datenbank!$U144-Datenbank!$T144))),"",IF(Z144="Duplikat","",(Datenbank!$U144-Datenbank!$T144)))</f>
        <v/>
      </c>
      <c r="W144" s="33">
        <f ca="1">IF(ISERROR(SUMIF(O:T,Datenbank!$O144,T:T)),"",SUMIF(O:T,Datenbank!$O144,T:T))</f>
        <v>0</v>
      </c>
      <c r="X144" s="33">
        <f ca="1">IF(ISERROR(SUMIF(O:Q,Datenbank!$O144,Q:Q)),"",SUMIF(O:Q,Datenbank!$O144,Q:Q))+IF(ISERROR(SUMIF(O:Q,Datenbank!$O144,P:P)),"",SUMIF(O:Q,Datenbank!$O144,P:P))</f>
        <v>0</v>
      </c>
      <c r="Y144" s="33">
        <f ca="1">IF(ISERROR(Datenbank!$X144-W144),"",Datenbank!$X144-W144)</f>
        <v>0</v>
      </c>
      <c r="Z144" s="31" t="str" cm="1">
        <f t="array" ref="Z144">_xlfn.LET(_xlpm.fi,_xlfn._xlws.FILTER($O144:$O$2480,(MONTH($D144:$D$2480)=MONTH($D144))*($O144:$O$2480=$O144)),IF(COUNT(_xlpm.fi)&gt;1,"DUPLIKAT",""))</f>
        <v/>
      </c>
      <c r="AA144" s="31"/>
      <c r="AB144" s="31"/>
    </row>
    <row r="145" spans="2:28" ht="20.100000000000001" customHeight="1" x14ac:dyDescent="0.25">
      <c r="B145" s="31">
        <f t="shared" si="16"/>
        <v>133</v>
      </c>
      <c r="C145" s="31">
        <f t="shared" si="17"/>
        <v>1</v>
      </c>
      <c r="D145" s="32"/>
      <c r="E145" s="31"/>
      <c r="F145" s="31">
        <f>Datenbank!$E145</f>
        <v>0</v>
      </c>
      <c r="G145" s="33" t="str">
        <f>IF(ISERROR(INDEX([1]Plan!A:O,MATCH(E145,[1]Plan!C:C,0),MATCH(C145,[1]Plan!$A$2:$O$2,0))),"",INDEX([1]Plan!A:O,MATCH(E145,[1]Plan!C:C,0),MATCH(C145,[1]Plan!$A$2:$O$2,0)))</f>
        <v/>
      </c>
      <c r="H145" s="33"/>
      <c r="I145" s="33"/>
      <c r="J145" s="31"/>
      <c r="K145" s="33" t="str">
        <f t="shared" si="22"/>
        <v/>
      </c>
      <c r="L145" s="33" t="str">
        <f t="shared" si="23"/>
        <v/>
      </c>
      <c r="M145" s="31" t="str">
        <f t="shared" si="18"/>
        <v/>
      </c>
      <c r="N145" s="31" t="str">
        <f>IF(ISERROR(VLOOKUP(M145,[1]Plan!$Q$5:$R$22,2,FALSE)),"",VLOOKUP(M145,[1]Plan!$Q$5:$R$22,2,FALSE))</f>
        <v/>
      </c>
      <c r="O145" s="31" t="str">
        <f>IF(ISERROR(INDEX([1]Plan!$B:$B,MATCH(F145,[1]Plan!$C:$C,0))),"",INDEX([1]Plan!$B:$B,MATCH(F145,[1]Plan!$C:$C,0)))</f>
        <v/>
      </c>
      <c r="P145" s="33" t="str">
        <f t="shared" si="19"/>
        <v/>
      </c>
      <c r="Q145" s="33">
        <f t="shared" si="20"/>
        <v>0</v>
      </c>
      <c r="R145" s="33" t="str">
        <f t="shared" si="21"/>
        <v/>
      </c>
      <c r="S145" s="33" t="str">
        <f>IF(Z145="DUPLIKAT","",Tabelle1[[#This Row],[Soll-Monat]])</f>
        <v/>
      </c>
      <c r="T145" s="33" t="str">
        <f>IF(ISERROR(IF(M145=99,"",INDEX([1]Plan!A:O,MATCH($O145,[1]Plan!B:B,0),MATCH($C145,[1]Plan!$A$2:$O$2,0)))),"",IF(M145=99,"",INDEX([1]Plan!A:O,MATCH($O145,[1]Plan!B:B,0),MATCH($C145,[1]Plan!$A$2:$O$2,0))))</f>
        <v/>
      </c>
      <c r="U145" s="33">
        <f>IF(ISERROR(SUMIFS(P:P,E:E,Datenbank!$E145,C:C,Datenbank!$C145)),"",SUMIFS(P:P,E:E,Datenbank!$E145,C:C,Datenbank!$C145))+IF(ISERROR(SUMIFS(Q:Q,E:E,Datenbank!$E145,C:C,Datenbank!$C145)),"",SUMIFS(Q:Q,E:E,Datenbank!$E145,C:C,Datenbank!$C145))</f>
        <v>0</v>
      </c>
      <c r="V145" s="33" t="str">
        <f>IF(ISERROR(IF(Z145="Duplikat","",(Datenbank!$U145-Datenbank!$T145))),"",IF(Z145="Duplikat","",(Datenbank!$U145-Datenbank!$T145)))</f>
        <v/>
      </c>
      <c r="W145" s="33">
        <f ca="1">IF(ISERROR(SUMIF(O:T,Datenbank!$O145,T:T)),"",SUMIF(O:T,Datenbank!$O145,T:T))</f>
        <v>0</v>
      </c>
      <c r="X145" s="33">
        <f ca="1">IF(ISERROR(SUMIF(O:Q,Datenbank!$O145,Q:Q)),"",SUMIF(O:Q,Datenbank!$O145,Q:Q))+IF(ISERROR(SUMIF(O:Q,Datenbank!$O145,P:P)),"",SUMIF(O:Q,Datenbank!$O145,P:P))</f>
        <v>0</v>
      </c>
      <c r="Y145" s="33">
        <f ca="1">IF(ISERROR(Datenbank!$X145-W145),"",Datenbank!$X145-W145)</f>
        <v>0</v>
      </c>
      <c r="Z145" s="31" t="str" cm="1">
        <f t="array" ref="Z145">_xlfn.LET(_xlpm.fi,_xlfn._xlws.FILTER($O145:$O$2480,(MONTH($D145:$D$2480)=MONTH($D145))*($O145:$O$2480=$O145)),IF(COUNT(_xlpm.fi)&gt;1,"DUPLIKAT",""))</f>
        <v/>
      </c>
      <c r="AA145" s="31"/>
      <c r="AB145" s="31"/>
    </row>
    <row r="146" spans="2:28" ht="20.100000000000001" customHeight="1" x14ac:dyDescent="0.25">
      <c r="B146" s="31">
        <f t="shared" si="16"/>
        <v>134</v>
      </c>
      <c r="C146" s="31">
        <f t="shared" si="17"/>
        <v>1</v>
      </c>
      <c r="D146" s="32"/>
      <c r="E146" s="31"/>
      <c r="F146" s="31">
        <f>Datenbank!$E146</f>
        <v>0</v>
      </c>
      <c r="G146" s="33" t="str">
        <f>IF(ISERROR(INDEX([1]Plan!A:O,MATCH(E146,[1]Plan!C:C,0),MATCH(C146,[1]Plan!$A$2:$O$2,0))),"",INDEX([1]Plan!A:O,MATCH(E146,[1]Plan!C:C,0),MATCH(C146,[1]Plan!$A$2:$O$2,0)))</f>
        <v/>
      </c>
      <c r="H146" s="33"/>
      <c r="I146" s="33"/>
      <c r="J146" s="31"/>
      <c r="K146" s="33" t="str">
        <f t="shared" si="22"/>
        <v/>
      </c>
      <c r="L146" s="33" t="str">
        <f t="shared" si="23"/>
        <v/>
      </c>
      <c r="M146" s="31" t="str">
        <f t="shared" si="18"/>
        <v/>
      </c>
      <c r="N146" s="31" t="str">
        <f>IF(ISERROR(VLOOKUP(M146,[1]Plan!$Q$5:$R$22,2,FALSE)),"",VLOOKUP(M146,[1]Plan!$Q$5:$R$22,2,FALSE))</f>
        <v/>
      </c>
      <c r="O146" s="31" t="str">
        <f>IF(ISERROR(INDEX([1]Plan!$B:$B,MATCH(F146,[1]Plan!$C:$C,0))),"",INDEX([1]Plan!$B:$B,MATCH(F146,[1]Plan!$C:$C,0)))</f>
        <v/>
      </c>
      <c r="P146" s="33" t="str">
        <f t="shared" si="19"/>
        <v/>
      </c>
      <c r="Q146" s="33">
        <f t="shared" si="20"/>
        <v>0</v>
      </c>
      <c r="R146" s="33" t="str">
        <f t="shared" si="21"/>
        <v/>
      </c>
      <c r="S146" s="33" t="str">
        <f>IF(Z146="DUPLIKAT","",Tabelle1[[#This Row],[Soll-Monat]])</f>
        <v/>
      </c>
      <c r="T146" s="33" t="str">
        <f>IF(ISERROR(IF(M146=99,"",INDEX([1]Plan!A:O,MATCH($O146,[1]Plan!B:B,0),MATCH($C146,[1]Plan!$A$2:$O$2,0)))),"",IF(M146=99,"",INDEX([1]Plan!A:O,MATCH($O146,[1]Plan!B:B,0),MATCH($C146,[1]Plan!$A$2:$O$2,0))))</f>
        <v/>
      </c>
      <c r="U146" s="33">
        <f>IF(ISERROR(SUMIFS(P:P,E:E,Datenbank!$E146,C:C,Datenbank!$C146)),"",SUMIFS(P:P,E:E,Datenbank!$E146,C:C,Datenbank!$C146))+IF(ISERROR(SUMIFS(Q:Q,E:E,Datenbank!$E146,C:C,Datenbank!$C146)),"",SUMIFS(Q:Q,E:E,Datenbank!$E146,C:C,Datenbank!$C146))</f>
        <v>0</v>
      </c>
      <c r="V146" s="33" t="str">
        <f>IF(ISERROR(IF(Z146="Duplikat","",(Datenbank!$U146-Datenbank!$T146))),"",IF(Z146="Duplikat","",(Datenbank!$U146-Datenbank!$T146)))</f>
        <v/>
      </c>
      <c r="W146" s="33">
        <f ca="1">IF(ISERROR(SUMIF(O:T,Datenbank!$O146,T:T)),"",SUMIF(O:T,Datenbank!$O146,T:T))</f>
        <v>0</v>
      </c>
      <c r="X146" s="33">
        <f ca="1">IF(ISERROR(SUMIF(O:Q,Datenbank!$O146,Q:Q)),"",SUMIF(O:Q,Datenbank!$O146,Q:Q))+IF(ISERROR(SUMIF(O:Q,Datenbank!$O146,P:P)),"",SUMIF(O:Q,Datenbank!$O146,P:P))</f>
        <v>0</v>
      </c>
      <c r="Y146" s="33">
        <f ca="1">IF(ISERROR(Datenbank!$X146-W146),"",Datenbank!$X146-W146)</f>
        <v>0</v>
      </c>
      <c r="Z146" s="31" t="str" cm="1">
        <f t="array" ref="Z146">_xlfn.LET(_xlpm.fi,_xlfn._xlws.FILTER($O146:$O$2480,(MONTH($D146:$D$2480)=MONTH($D146))*($O146:$O$2480=$O146)),IF(COUNT(_xlpm.fi)&gt;1,"DUPLIKAT",""))</f>
        <v/>
      </c>
      <c r="AA146" s="31"/>
      <c r="AB146" s="31"/>
    </row>
    <row r="147" spans="2:28" ht="20.100000000000001" customHeight="1" x14ac:dyDescent="0.25">
      <c r="B147" s="31">
        <f t="shared" si="16"/>
        <v>135</v>
      </c>
      <c r="C147" s="31">
        <f t="shared" si="17"/>
        <v>1</v>
      </c>
      <c r="D147" s="32"/>
      <c r="E147" s="31"/>
      <c r="F147" s="31">
        <f>Datenbank!$E147</f>
        <v>0</v>
      </c>
      <c r="G147" s="33" t="str">
        <f>IF(ISERROR(INDEX([1]Plan!A:O,MATCH(E147,[1]Plan!C:C,0),MATCH(C147,[1]Plan!$A$2:$O$2,0))),"",INDEX([1]Plan!A:O,MATCH(E147,[1]Plan!C:C,0),MATCH(C147,[1]Plan!$A$2:$O$2,0)))</f>
        <v/>
      </c>
      <c r="H147" s="33"/>
      <c r="I147" s="33"/>
      <c r="J147" s="31"/>
      <c r="K147" s="33" t="str">
        <f t="shared" si="22"/>
        <v/>
      </c>
      <c r="L147" s="33" t="str">
        <f t="shared" si="23"/>
        <v/>
      </c>
      <c r="M147" s="31" t="str">
        <f t="shared" si="18"/>
        <v/>
      </c>
      <c r="N147" s="31" t="str">
        <f>IF(ISERROR(VLOOKUP(M147,[1]Plan!$Q$5:$R$22,2,FALSE)),"",VLOOKUP(M147,[1]Plan!$Q$5:$R$22,2,FALSE))</f>
        <v/>
      </c>
      <c r="O147" s="31" t="str">
        <f>IF(ISERROR(INDEX([1]Plan!$B:$B,MATCH(F147,[1]Plan!$C:$C,0))),"",INDEX([1]Plan!$B:$B,MATCH(F147,[1]Plan!$C:$C,0)))</f>
        <v/>
      </c>
      <c r="P147" s="33" t="str">
        <f t="shared" si="19"/>
        <v/>
      </c>
      <c r="Q147" s="33">
        <f t="shared" si="20"/>
        <v>0</v>
      </c>
      <c r="R147" s="33" t="str">
        <f t="shared" si="21"/>
        <v/>
      </c>
      <c r="S147" s="33" t="str">
        <f>IF(Z147="DUPLIKAT","",Tabelle1[[#This Row],[Soll-Monat]])</f>
        <v/>
      </c>
      <c r="T147" s="33" t="str">
        <f>IF(ISERROR(IF(M147=99,"",INDEX([1]Plan!A:O,MATCH($O147,[1]Plan!B:B,0),MATCH($C147,[1]Plan!$A$2:$O$2,0)))),"",IF(M147=99,"",INDEX([1]Plan!A:O,MATCH($O147,[1]Plan!B:B,0),MATCH($C147,[1]Plan!$A$2:$O$2,0))))</f>
        <v/>
      </c>
      <c r="U147" s="33">
        <f>IF(ISERROR(SUMIFS(P:P,E:E,Datenbank!$E147,C:C,Datenbank!$C147)),"",SUMIFS(P:P,E:E,Datenbank!$E147,C:C,Datenbank!$C147))+IF(ISERROR(SUMIFS(Q:Q,E:E,Datenbank!$E147,C:C,Datenbank!$C147)),"",SUMIFS(Q:Q,E:E,Datenbank!$E147,C:C,Datenbank!$C147))</f>
        <v>0</v>
      </c>
      <c r="V147" s="33" t="str">
        <f>IF(ISERROR(IF(Z147="Duplikat","",(Datenbank!$U147-Datenbank!$T147))),"",IF(Z147="Duplikat","",(Datenbank!$U147-Datenbank!$T147)))</f>
        <v/>
      </c>
      <c r="W147" s="33">
        <f ca="1">IF(ISERROR(SUMIF(O:T,Datenbank!$O147,T:T)),"",SUMIF(O:T,Datenbank!$O147,T:T))</f>
        <v>0</v>
      </c>
      <c r="X147" s="33">
        <f ca="1">IF(ISERROR(SUMIF(O:Q,Datenbank!$O147,Q:Q)),"",SUMIF(O:Q,Datenbank!$O147,Q:Q))+IF(ISERROR(SUMIF(O:Q,Datenbank!$O147,P:P)),"",SUMIF(O:Q,Datenbank!$O147,P:P))</f>
        <v>0</v>
      </c>
      <c r="Y147" s="33">
        <f ca="1">IF(ISERROR(Datenbank!$X147-W147),"",Datenbank!$X147-W147)</f>
        <v>0</v>
      </c>
      <c r="Z147" s="31" t="str" cm="1">
        <f t="array" ref="Z147">_xlfn.LET(_xlpm.fi,_xlfn._xlws.FILTER($O147:$O$2480,(MONTH($D147:$D$2480)=MONTH($D147))*($O147:$O$2480=$O147)),IF(COUNT(_xlpm.fi)&gt;1,"DUPLIKAT",""))</f>
        <v/>
      </c>
      <c r="AA147" s="31"/>
      <c r="AB147" s="31"/>
    </row>
    <row r="148" spans="2:28" ht="20.100000000000001" customHeight="1" x14ac:dyDescent="0.25">
      <c r="B148" s="31">
        <f t="shared" si="16"/>
        <v>136</v>
      </c>
      <c r="C148" s="31">
        <f t="shared" si="17"/>
        <v>1</v>
      </c>
      <c r="D148" s="32"/>
      <c r="E148" s="31"/>
      <c r="F148" s="31">
        <f>Datenbank!$E148</f>
        <v>0</v>
      </c>
      <c r="G148" s="33" t="str">
        <f>IF(ISERROR(INDEX([1]Plan!A:O,MATCH(E148,[1]Plan!C:C,0),MATCH(C148,[1]Plan!$A$2:$O$2,0))),"",INDEX([1]Plan!A:O,MATCH(E148,[1]Plan!C:C,0),MATCH(C148,[1]Plan!$A$2:$O$2,0)))</f>
        <v/>
      </c>
      <c r="H148" s="33"/>
      <c r="I148" s="33"/>
      <c r="J148" s="31"/>
      <c r="K148" s="33" t="str">
        <f t="shared" si="22"/>
        <v/>
      </c>
      <c r="L148" s="33" t="str">
        <f t="shared" si="23"/>
        <v/>
      </c>
      <c r="M148" s="31" t="str">
        <f t="shared" si="18"/>
        <v/>
      </c>
      <c r="N148" s="31" t="str">
        <f>IF(ISERROR(VLOOKUP(M148,[1]Plan!$Q$5:$R$22,2,FALSE)),"",VLOOKUP(M148,[1]Plan!$Q$5:$R$22,2,FALSE))</f>
        <v/>
      </c>
      <c r="O148" s="31" t="str">
        <f>IF(ISERROR(INDEX([1]Plan!$B:$B,MATCH(F148,[1]Plan!$C:$C,0))),"",INDEX([1]Plan!$B:$B,MATCH(F148,[1]Plan!$C:$C,0)))</f>
        <v/>
      </c>
      <c r="P148" s="33" t="str">
        <f t="shared" si="19"/>
        <v/>
      </c>
      <c r="Q148" s="33">
        <f t="shared" si="20"/>
        <v>0</v>
      </c>
      <c r="R148" s="33" t="str">
        <f t="shared" si="21"/>
        <v/>
      </c>
      <c r="S148" s="33" t="str">
        <f>IF(Z148="DUPLIKAT","",Tabelle1[[#This Row],[Soll-Monat]])</f>
        <v/>
      </c>
      <c r="T148" s="33" t="str">
        <f>IF(ISERROR(IF(M148=99,"",INDEX([1]Plan!A:O,MATCH($O148,[1]Plan!B:B,0),MATCH($C148,[1]Plan!$A$2:$O$2,0)))),"",IF(M148=99,"",INDEX([1]Plan!A:O,MATCH($O148,[1]Plan!B:B,0),MATCH($C148,[1]Plan!$A$2:$O$2,0))))</f>
        <v/>
      </c>
      <c r="U148" s="33">
        <f>IF(ISERROR(SUMIFS(P:P,E:E,Datenbank!$E148,C:C,Datenbank!$C148)),"",SUMIFS(P:P,E:E,Datenbank!$E148,C:C,Datenbank!$C148))+IF(ISERROR(SUMIFS(Q:Q,E:E,Datenbank!$E148,C:C,Datenbank!$C148)),"",SUMIFS(Q:Q,E:E,Datenbank!$E148,C:C,Datenbank!$C148))</f>
        <v>0</v>
      </c>
      <c r="V148" s="33" t="str">
        <f>IF(ISERROR(IF(Z148="Duplikat","",(Datenbank!$U148-Datenbank!$T148))),"",IF(Z148="Duplikat","",(Datenbank!$U148-Datenbank!$T148)))</f>
        <v/>
      </c>
      <c r="W148" s="33">
        <f ca="1">IF(ISERROR(SUMIF(O:T,Datenbank!$O148,T:T)),"",SUMIF(O:T,Datenbank!$O148,T:T))</f>
        <v>0</v>
      </c>
      <c r="X148" s="33">
        <f ca="1">IF(ISERROR(SUMIF(O:Q,Datenbank!$O148,Q:Q)),"",SUMIF(O:Q,Datenbank!$O148,Q:Q))+IF(ISERROR(SUMIF(O:Q,Datenbank!$O148,P:P)),"",SUMIF(O:Q,Datenbank!$O148,P:P))</f>
        <v>0</v>
      </c>
      <c r="Y148" s="33">
        <f ca="1">IF(ISERROR(Datenbank!$X148-W148),"",Datenbank!$X148-W148)</f>
        <v>0</v>
      </c>
      <c r="Z148" s="31" t="str" cm="1">
        <f t="array" ref="Z148">_xlfn.LET(_xlpm.fi,_xlfn._xlws.FILTER($O148:$O$2480,(MONTH($D148:$D$2480)=MONTH($D148))*($O148:$O$2480=$O148)),IF(COUNT(_xlpm.fi)&gt;1,"DUPLIKAT",""))</f>
        <v/>
      </c>
      <c r="AA148" s="31"/>
      <c r="AB148" s="31"/>
    </row>
    <row r="149" spans="2:28" ht="20.100000000000001" customHeight="1" x14ac:dyDescent="0.25">
      <c r="B149" s="31">
        <f t="shared" ref="B149:B212" si="24">B148+1</f>
        <v>137</v>
      </c>
      <c r="C149" s="31">
        <f t="shared" ref="C149:C212" si="25">MONTH(D149)*1</f>
        <v>1</v>
      </c>
      <c r="D149" s="32"/>
      <c r="E149" s="31"/>
      <c r="F149" s="31">
        <f>Datenbank!$E149</f>
        <v>0</v>
      </c>
      <c r="G149" s="33" t="str">
        <f>IF(ISERROR(INDEX([1]Plan!A:O,MATCH(E149,[1]Plan!C:C,0),MATCH(C149,[1]Plan!$A$2:$O$2,0))),"",INDEX([1]Plan!A:O,MATCH(E149,[1]Plan!C:C,0),MATCH(C149,[1]Plan!$A$2:$O$2,0)))</f>
        <v/>
      </c>
      <c r="H149" s="33"/>
      <c r="I149" s="33"/>
      <c r="J149" s="31"/>
      <c r="K149" s="33" t="str">
        <f t="shared" si="22"/>
        <v/>
      </c>
      <c r="L149" s="33" t="str">
        <f t="shared" si="23"/>
        <v/>
      </c>
      <c r="M149" s="31" t="str">
        <f t="shared" ref="M149:M212" si="26">IF(E149&gt;0,LEFT(O149,2)*1,"")</f>
        <v/>
      </c>
      <c r="N149" s="31" t="str">
        <f>IF(ISERROR(VLOOKUP(M149,[1]Plan!$Q$5:$R$22,2,FALSE)),"",VLOOKUP(M149,[1]Plan!$Q$5:$R$22,2,FALSE))</f>
        <v/>
      </c>
      <c r="O149" s="31" t="str">
        <f>IF(ISERROR(INDEX([1]Plan!$B:$B,MATCH(F149,[1]Plan!$C:$C,0))),"",INDEX([1]Plan!$B:$B,MATCH(F149,[1]Plan!$C:$C,0)))</f>
        <v/>
      </c>
      <c r="P149" s="33" t="str">
        <f t="shared" ref="P149:P212" si="27">IF(ISERROR(IF(M149=99,0,IF(M149&lt;&gt;10,G149+I149,0))),"",IF(M149=99,0,IF(M149&lt;&gt;10,G149+I149,0)))</f>
        <v/>
      </c>
      <c r="Q149" s="33">
        <f t="shared" ref="Q149:Q212" si="28">IF(ISERROR(IF(M149=10,G149+I149,0)*1),"",IF(M149=10,G149+I149,0)*1)</f>
        <v>0</v>
      </c>
      <c r="R149" s="33" t="str">
        <f t="shared" ref="R149:R212" si="29">IF(M149=99,G149,"")</f>
        <v/>
      </c>
      <c r="S149" s="33" t="str">
        <f>IF(Z149="DUPLIKAT","",Tabelle1[[#This Row],[Soll-Monat]])</f>
        <v/>
      </c>
      <c r="T149" s="33" t="str">
        <f>IF(ISERROR(IF(M149=99,"",INDEX([1]Plan!A:O,MATCH($O149,[1]Plan!B:B,0),MATCH($C149,[1]Plan!$A$2:$O$2,0)))),"",IF(M149=99,"",INDEX([1]Plan!A:O,MATCH($O149,[1]Plan!B:B,0),MATCH($C149,[1]Plan!$A$2:$O$2,0))))</f>
        <v/>
      </c>
      <c r="U149" s="33">
        <f>IF(ISERROR(SUMIFS(P:P,E:E,Datenbank!$E149,C:C,Datenbank!$C149)),"",SUMIFS(P:P,E:E,Datenbank!$E149,C:C,Datenbank!$C149))+IF(ISERROR(SUMIFS(Q:Q,E:E,Datenbank!$E149,C:C,Datenbank!$C149)),"",SUMIFS(Q:Q,E:E,Datenbank!$E149,C:C,Datenbank!$C149))</f>
        <v>0</v>
      </c>
      <c r="V149" s="33" t="str">
        <f>IF(ISERROR(IF(Z149="Duplikat","",(Datenbank!$U149-Datenbank!$T149))),"",IF(Z149="Duplikat","",(Datenbank!$U149-Datenbank!$T149)))</f>
        <v/>
      </c>
      <c r="W149" s="33">
        <f ca="1">IF(ISERROR(SUMIF(O:T,Datenbank!$O149,T:T)),"",SUMIF(O:T,Datenbank!$O149,T:T))</f>
        <v>0</v>
      </c>
      <c r="X149" s="33">
        <f ca="1">IF(ISERROR(SUMIF(O:Q,Datenbank!$O149,Q:Q)),"",SUMIF(O:Q,Datenbank!$O149,Q:Q))+IF(ISERROR(SUMIF(O:Q,Datenbank!$O149,P:P)),"",SUMIF(O:Q,Datenbank!$O149,P:P))</f>
        <v>0</v>
      </c>
      <c r="Y149" s="33">
        <f ca="1">IF(ISERROR(Datenbank!$X149-W149),"",Datenbank!$X149-W149)</f>
        <v>0</v>
      </c>
      <c r="Z149" s="31" t="str" cm="1">
        <f t="array" ref="Z149">_xlfn.LET(_xlpm.fi,_xlfn._xlws.FILTER($O149:$O$2480,(MONTH($D149:$D$2480)=MONTH($D149))*($O149:$O$2480=$O149)),IF(COUNT(_xlpm.fi)&gt;1,"DUPLIKAT",""))</f>
        <v/>
      </c>
      <c r="AA149" s="31"/>
      <c r="AB149" s="31"/>
    </row>
    <row r="150" spans="2:28" ht="20.100000000000001" customHeight="1" x14ac:dyDescent="0.25">
      <c r="B150" s="31">
        <f t="shared" si="24"/>
        <v>138</v>
      </c>
      <c r="C150" s="31">
        <f t="shared" si="25"/>
        <v>1</v>
      </c>
      <c r="D150" s="32"/>
      <c r="E150" s="31"/>
      <c r="F150" s="31">
        <f>Datenbank!$E150</f>
        <v>0</v>
      </c>
      <c r="G150" s="33" t="str">
        <f>IF(ISERROR(INDEX([1]Plan!A:O,MATCH(E150,[1]Plan!C:C,0),MATCH(C150,[1]Plan!$A$2:$O$2,0))),"",INDEX([1]Plan!A:O,MATCH(E150,[1]Plan!C:C,0),MATCH(C150,[1]Plan!$A$2:$O$2,0)))</f>
        <v/>
      </c>
      <c r="H150" s="33"/>
      <c r="I150" s="33"/>
      <c r="J150" s="31"/>
      <c r="K150" s="33" t="str">
        <f t="shared" si="22"/>
        <v/>
      </c>
      <c r="L150" s="33" t="str">
        <f t="shared" si="23"/>
        <v/>
      </c>
      <c r="M150" s="31" t="str">
        <f t="shared" si="26"/>
        <v/>
      </c>
      <c r="N150" s="31" t="str">
        <f>IF(ISERROR(VLOOKUP(M150,[1]Plan!$Q$5:$R$22,2,FALSE)),"",VLOOKUP(M150,[1]Plan!$Q$5:$R$22,2,FALSE))</f>
        <v/>
      </c>
      <c r="O150" s="31" t="str">
        <f>IF(ISERROR(INDEX([1]Plan!$B:$B,MATCH(F150,[1]Plan!$C:$C,0))),"",INDEX([1]Plan!$B:$B,MATCH(F150,[1]Plan!$C:$C,0)))</f>
        <v/>
      </c>
      <c r="P150" s="33" t="str">
        <f t="shared" si="27"/>
        <v/>
      </c>
      <c r="Q150" s="33">
        <f t="shared" si="28"/>
        <v>0</v>
      </c>
      <c r="R150" s="33" t="str">
        <f t="shared" si="29"/>
        <v/>
      </c>
      <c r="S150" s="33" t="str">
        <f>IF(Z150="DUPLIKAT","",Tabelle1[[#This Row],[Soll-Monat]])</f>
        <v/>
      </c>
      <c r="T150" s="33" t="str">
        <f>IF(ISERROR(IF(M150=99,"",INDEX([1]Plan!A:O,MATCH($O150,[1]Plan!B:B,0),MATCH($C150,[1]Plan!$A$2:$O$2,0)))),"",IF(M150=99,"",INDEX([1]Plan!A:O,MATCH($O150,[1]Plan!B:B,0),MATCH($C150,[1]Plan!$A$2:$O$2,0))))</f>
        <v/>
      </c>
      <c r="U150" s="33">
        <f>IF(ISERROR(SUMIFS(P:P,E:E,Datenbank!$E150,C:C,Datenbank!$C150)),"",SUMIFS(P:P,E:E,Datenbank!$E150,C:C,Datenbank!$C150))+IF(ISERROR(SUMIFS(Q:Q,E:E,Datenbank!$E150,C:C,Datenbank!$C150)),"",SUMIFS(Q:Q,E:E,Datenbank!$E150,C:C,Datenbank!$C150))</f>
        <v>0</v>
      </c>
      <c r="V150" s="33" t="str">
        <f>IF(ISERROR(IF(Z150="Duplikat","",(Datenbank!$U150-Datenbank!$T150))),"",IF(Z150="Duplikat","",(Datenbank!$U150-Datenbank!$T150)))</f>
        <v/>
      </c>
      <c r="W150" s="33">
        <f ca="1">IF(ISERROR(SUMIF(O:T,Datenbank!$O150,T:T)),"",SUMIF(O:T,Datenbank!$O150,T:T))</f>
        <v>0</v>
      </c>
      <c r="X150" s="33">
        <f ca="1">IF(ISERROR(SUMIF(O:Q,Datenbank!$O150,Q:Q)),"",SUMIF(O:Q,Datenbank!$O150,Q:Q))+IF(ISERROR(SUMIF(O:Q,Datenbank!$O150,P:P)),"",SUMIF(O:Q,Datenbank!$O150,P:P))</f>
        <v>0</v>
      </c>
      <c r="Y150" s="33">
        <f ca="1">IF(ISERROR(Datenbank!$X150-W150),"",Datenbank!$X150-W150)</f>
        <v>0</v>
      </c>
      <c r="Z150" s="31" t="str" cm="1">
        <f t="array" ref="Z150">_xlfn.LET(_xlpm.fi,_xlfn._xlws.FILTER($O150:$O$2480,(MONTH($D150:$D$2480)=MONTH($D150))*($O150:$O$2480=$O150)),IF(COUNT(_xlpm.fi)&gt;1,"DUPLIKAT",""))</f>
        <v/>
      </c>
      <c r="AA150" s="31"/>
      <c r="AB150" s="31"/>
    </row>
    <row r="151" spans="2:28" ht="20.100000000000001" customHeight="1" x14ac:dyDescent="0.25">
      <c r="B151" s="31">
        <f t="shared" si="24"/>
        <v>139</v>
      </c>
      <c r="C151" s="31">
        <f t="shared" si="25"/>
        <v>1</v>
      </c>
      <c r="D151" s="32"/>
      <c r="E151" s="31"/>
      <c r="F151" s="31">
        <f>Datenbank!$E151</f>
        <v>0</v>
      </c>
      <c r="G151" s="33" t="str">
        <f>IF(ISERROR(INDEX([1]Plan!A:O,MATCH(E151,[1]Plan!C:C,0),MATCH(C151,[1]Plan!$A$2:$O$2,0))),"",INDEX([1]Plan!A:O,MATCH(E151,[1]Plan!C:C,0),MATCH(C151,[1]Plan!$A$2:$O$2,0)))</f>
        <v/>
      </c>
      <c r="H151" s="33"/>
      <c r="I151" s="33"/>
      <c r="J151" s="31"/>
      <c r="K151" s="33" t="str">
        <f t="shared" si="22"/>
        <v/>
      </c>
      <c r="L151" s="33" t="str">
        <f t="shared" si="23"/>
        <v/>
      </c>
      <c r="M151" s="31" t="str">
        <f t="shared" si="26"/>
        <v/>
      </c>
      <c r="N151" s="31" t="str">
        <f>IF(ISERROR(VLOOKUP(M151,[1]Plan!$Q$5:$R$22,2,FALSE)),"",VLOOKUP(M151,[1]Plan!$Q$5:$R$22,2,FALSE))</f>
        <v/>
      </c>
      <c r="O151" s="31" t="str">
        <f>IF(ISERROR(INDEX([1]Plan!$B:$B,MATCH(F151,[1]Plan!$C:$C,0))),"",INDEX([1]Plan!$B:$B,MATCH(F151,[1]Plan!$C:$C,0)))</f>
        <v/>
      </c>
      <c r="P151" s="33" t="str">
        <f t="shared" si="27"/>
        <v/>
      </c>
      <c r="Q151" s="33">
        <f t="shared" si="28"/>
        <v>0</v>
      </c>
      <c r="R151" s="33" t="str">
        <f t="shared" si="29"/>
        <v/>
      </c>
      <c r="S151" s="33" t="str">
        <f>IF(Z151="DUPLIKAT","",Tabelle1[[#This Row],[Soll-Monat]])</f>
        <v/>
      </c>
      <c r="T151" s="33" t="str">
        <f>IF(ISERROR(IF(M151=99,"",INDEX([1]Plan!A:O,MATCH($O151,[1]Plan!B:B,0),MATCH($C151,[1]Plan!$A$2:$O$2,0)))),"",IF(M151=99,"",INDEX([1]Plan!A:O,MATCH($O151,[1]Plan!B:B,0),MATCH($C151,[1]Plan!$A$2:$O$2,0))))</f>
        <v/>
      </c>
      <c r="U151" s="33">
        <f>IF(ISERROR(SUMIFS(P:P,E:E,Datenbank!$E151,C:C,Datenbank!$C151)),"",SUMIFS(P:P,E:E,Datenbank!$E151,C:C,Datenbank!$C151))+IF(ISERROR(SUMIFS(Q:Q,E:E,Datenbank!$E151,C:C,Datenbank!$C151)),"",SUMIFS(Q:Q,E:E,Datenbank!$E151,C:C,Datenbank!$C151))</f>
        <v>0</v>
      </c>
      <c r="V151" s="33" t="str">
        <f>IF(ISERROR(IF(Z151="Duplikat","",(Datenbank!$U151-Datenbank!$T151))),"",IF(Z151="Duplikat","",(Datenbank!$U151-Datenbank!$T151)))</f>
        <v/>
      </c>
      <c r="W151" s="33">
        <f ca="1">IF(ISERROR(SUMIF(O:T,Datenbank!$O151,T:T)),"",SUMIF(O:T,Datenbank!$O151,T:T))</f>
        <v>0</v>
      </c>
      <c r="X151" s="33">
        <f ca="1">IF(ISERROR(SUMIF(O:Q,Datenbank!$O151,Q:Q)),"",SUMIF(O:Q,Datenbank!$O151,Q:Q))+IF(ISERROR(SUMIF(O:Q,Datenbank!$O151,P:P)),"",SUMIF(O:Q,Datenbank!$O151,P:P))</f>
        <v>0</v>
      </c>
      <c r="Y151" s="33">
        <f ca="1">IF(ISERROR(Datenbank!$X151-W151),"",Datenbank!$X151-W151)</f>
        <v>0</v>
      </c>
      <c r="Z151" s="31" t="str" cm="1">
        <f t="array" ref="Z151">_xlfn.LET(_xlpm.fi,_xlfn._xlws.FILTER($O151:$O$2480,(MONTH($D151:$D$2480)=MONTH($D151))*($O151:$O$2480=$O151)),IF(COUNT(_xlpm.fi)&gt;1,"DUPLIKAT",""))</f>
        <v/>
      </c>
      <c r="AA151" s="31"/>
      <c r="AB151" s="31"/>
    </row>
    <row r="152" spans="2:28" ht="20.100000000000001" customHeight="1" x14ac:dyDescent="0.25">
      <c r="B152" s="31">
        <f t="shared" si="24"/>
        <v>140</v>
      </c>
      <c r="C152" s="31">
        <f t="shared" si="25"/>
        <v>1</v>
      </c>
      <c r="D152" s="32"/>
      <c r="E152" s="31"/>
      <c r="F152" s="31">
        <f>Datenbank!$E152</f>
        <v>0</v>
      </c>
      <c r="G152" s="33" t="str">
        <f>IF(ISERROR(INDEX([1]Plan!A:O,MATCH(E152,[1]Plan!C:C,0),MATCH(C152,[1]Plan!$A$2:$O$2,0))),"",INDEX([1]Plan!A:O,MATCH(E152,[1]Plan!C:C,0),MATCH(C152,[1]Plan!$A$2:$O$2,0)))</f>
        <v/>
      </c>
      <c r="H152" s="33"/>
      <c r="I152" s="33"/>
      <c r="J152" s="31"/>
      <c r="K152" s="33" t="str">
        <f t="shared" si="22"/>
        <v/>
      </c>
      <c r="L152" s="33" t="str">
        <f t="shared" si="23"/>
        <v/>
      </c>
      <c r="M152" s="31" t="str">
        <f t="shared" si="26"/>
        <v/>
      </c>
      <c r="N152" s="31" t="str">
        <f>IF(ISERROR(VLOOKUP(M152,[1]Plan!$Q$5:$R$22,2,FALSE)),"",VLOOKUP(M152,[1]Plan!$Q$5:$R$22,2,FALSE))</f>
        <v/>
      </c>
      <c r="O152" s="31" t="str">
        <f>IF(ISERROR(INDEX([1]Plan!$B:$B,MATCH(F152,[1]Plan!$C:$C,0))),"",INDEX([1]Plan!$B:$B,MATCH(F152,[1]Plan!$C:$C,0)))</f>
        <v/>
      </c>
      <c r="P152" s="33" t="str">
        <f t="shared" si="27"/>
        <v/>
      </c>
      <c r="Q152" s="33">
        <f t="shared" si="28"/>
        <v>0</v>
      </c>
      <c r="R152" s="33" t="str">
        <f t="shared" si="29"/>
        <v/>
      </c>
      <c r="S152" s="33" t="str">
        <f>IF(Z152="DUPLIKAT","",Tabelle1[[#This Row],[Soll-Monat]])</f>
        <v/>
      </c>
      <c r="T152" s="33" t="str">
        <f>IF(ISERROR(IF(M152=99,"",INDEX([1]Plan!A:O,MATCH($O152,[1]Plan!B:B,0),MATCH($C152,[1]Plan!$A$2:$O$2,0)))),"",IF(M152=99,"",INDEX([1]Plan!A:O,MATCH($O152,[1]Plan!B:B,0),MATCH($C152,[1]Plan!$A$2:$O$2,0))))</f>
        <v/>
      </c>
      <c r="U152" s="33">
        <f>IF(ISERROR(SUMIFS(P:P,E:E,Datenbank!$E152,C:C,Datenbank!$C152)),"",SUMIFS(P:P,E:E,Datenbank!$E152,C:C,Datenbank!$C152))+IF(ISERROR(SUMIFS(Q:Q,E:E,Datenbank!$E152,C:C,Datenbank!$C152)),"",SUMIFS(Q:Q,E:E,Datenbank!$E152,C:C,Datenbank!$C152))</f>
        <v>0</v>
      </c>
      <c r="V152" s="33" t="str">
        <f>IF(ISERROR(IF(Z152="Duplikat","",(Datenbank!$U152-Datenbank!$T152))),"",IF(Z152="Duplikat","",(Datenbank!$U152-Datenbank!$T152)))</f>
        <v/>
      </c>
      <c r="W152" s="33">
        <f ca="1">IF(ISERROR(SUMIF(O:T,Datenbank!$O152,T:T)),"",SUMIF(O:T,Datenbank!$O152,T:T))</f>
        <v>0</v>
      </c>
      <c r="X152" s="33">
        <f ca="1">IF(ISERROR(SUMIF(O:Q,Datenbank!$O152,Q:Q)),"",SUMIF(O:Q,Datenbank!$O152,Q:Q))+IF(ISERROR(SUMIF(O:Q,Datenbank!$O152,P:P)),"",SUMIF(O:Q,Datenbank!$O152,P:P))</f>
        <v>0</v>
      </c>
      <c r="Y152" s="33">
        <f ca="1">IF(ISERROR(Datenbank!$X152-W152),"",Datenbank!$X152-W152)</f>
        <v>0</v>
      </c>
      <c r="Z152" s="31" t="str" cm="1">
        <f t="array" ref="Z152">_xlfn.LET(_xlpm.fi,_xlfn._xlws.FILTER($O152:$O$2480,(MONTH($D152:$D$2480)=MONTH($D152))*($O152:$O$2480=$O152)),IF(COUNT(_xlpm.fi)&gt;1,"DUPLIKAT",""))</f>
        <v/>
      </c>
      <c r="AA152" s="31"/>
      <c r="AB152" s="31"/>
    </row>
    <row r="153" spans="2:28" ht="20.100000000000001" customHeight="1" x14ac:dyDescent="0.25">
      <c r="B153" s="31">
        <f t="shared" si="24"/>
        <v>141</v>
      </c>
      <c r="C153" s="31">
        <f t="shared" si="25"/>
        <v>1</v>
      </c>
      <c r="D153" s="32"/>
      <c r="E153" s="31"/>
      <c r="F153" s="31">
        <f>Datenbank!$E153</f>
        <v>0</v>
      </c>
      <c r="G153" s="33" t="str">
        <f>IF(ISERROR(INDEX([1]Plan!A:O,MATCH(E153,[1]Plan!C:C,0),MATCH(C153,[1]Plan!$A$2:$O$2,0))),"",INDEX([1]Plan!A:O,MATCH(E153,[1]Plan!C:C,0),MATCH(C153,[1]Plan!$A$2:$O$2,0)))</f>
        <v/>
      </c>
      <c r="H153" s="33"/>
      <c r="I153" s="33"/>
      <c r="J153" s="31"/>
      <c r="K153" s="33" t="str">
        <f t="shared" si="22"/>
        <v/>
      </c>
      <c r="L153" s="33" t="str">
        <f t="shared" si="23"/>
        <v/>
      </c>
      <c r="M153" s="31" t="str">
        <f t="shared" si="26"/>
        <v/>
      </c>
      <c r="N153" s="31" t="str">
        <f>IF(ISERROR(VLOOKUP(M153,[1]Plan!$Q$5:$R$22,2,FALSE)),"",VLOOKUP(M153,[1]Plan!$Q$5:$R$22,2,FALSE))</f>
        <v/>
      </c>
      <c r="O153" s="31" t="str">
        <f>IF(ISERROR(INDEX([1]Plan!$B:$B,MATCH(F153,[1]Plan!$C:$C,0))),"",INDEX([1]Plan!$B:$B,MATCH(F153,[1]Plan!$C:$C,0)))</f>
        <v/>
      </c>
      <c r="P153" s="33" t="str">
        <f t="shared" si="27"/>
        <v/>
      </c>
      <c r="Q153" s="33">
        <f t="shared" si="28"/>
        <v>0</v>
      </c>
      <c r="R153" s="33" t="str">
        <f t="shared" si="29"/>
        <v/>
      </c>
      <c r="S153" s="33" t="str">
        <f>IF(Z153="DUPLIKAT","",Tabelle1[[#This Row],[Soll-Monat]])</f>
        <v/>
      </c>
      <c r="T153" s="33" t="str">
        <f>IF(ISERROR(IF(M153=99,"",INDEX([1]Plan!A:O,MATCH($O153,[1]Plan!B:B,0),MATCH($C153,[1]Plan!$A$2:$O$2,0)))),"",IF(M153=99,"",INDEX([1]Plan!A:O,MATCH($O153,[1]Plan!B:B,0),MATCH($C153,[1]Plan!$A$2:$O$2,0))))</f>
        <v/>
      </c>
      <c r="U153" s="33">
        <f>IF(ISERROR(SUMIFS(P:P,E:E,Datenbank!$E153,C:C,Datenbank!$C153)),"",SUMIFS(P:P,E:E,Datenbank!$E153,C:C,Datenbank!$C153))+IF(ISERROR(SUMIFS(Q:Q,E:E,Datenbank!$E153,C:C,Datenbank!$C153)),"",SUMIFS(Q:Q,E:E,Datenbank!$E153,C:C,Datenbank!$C153))</f>
        <v>0</v>
      </c>
      <c r="V153" s="33" t="str">
        <f>IF(ISERROR(IF(Z153="Duplikat","",(Datenbank!$U153-Datenbank!$T153))),"",IF(Z153="Duplikat","",(Datenbank!$U153-Datenbank!$T153)))</f>
        <v/>
      </c>
      <c r="W153" s="33">
        <f ca="1">IF(ISERROR(SUMIF(O:T,Datenbank!$O153,T:T)),"",SUMIF(O:T,Datenbank!$O153,T:T))</f>
        <v>0</v>
      </c>
      <c r="X153" s="33">
        <f ca="1">IF(ISERROR(SUMIF(O:Q,Datenbank!$O153,Q:Q)),"",SUMIF(O:Q,Datenbank!$O153,Q:Q))+IF(ISERROR(SUMIF(O:Q,Datenbank!$O153,P:P)),"",SUMIF(O:Q,Datenbank!$O153,P:P))</f>
        <v>0</v>
      </c>
      <c r="Y153" s="33">
        <f ca="1">IF(ISERROR(Datenbank!$X153-W153),"",Datenbank!$X153-W153)</f>
        <v>0</v>
      </c>
      <c r="Z153" s="31" t="str" cm="1">
        <f t="array" ref="Z153">_xlfn.LET(_xlpm.fi,_xlfn._xlws.FILTER($O153:$O$2480,(MONTH($D153:$D$2480)=MONTH($D153))*($O153:$O$2480=$O153)),IF(COUNT(_xlpm.fi)&gt;1,"DUPLIKAT",""))</f>
        <v/>
      </c>
      <c r="AA153" s="31"/>
      <c r="AB153" s="31"/>
    </row>
    <row r="154" spans="2:28" ht="20.100000000000001" customHeight="1" x14ac:dyDescent="0.25">
      <c r="B154" s="31">
        <f t="shared" si="24"/>
        <v>142</v>
      </c>
      <c r="C154" s="31">
        <f t="shared" si="25"/>
        <v>1</v>
      </c>
      <c r="D154" s="32"/>
      <c r="E154" s="31"/>
      <c r="F154" s="31">
        <f>Datenbank!$E154</f>
        <v>0</v>
      </c>
      <c r="G154" s="33" t="str">
        <f>IF(ISERROR(INDEX([1]Plan!A:O,MATCH(E154,[1]Plan!C:C,0),MATCH(C154,[1]Plan!$A$2:$O$2,0))),"",INDEX([1]Plan!A:O,MATCH(E154,[1]Plan!C:C,0),MATCH(C154,[1]Plan!$A$2:$O$2,0)))</f>
        <v/>
      </c>
      <c r="H154" s="33"/>
      <c r="I154" s="33"/>
      <c r="J154" s="31"/>
      <c r="K154" s="33" t="str">
        <f t="shared" si="22"/>
        <v/>
      </c>
      <c r="L154" s="33" t="str">
        <f t="shared" si="23"/>
        <v/>
      </c>
      <c r="M154" s="31" t="str">
        <f t="shared" si="26"/>
        <v/>
      </c>
      <c r="N154" s="31" t="str">
        <f>IF(ISERROR(VLOOKUP(M154,[1]Plan!$Q$5:$R$22,2,FALSE)),"",VLOOKUP(M154,[1]Plan!$Q$5:$R$22,2,FALSE))</f>
        <v/>
      </c>
      <c r="O154" s="31" t="str">
        <f>IF(ISERROR(INDEX([1]Plan!$B:$B,MATCH(F154,[1]Plan!$C:$C,0))),"",INDEX([1]Plan!$B:$B,MATCH(F154,[1]Plan!$C:$C,0)))</f>
        <v/>
      </c>
      <c r="P154" s="33" t="str">
        <f t="shared" si="27"/>
        <v/>
      </c>
      <c r="Q154" s="33">
        <f t="shared" si="28"/>
        <v>0</v>
      </c>
      <c r="R154" s="33" t="str">
        <f t="shared" si="29"/>
        <v/>
      </c>
      <c r="S154" s="33" t="str">
        <f>IF(Z154="DUPLIKAT","",Tabelle1[[#This Row],[Soll-Monat]])</f>
        <v/>
      </c>
      <c r="T154" s="33" t="str">
        <f>IF(ISERROR(IF(M154=99,"",INDEX([1]Plan!A:O,MATCH($O154,[1]Plan!B:B,0),MATCH($C154,[1]Plan!$A$2:$O$2,0)))),"",IF(M154=99,"",INDEX([1]Plan!A:O,MATCH($O154,[1]Plan!B:B,0),MATCH($C154,[1]Plan!$A$2:$O$2,0))))</f>
        <v/>
      </c>
      <c r="U154" s="33">
        <f>IF(ISERROR(SUMIFS(P:P,E:E,Datenbank!$E154,C:C,Datenbank!$C154)),"",SUMIFS(P:P,E:E,Datenbank!$E154,C:C,Datenbank!$C154))+IF(ISERROR(SUMIFS(Q:Q,E:E,Datenbank!$E154,C:C,Datenbank!$C154)),"",SUMIFS(Q:Q,E:E,Datenbank!$E154,C:C,Datenbank!$C154))</f>
        <v>0</v>
      </c>
      <c r="V154" s="33" t="str">
        <f>IF(ISERROR(IF(Z154="Duplikat","",(Datenbank!$U154-Datenbank!$T154))),"",IF(Z154="Duplikat","",(Datenbank!$U154-Datenbank!$T154)))</f>
        <v/>
      </c>
      <c r="W154" s="33">
        <f ca="1">IF(ISERROR(SUMIF(O:T,Datenbank!$O154,T:T)),"",SUMIF(O:T,Datenbank!$O154,T:T))</f>
        <v>0</v>
      </c>
      <c r="X154" s="33">
        <f ca="1">IF(ISERROR(SUMIF(O:Q,Datenbank!$O154,Q:Q)),"",SUMIF(O:Q,Datenbank!$O154,Q:Q))+IF(ISERROR(SUMIF(O:Q,Datenbank!$O154,P:P)),"",SUMIF(O:Q,Datenbank!$O154,P:P))</f>
        <v>0</v>
      </c>
      <c r="Y154" s="33">
        <f ca="1">IF(ISERROR(Datenbank!$X154-W154),"",Datenbank!$X154-W154)</f>
        <v>0</v>
      </c>
      <c r="Z154" s="31" t="str" cm="1">
        <f t="array" ref="Z154">_xlfn.LET(_xlpm.fi,_xlfn._xlws.FILTER($O154:$O$2480,(MONTH($D154:$D$2480)=MONTH($D154))*($O154:$O$2480=$O154)),IF(COUNT(_xlpm.fi)&gt;1,"DUPLIKAT",""))</f>
        <v/>
      </c>
      <c r="AA154" s="31"/>
      <c r="AB154" s="31"/>
    </row>
    <row r="155" spans="2:28" ht="20.100000000000001" customHeight="1" x14ac:dyDescent="0.25">
      <c r="B155" s="31">
        <f t="shared" si="24"/>
        <v>143</v>
      </c>
      <c r="C155" s="31">
        <f t="shared" si="25"/>
        <v>1</v>
      </c>
      <c r="D155" s="32"/>
      <c r="E155" s="31"/>
      <c r="F155" s="31">
        <f>Datenbank!$E155</f>
        <v>0</v>
      </c>
      <c r="G155" s="33" t="str">
        <f>IF(ISERROR(INDEX([1]Plan!A:O,MATCH(E155,[1]Plan!C:C,0),MATCH(C155,[1]Plan!$A$2:$O$2,0))),"",INDEX([1]Plan!A:O,MATCH(E155,[1]Plan!C:C,0),MATCH(C155,[1]Plan!$A$2:$O$2,0)))</f>
        <v/>
      </c>
      <c r="H155" s="33"/>
      <c r="I155" s="33"/>
      <c r="J155" s="31"/>
      <c r="K155" s="33" t="str">
        <f t="shared" si="22"/>
        <v/>
      </c>
      <c r="L155" s="33" t="str">
        <f t="shared" si="23"/>
        <v/>
      </c>
      <c r="M155" s="31" t="str">
        <f t="shared" si="26"/>
        <v/>
      </c>
      <c r="N155" s="31" t="str">
        <f>IF(ISERROR(VLOOKUP(M155,[1]Plan!$Q$5:$R$22,2,FALSE)),"",VLOOKUP(M155,[1]Plan!$Q$5:$R$22,2,FALSE))</f>
        <v/>
      </c>
      <c r="O155" s="31" t="str">
        <f>IF(ISERROR(INDEX([1]Plan!$B:$B,MATCH(F155,[1]Plan!$C:$C,0))),"",INDEX([1]Plan!$B:$B,MATCH(F155,[1]Plan!$C:$C,0)))</f>
        <v/>
      </c>
      <c r="P155" s="33" t="str">
        <f t="shared" si="27"/>
        <v/>
      </c>
      <c r="Q155" s="33">
        <f t="shared" si="28"/>
        <v>0</v>
      </c>
      <c r="R155" s="33" t="str">
        <f t="shared" si="29"/>
        <v/>
      </c>
      <c r="S155" s="33" t="str">
        <f>IF(Z155="DUPLIKAT","",Tabelle1[[#This Row],[Soll-Monat]])</f>
        <v/>
      </c>
      <c r="T155" s="33" t="str">
        <f>IF(ISERROR(IF(M155=99,"",INDEX([1]Plan!A:O,MATCH($O155,[1]Plan!B:B,0),MATCH($C155,[1]Plan!$A$2:$O$2,0)))),"",IF(M155=99,"",INDEX([1]Plan!A:O,MATCH($O155,[1]Plan!B:B,0),MATCH($C155,[1]Plan!$A$2:$O$2,0))))</f>
        <v/>
      </c>
      <c r="U155" s="33">
        <f>IF(ISERROR(SUMIFS(P:P,E:E,Datenbank!$E155,C:C,Datenbank!$C155)),"",SUMIFS(P:P,E:E,Datenbank!$E155,C:C,Datenbank!$C155))+IF(ISERROR(SUMIFS(Q:Q,E:E,Datenbank!$E155,C:C,Datenbank!$C155)),"",SUMIFS(Q:Q,E:E,Datenbank!$E155,C:C,Datenbank!$C155))</f>
        <v>0</v>
      </c>
      <c r="V155" s="33" t="str">
        <f>IF(ISERROR(IF(Z155="Duplikat","",(Datenbank!$U155-Datenbank!$T155))),"",IF(Z155="Duplikat","",(Datenbank!$U155-Datenbank!$T155)))</f>
        <v/>
      </c>
      <c r="W155" s="33">
        <f ca="1">IF(ISERROR(SUMIF(O:T,Datenbank!$O155,T:T)),"",SUMIF(O:T,Datenbank!$O155,T:T))</f>
        <v>0</v>
      </c>
      <c r="X155" s="33">
        <f ca="1">IF(ISERROR(SUMIF(O:Q,Datenbank!$O155,Q:Q)),"",SUMIF(O:Q,Datenbank!$O155,Q:Q))+IF(ISERROR(SUMIF(O:Q,Datenbank!$O155,P:P)),"",SUMIF(O:Q,Datenbank!$O155,P:P))</f>
        <v>0</v>
      </c>
      <c r="Y155" s="33">
        <f ca="1">IF(ISERROR(Datenbank!$X155-W155),"",Datenbank!$X155-W155)</f>
        <v>0</v>
      </c>
      <c r="Z155" s="31" t="str" cm="1">
        <f t="array" ref="Z155">_xlfn.LET(_xlpm.fi,_xlfn._xlws.FILTER($O155:$O$2480,(MONTH($D155:$D$2480)=MONTH($D155))*($O155:$O$2480=$O155)),IF(COUNT(_xlpm.fi)&gt;1,"DUPLIKAT",""))</f>
        <v/>
      </c>
      <c r="AA155" s="31"/>
      <c r="AB155" s="31"/>
    </row>
    <row r="156" spans="2:28" ht="20.100000000000001" customHeight="1" x14ac:dyDescent="0.25">
      <c r="B156" s="31">
        <f t="shared" si="24"/>
        <v>144</v>
      </c>
      <c r="C156" s="31">
        <f t="shared" si="25"/>
        <v>1</v>
      </c>
      <c r="D156" s="32"/>
      <c r="E156" s="31"/>
      <c r="F156" s="31">
        <f>Datenbank!$E156</f>
        <v>0</v>
      </c>
      <c r="G156" s="33" t="str">
        <f>IF(ISERROR(INDEX([1]Plan!A:O,MATCH(E156,[1]Plan!C:C,0),MATCH(C156,[1]Plan!$A$2:$O$2,0))),"",INDEX([1]Plan!A:O,MATCH(E156,[1]Plan!C:C,0),MATCH(C156,[1]Plan!$A$2:$O$2,0)))</f>
        <v/>
      </c>
      <c r="H156" s="33"/>
      <c r="I156" s="33"/>
      <c r="J156" s="31"/>
      <c r="K156" s="33" t="str">
        <f t="shared" si="22"/>
        <v/>
      </c>
      <c r="L156" s="33" t="str">
        <f t="shared" si="23"/>
        <v/>
      </c>
      <c r="M156" s="31" t="str">
        <f t="shared" si="26"/>
        <v/>
      </c>
      <c r="N156" s="31" t="str">
        <f>IF(ISERROR(VLOOKUP(M156,[1]Plan!$Q$5:$R$22,2,FALSE)),"",VLOOKUP(M156,[1]Plan!$Q$5:$R$22,2,FALSE))</f>
        <v/>
      </c>
      <c r="O156" s="31" t="str">
        <f>IF(ISERROR(INDEX([1]Plan!$B:$B,MATCH(F156,[1]Plan!$C:$C,0))),"",INDEX([1]Plan!$B:$B,MATCH(F156,[1]Plan!$C:$C,0)))</f>
        <v/>
      </c>
      <c r="P156" s="33" t="str">
        <f t="shared" si="27"/>
        <v/>
      </c>
      <c r="Q156" s="33">
        <f t="shared" si="28"/>
        <v>0</v>
      </c>
      <c r="R156" s="33" t="str">
        <f t="shared" si="29"/>
        <v/>
      </c>
      <c r="S156" s="33" t="str">
        <f>IF(Z156="DUPLIKAT","",Tabelle1[[#This Row],[Soll-Monat]])</f>
        <v/>
      </c>
      <c r="T156" s="33" t="str">
        <f>IF(ISERROR(IF(M156=99,"",INDEX([1]Plan!A:O,MATCH($O156,[1]Plan!B:B,0),MATCH($C156,[1]Plan!$A$2:$O$2,0)))),"",IF(M156=99,"",INDEX([1]Plan!A:O,MATCH($O156,[1]Plan!B:B,0),MATCH($C156,[1]Plan!$A$2:$O$2,0))))</f>
        <v/>
      </c>
      <c r="U156" s="33">
        <f>IF(ISERROR(SUMIFS(P:P,E:E,Datenbank!$E156,C:C,Datenbank!$C156)),"",SUMIFS(P:P,E:E,Datenbank!$E156,C:C,Datenbank!$C156))+IF(ISERROR(SUMIFS(Q:Q,E:E,Datenbank!$E156,C:C,Datenbank!$C156)),"",SUMIFS(Q:Q,E:E,Datenbank!$E156,C:C,Datenbank!$C156))</f>
        <v>0</v>
      </c>
      <c r="V156" s="33" t="str">
        <f>IF(ISERROR(IF(Z156="Duplikat","",(Datenbank!$U156-Datenbank!$T156))),"",IF(Z156="Duplikat","",(Datenbank!$U156-Datenbank!$T156)))</f>
        <v/>
      </c>
      <c r="W156" s="33">
        <f ca="1">IF(ISERROR(SUMIF(O:T,Datenbank!$O156,T:T)),"",SUMIF(O:T,Datenbank!$O156,T:T))</f>
        <v>0</v>
      </c>
      <c r="X156" s="33">
        <f ca="1">IF(ISERROR(SUMIF(O:Q,Datenbank!$O156,Q:Q)),"",SUMIF(O:Q,Datenbank!$O156,Q:Q))+IF(ISERROR(SUMIF(O:Q,Datenbank!$O156,P:P)),"",SUMIF(O:Q,Datenbank!$O156,P:P))</f>
        <v>0</v>
      </c>
      <c r="Y156" s="33">
        <f ca="1">IF(ISERROR(Datenbank!$X156-W156),"",Datenbank!$X156-W156)</f>
        <v>0</v>
      </c>
      <c r="Z156" s="31" t="str" cm="1">
        <f t="array" ref="Z156">_xlfn.LET(_xlpm.fi,_xlfn._xlws.FILTER($O156:$O$2480,(MONTH($D156:$D$2480)=MONTH($D156))*($O156:$O$2480=$O156)),IF(COUNT(_xlpm.fi)&gt;1,"DUPLIKAT",""))</f>
        <v/>
      </c>
      <c r="AA156" s="31"/>
      <c r="AB156" s="31"/>
    </row>
    <row r="157" spans="2:28" ht="20.100000000000001" customHeight="1" x14ac:dyDescent="0.25">
      <c r="B157" s="31">
        <f t="shared" si="24"/>
        <v>145</v>
      </c>
      <c r="C157" s="31">
        <f t="shared" si="25"/>
        <v>1</v>
      </c>
      <c r="D157" s="32"/>
      <c r="E157" s="31"/>
      <c r="F157" s="31">
        <f>Datenbank!$E157</f>
        <v>0</v>
      </c>
      <c r="G157" s="33" t="str">
        <f>IF(ISERROR(INDEX([1]Plan!A:O,MATCH(E157,[1]Plan!C:C,0),MATCH(C157,[1]Plan!$A$2:$O$2,0))),"",INDEX([1]Plan!A:O,MATCH(E157,[1]Plan!C:C,0),MATCH(C157,[1]Plan!$A$2:$O$2,0)))</f>
        <v/>
      </c>
      <c r="H157" s="33"/>
      <c r="I157" s="33"/>
      <c r="J157" s="31"/>
      <c r="K157" s="33" t="str">
        <f t="shared" si="22"/>
        <v/>
      </c>
      <c r="L157" s="33" t="str">
        <f t="shared" si="23"/>
        <v/>
      </c>
      <c r="M157" s="31" t="str">
        <f t="shared" si="26"/>
        <v/>
      </c>
      <c r="N157" s="31" t="str">
        <f>IF(ISERROR(VLOOKUP(M157,[1]Plan!$Q$5:$R$22,2,FALSE)),"",VLOOKUP(M157,[1]Plan!$Q$5:$R$22,2,FALSE))</f>
        <v/>
      </c>
      <c r="O157" s="31" t="str">
        <f>IF(ISERROR(INDEX([1]Plan!$B:$B,MATCH(F157,[1]Plan!$C:$C,0))),"",INDEX([1]Plan!$B:$B,MATCH(F157,[1]Plan!$C:$C,0)))</f>
        <v/>
      </c>
      <c r="P157" s="33" t="str">
        <f t="shared" si="27"/>
        <v/>
      </c>
      <c r="Q157" s="33">
        <f t="shared" si="28"/>
        <v>0</v>
      </c>
      <c r="R157" s="33" t="str">
        <f t="shared" si="29"/>
        <v/>
      </c>
      <c r="S157" s="33" t="str">
        <f>IF(Z157="DUPLIKAT","",Tabelle1[[#This Row],[Soll-Monat]])</f>
        <v/>
      </c>
      <c r="T157" s="33" t="str">
        <f>IF(ISERROR(IF(M157=99,"",INDEX([1]Plan!A:O,MATCH($O157,[1]Plan!B:B,0),MATCH($C157,[1]Plan!$A$2:$O$2,0)))),"",IF(M157=99,"",INDEX([1]Plan!A:O,MATCH($O157,[1]Plan!B:B,0),MATCH($C157,[1]Plan!$A$2:$O$2,0))))</f>
        <v/>
      </c>
      <c r="U157" s="33">
        <f>IF(ISERROR(SUMIFS(P:P,E:E,Datenbank!$E157,C:C,Datenbank!$C157)),"",SUMIFS(P:P,E:E,Datenbank!$E157,C:C,Datenbank!$C157))+IF(ISERROR(SUMIFS(Q:Q,E:E,Datenbank!$E157,C:C,Datenbank!$C157)),"",SUMIFS(Q:Q,E:E,Datenbank!$E157,C:C,Datenbank!$C157))</f>
        <v>0</v>
      </c>
      <c r="V157" s="33" t="str">
        <f>IF(ISERROR(IF(Z157="Duplikat","",(Datenbank!$U157-Datenbank!$T157))),"",IF(Z157="Duplikat","",(Datenbank!$U157-Datenbank!$T157)))</f>
        <v/>
      </c>
      <c r="W157" s="33">
        <f ca="1">IF(ISERROR(SUMIF(O:T,Datenbank!$O157,T:T)),"",SUMIF(O:T,Datenbank!$O157,T:T))</f>
        <v>0</v>
      </c>
      <c r="X157" s="33">
        <f ca="1">IF(ISERROR(SUMIF(O:Q,Datenbank!$O157,Q:Q)),"",SUMIF(O:Q,Datenbank!$O157,Q:Q))+IF(ISERROR(SUMIF(O:Q,Datenbank!$O157,P:P)),"",SUMIF(O:Q,Datenbank!$O157,P:P))</f>
        <v>0</v>
      </c>
      <c r="Y157" s="33">
        <f ca="1">IF(ISERROR(Datenbank!$X157-W157),"",Datenbank!$X157-W157)</f>
        <v>0</v>
      </c>
      <c r="Z157" s="31" t="str" cm="1">
        <f t="array" ref="Z157">_xlfn.LET(_xlpm.fi,_xlfn._xlws.FILTER($O157:$O$2480,(MONTH($D157:$D$2480)=MONTH($D157))*($O157:$O$2480=$O157)),IF(COUNT(_xlpm.fi)&gt;1,"DUPLIKAT",""))</f>
        <v/>
      </c>
      <c r="AA157" s="31"/>
      <c r="AB157" s="31"/>
    </row>
    <row r="158" spans="2:28" ht="20.100000000000001" customHeight="1" x14ac:dyDescent="0.25">
      <c r="B158" s="31">
        <f t="shared" si="24"/>
        <v>146</v>
      </c>
      <c r="C158" s="31">
        <f t="shared" si="25"/>
        <v>1</v>
      </c>
      <c r="D158" s="32"/>
      <c r="E158" s="31"/>
      <c r="F158" s="31">
        <f>Datenbank!$E158</f>
        <v>0</v>
      </c>
      <c r="G158" s="33" t="str">
        <f>IF(ISERROR(INDEX([1]Plan!A:O,MATCH(E158,[1]Plan!C:C,0),MATCH(C158,[1]Plan!$A$2:$O$2,0))),"",INDEX([1]Plan!A:O,MATCH(E158,[1]Plan!C:C,0),MATCH(C158,[1]Plan!$A$2:$O$2,0)))</f>
        <v/>
      </c>
      <c r="H158" s="33"/>
      <c r="I158" s="33"/>
      <c r="J158" s="31"/>
      <c r="K158" s="33" t="str">
        <f t="shared" si="22"/>
        <v/>
      </c>
      <c r="L158" s="33" t="str">
        <f t="shared" si="23"/>
        <v/>
      </c>
      <c r="M158" s="31" t="str">
        <f t="shared" si="26"/>
        <v/>
      </c>
      <c r="N158" s="31" t="str">
        <f>IF(ISERROR(VLOOKUP(M158,[1]Plan!$Q$5:$R$22,2,FALSE)),"",VLOOKUP(M158,[1]Plan!$Q$5:$R$22,2,FALSE))</f>
        <v/>
      </c>
      <c r="O158" s="31" t="str">
        <f>IF(ISERROR(INDEX([1]Plan!$B:$B,MATCH(F158,[1]Plan!$C:$C,0))),"",INDEX([1]Plan!$B:$B,MATCH(F158,[1]Plan!$C:$C,0)))</f>
        <v/>
      </c>
      <c r="P158" s="33" t="str">
        <f t="shared" si="27"/>
        <v/>
      </c>
      <c r="Q158" s="33">
        <f t="shared" si="28"/>
        <v>0</v>
      </c>
      <c r="R158" s="33" t="str">
        <f t="shared" si="29"/>
        <v/>
      </c>
      <c r="S158" s="33" t="str">
        <f>IF(Z158="DUPLIKAT","",Tabelle1[[#This Row],[Soll-Monat]])</f>
        <v/>
      </c>
      <c r="T158" s="33" t="str">
        <f>IF(ISERROR(IF(M158=99,"",INDEX([1]Plan!A:O,MATCH($O158,[1]Plan!B:B,0),MATCH($C158,[1]Plan!$A$2:$O$2,0)))),"",IF(M158=99,"",INDEX([1]Plan!A:O,MATCH($O158,[1]Plan!B:B,0),MATCH($C158,[1]Plan!$A$2:$O$2,0))))</f>
        <v/>
      </c>
      <c r="U158" s="33">
        <f>IF(ISERROR(SUMIFS(P:P,E:E,Datenbank!$E158,C:C,Datenbank!$C158)),"",SUMIFS(P:P,E:E,Datenbank!$E158,C:C,Datenbank!$C158))+IF(ISERROR(SUMIFS(Q:Q,E:E,Datenbank!$E158,C:C,Datenbank!$C158)),"",SUMIFS(Q:Q,E:E,Datenbank!$E158,C:C,Datenbank!$C158))</f>
        <v>0</v>
      </c>
      <c r="V158" s="33" t="str">
        <f>IF(ISERROR(IF(Z158="Duplikat","",(Datenbank!$U158-Datenbank!$T158))),"",IF(Z158="Duplikat","",(Datenbank!$U158-Datenbank!$T158)))</f>
        <v/>
      </c>
      <c r="W158" s="33">
        <f ca="1">IF(ISERROR(SUMIF(O:T,Datenbank!$O158,T:T)),"",SUMIF(O:T,Datenbank!$O158,T:T))</f>
        <v>0</v>
      </c>
      <c r="X158" s="33">
        <f ca="1">IF(ISERROR(SUMIF(O:Q,Datenbank!$O158,Q:Q)),"",SUMIF(O:Q,Datenbank!$O158,Q:Q))+IF(ISERROR(SUMIF(O:Q,Datenbank!$O158,P:P)),"",SUMIF(O:Q,Datenbank!$O158,P:P))</f>
        <v>0</v>
      </c>
      <c r="Y158" s="33">
        <f ca="1">IF(ISERROR(Datenbank!$X158-W158),"",Datenbank!$X158-W158)</f>
        <v>0</v>
      </c>
      <c r="Z158" s="31" t="str" cm="1">
        <f t="array" ref="Z158">_xlfn.LET(_xlpm.fi,_xlfn._xlws.FILTER($O158:$O$2480,(MONTH($D158:$D$2480)=MONTH($D158))*($O158:$O$2480=$O158)),IF(COUNT(_xlpm.fi)&gt;1,"DUPLIKAT",""))</f>
        <v/>
      </c>
      <c r="AA158" s="31"/>
      <c r="AB158" s="31"/>
    </row>
    <row r="159" spans="2:28" ht="20.100000000000001" customHeight="1" x14ac:dyDescent="0.25">
      <c r="B159" s="31">
        <f t="shared" si="24"/>
        <v>147</v>
      </c>
      <c r="C159" s="31">
        <f t="shared" si="25"/>
        <v>1</v>
      </c>
      <c r="D159" s="32"/>
      <c r="E159" s="31"/>
      <c r="F159" s="31">
        <f>Datenbank!$E159</f>
        <v>0</v>
      </c>
      <c r="G159" s="33" t="str">
        <f>IF(ISERROR(INDEX([1]Plan!A:O,MATCH(E159,[1]Plan!C:C,0),MATCH(C159,[1]Plan!$A$2:$O$2,0))),"",INDEX([1]Plan!A:O,MATCH(E159,[1]Plan!C:C,0),MATCH(C159,[1]Plan!$A$2:$O$2,0)))</f>
        <v/>
      </c>
      <c r="H159" s="33"/>
      <c r="I159" s="33"/>
      <c r="J159" s="31"/>
      <c r="K159" s="33" t="str">
        <f t="shared" si="22"/>
        <v/>
      </c>
      <c r="L159" s="33" t="str">
        <f t="shared" si="23"/>
        <v/>
      </c>
      <c r="M159" s="31" t="str">
        <f t="shared" si="26"/>
        <v/>
      </c>
      <c r="N159" s="31" t="str">
        <f>IF(ISERROR(VLOOKUP(M159,[1]Plan!$Q$5:$R$22,2,FALSE)),"",VLOOKUP(M159,[1]Plan!$Q$5:$R$22,2,FALSE))</f>
        <v/>
      </c>
      <c r="O159" s="31" t="str">
        <f>IF(ISERROR(INDEX([1]Plan!$B:$B,MATCH(F159,[1]Plan!$C:$C,0))),"",INDEX([1]Plan!$B:$B,MATCH(F159,[1]Plan!$C:$C,0)))</f>
        <v/>
      </c>
      <c r="P159" s="33" t="str">
        <f t="shared" si="27"/>
        <v/>
      </c>
      <c r="Q159" s="33">
        <f t="shared" si="28"/>
        <v>0</v>
      </c>
      <c r="R159" s="33" t="str">
        <f t="shared" si="29"/>
        <v/>
      </c>
      <c r="S159" s="33" t="str">
        <f>IF(Z159="DUPLIKAT","",Tabelle1[[#This Row],[Soll-Monat]])</f>
        <v/>
      </c>
      <c r="T159" s="33" t="str">
        <f>IF(ISERROR(IF(M159=99,"",INDEX([1]Plan!A:O,MATCH($O159,[1]Plan!B:B,0),MATCH($C159,[1]Plan!$A$2:$O$2,0)))),"",IF(M159=99,"",INDEX([1]Plan!A:O,MATCH($O159,[1]Plan!B:B,0),MATCH($C159,[1]Plan!$A$2:$O$2,0))))</f>
        <v/>
      </c>
      <c r="U159" s="33">
        <f>IF(ISERROR(SUMIFS(P:P,E:E,Datenbank!$E159,C:C,Datenbank!$C159)),"",SUMIFS(P:P,E:E,Datenbank!$E159,C:C,Datenbank!$C159))+IF(ISERROR(SUMIFS(Q:Q,E:E,Datenbank!$E159,C:C,Datenbank!$C159)),"",SUMIFS(Q:Q,E:E,Datenbank!$E159,C:C,Datenbank!$C159))</f>
        <v>0</v>
      </c>
      <c r="V159" s="33" t="str">
        <f>IF(ISERROR(IF(Z159="Duplikat","",(Datenbank!$U159-Datenbank!$T159))),"",IF(Z159="Duplikat","",(Datenbank!$U159-Datenbank!$T159)))</f>
        <v/>
      </c>
      <c r="W159" s="33">
        <f ca="1">IF(ISERROR(SUMIF(O:T,Datenbank!$O159,T:T)),"",SUMIF(O:T,Datenbank!$O159,T:T))</f>
        <v>0</v>
      </c>
      <c r="X159" s="33">
        <f ca="1">IF(ISERROR(SUMIF(O:Q,Datenbank!$O159,Q:Q)),"",SUMIF(O:Q,Datenbank!$O159,Q:Q))+IF(ISERROR(SUMIF(O:Q,Datenbank!$O159,P:P)),"",SUMIF(O:Q,Datenbank!$O159,P:P))</f>
        <v>0</v>
      </c>
      <c r="Y159" s="33">
        <f ca="1">IF(ISERROR(Datenbank!$X159-W159),"",Datenbank!$X159-W159)</f>
        <v>0</v>
      </c>
      <c r="Z159" s="31" t="str" cm="1">
        <f t="array" ref="Z159">_xlfn.LET(_xlpm.fi,_xlfn._xlws.FILTER($O159:$O$2480,(MONTH($D159:$D$2480)=MONTH($D159))*($O159:$O$2480=$O159)),IF(COUNT(_xlpm.fi)&gt;1,"DUPLIKAT",""))</f>
        <v/>
      </c>
      <c r="AA159" s="31"/>
      <c r="AB159" s="31"/>
    </row>
    <row r="160" spans="2:28" ht="20.100000000000001" customHeight="1" x14ac:dyDescent="0.25">
      <c r="B160" s="31">
        <f t="shared" si="24"/>
        <v>148</v>
      </c>
      <c r="C160" s="31">
        <f t="shared" si="25"/>
        <v>1</v>
      </c>
      <c r="D160" s="32"/>
      <c r="E160" s="31"/>
      <c r="F160" s="31">
        <f>Datenbank!$E160</f>
        <v>0</v>
      </c>
      <c r="G160" s="33" t="str">
        <f>IF(ISERROR(INDEX([1]Plan!A:O,MATCH(E160,[1]Plan!C:C,0),MATCH(C160,[1]Plan!$A$2:$O$2,0))),"",INDEX([1]Plan!A:O,MATCH(E160,[1]Plan!C:C,0),MATCH(C160,[1]Plan!$A$2:$O$2,0)))</f>
        <v/>
      </c>
      <c r="H160" s="33"/>
      <c r="I160" s="33"/>
      <c r="J160" s="31"/>
      <c r="K160" s="33" t="str">
        <f t="shared" si="22"/>
        <v/>
      </c>
      <c r="L160" s="33" t="str">
        <f t="shared" si="23"/>
        <v/>
      </c>
      <c r="M160" s="31" t="str">
        <f t="shared" si="26"/>
        <v/>
      </c>
      <c r="N160" s="31" t="str">
        <f>IF(ISERROR(VLOOKUP(M160,[1]Plan!$Q$5:$R$22,2,FALSE)),"",VLOOKUP(M160,[1]Plan!$Q$5:$R$22,2,FALSE))</f>
        <v/>
      </c>
      <c r="O160" s="31" t="str">
        <f>IF(ISERROR(INDEX([1]Plan!$B:$B,MATCH(F160,[1]Plan!$C:$C,0))),"",INDEX([1]Plan!$B:$B,MATCH(F160,[1]Plan!$C:$C,0)))</f>
        <v/>
      </c>
      <c r="P160" s="33" t="str">
        <f t="shared" si="27"/>
        <v/>
      </c>
      <c r="Q160" s="33">
        <f t="shared" si="28"/>
        <v>0</v>
      </c>
      <c r="R160" s="33" t="str">
        <f t="shared" si="29"/>
        <v/>
      </c>
      <c r="S160" s="33" t="str">
        <f>IF(Z160="DUPLIKAT","",Tabelle1[[#This Row],[Soll-Monat]])</f>
        <v/>
      </c>
      <c r="T160" s="33" t="str">
        <f>IF(ISERROR(IF(M160=99,"",INDEX([1]Plan!A:O,MATCH($O160,[1]Plan!B:B,0),MATCH($C160,[1]Plan!$A$2:$O$2,0)))),"",IF(M160=99,"",INDEX([1]Plan!A:O,MATCH($O160,[1]Plan!B:B,0),MATCH($C160,[1]Plan!$A$2:$O$2,0))))</f>
        <v/>
      </c>
      <c r="U160" s="33">
        <f>IF(ISERROR(SUMIFS(P:P,E:E,Datenbank!$E160,C:C,Datenbank!$C160)),"",SUMIFS(P:P,E:E,Datenbank!$E160,C:C,Datenbank!$C160))+IF(ISERROR(SUMIFS(Q:Q,E:E,Datenbank!$E160,C:C,Datenbank!$C160)),"",SUMIFS(Q:Q,E:E,Datenbank!$E160,C:C,Datenbank!$C160))</f>
        <v>0</v>
      </c>
      <c r="V160" s="33" t="str">
        <f>IF(ISERROR(IF(Z160="Duplikat","",(Datenbank!$U160-Datenbank!$T160))),"",IF(Z160="Duplikat","",(Datenbank!$U160-Datenbank!$T160)))</f>
        <v/>
      </c>
      <c r="W160" s="33">
        <f ca="1">IF(ISERROR(SUMIF(O:T,Datenbank!$O160,T:T)),"",SUMIF(O:T,Datenbank!$O160,T:T))</f>
        <v>0</v>
      </c>
      <c r="X160" s="33">
        <f ca="1">IF(ISERROR(SUMIF(O:Q,Datenbank!$O160,Q:Q)),"",SUMIF(O:Q,Datenbank!$O160,Q:Q))+IF(ISERROR(SUMIF(O:Q,Datenbank!$O160,P:P)),"",SUMIF(O:Q,Datenbank!$O160,P:P))</f>
        <v>0</v>
      </c>
      <c r="Y160" s="33">
        <f ca="1">IF(ISERROR(Datenbank!$X160-W160),"",Datenbank!$X160-W160)</f>
        <v>0</v>
      </c>
      <c r="Z160" s="31" t="str" cm="1">
        <f t="array" ref="Z160">_xlfn.LET(_xlpm.fi,_xlfn._xlws.FILTER($O160:$O$2480,(MONTH($D160:$D$2480)=MONTH($D160))*($O160:$O$2480=$O160)),IF(COUNT(_xlpm.fi)&gt;1,"DUPLIKAT",""))</f>
        <v/>
      </c>
      <c r="AA160" s="31"/>
      <c r="AB160" s="31"/>
    </row>
    <row r="161" spans="2:28" ht="20.100000000000001" customHeight="1" x14ac:dyDescent="0.25">
      <c r="B161" s="31">
        <f t="shared" si="24"/>
        <v>149</v>
      </c>
      <c r="C161" s="31">
        <f t="shared" si="25"/>
        <v>1</v>
      </c>
      <c r="D161" s="32"/>
      <c r="E161" s="31"/>
      <c r="F161" s="31">
        <f>Datenbank!$E161</f>
        <v>0</v>
      </c>
      <c r="G161" s="33" t="str">
        <f>IF(ISERROR(INDEX([1]Plan!A:O,MATCH(E161,[1]Plan!C:C,0),MATCH(C161,[1]Plan!$A$2:$O$2,0))),"",INDEX([1]Plan!A:O,MATCH(E161,[1]Plan!C:C,0),MATCH(C161,[1]Plan!$A$2:$O$2,0)))</f>
        <v/>
      </c>
      <c r="H161" s="33"/>
      <c r="I161" s="33"/>
      <c r="J161" s="31"/>
      <c r="K161" s="33" t="str">
        <f t="shared" si="22"/>
        <v/>
      </c>
      <c r="L161" s="33" t="str">
        <f t="shared" si="23"/>
        <v/>
      </c>
      <c r="M161" s="31" t="str">
        <f t="shared" si="26"/>
        <v/>
      </c>
      <c r="N161" s="31" t="str">
        <f>IF(ISERROR(VLOOKUP(M161,[1]Plan!$Q$5:$R$22,2,FALSE)),"",VLOOKUP(M161,[1]Plan!$Q$5:$R$22,2,FALSE))</f>
        <v/>
      </c>
      <c r="O161" s="31" t="str">
        <f>IF(ISERROR(INDEX([1]Plan!$B:$B,MATCH(F161,[1]Plan!$C:$C,0))),"",INDEX([1]Plan!$B:$B,MATCH(F161,[1]Plan!$C:$C,0)))</f>
        <v/>
      </c>
      <c r="P161" s="33" t="str">
        <f t="shared" si="27"/>
        <v/>
      </c>
      <c r="Q161" s="33">
        <f t="shared" si="28"/>
        <v>0</v>
      </c>
      <c r="R161" s="33" t="str">
        <f t="shared" si="29"/>
        <v/>
      </c>
      <c r="S161" s="33" t="str">
        <f>IF(Z161="DUPLIKAT","",Tabelle1[[#This Row],[Soll-Monat]])</f>
        <v/>
      </c>
      <c r="T161" s="33" t="str">
        <f>IF(ISERROR(IF(M161=99,"",INDEX([1]Plan!A:O,MATCH($O161,[1]Plan!B:B,0),MATCH($C161,[1]Plan!$A$2:$O$2,0)))),"",IF(M161=99,"",INDEX([1]Plan!A:O,MATCH($O161,[1]Plan!B:B,0),MATCH($C161,[1]Plan!$A$2:$O$2,0))))</f>
        <v/>
      </c>
      <c r="U161" s="33">
        <f>IF(ISERROR(SUMIFS(P:P,E:E,Datenbank!$E161,C:C,Datenbank!$C161)),"",SUMIFS(P:P,E:E,Datenbank!$E161,C:C,Datenbank!$C161))+IF(ISERROR(SUMIFS(Q:Q,E:E,Datenbank!$E161,C:C,Datenbank!$C161)),"",SUMIFS(Q:Q,E:E,Datenbank!$E161,C:C,Datenbank!$C161))</f>
        <v>0</v>
      </c>
      <c r="V161" s="33" t="str">
        <f>IF(ISERROR(IF(Z161="Duplikat","",(Datenbank!$U161-Datenbank!$T161))),"",IF(Z161="Duplikat","",(Datenbank!$U161-Datenbank!$T161)))</f>
        <v/>
      </c>
      <c r="W161" s="33">
        <f ca="1">IF(ISERROR(SUMIF(O:T,Datenbank!$O161,T:T)),"",SUMIF(O:T,Datenbank!$O161,T:T))</f>
        <v>0</v>
      </c>
      <c r="X161" s="33">
        <f ca="1">IF(ISERROR(SUMIF(O:Q,Datenbank!$O161,Q:Q)),"",SUMIF(O:Q,Datenbank!$O161,Q:Q))+IF(ISERROR(SUMIF(O:Q,Datenbank!$O161,P:P)),"",SUMIF(O:Q,Datenbank!$O161,P:P))</f>
        <v>0</v>
      </c>
      <c r="Y161" s="33">
        <f ca="1">IF(ISERROR(Datenbank!$X161-W161),"",Datenbank!$X161-W161)</f>
        <v>0</v>
      </c>
      <c r="Z161" s="31" t="str" cm="1">
        <f t="array" ref="Z161">_xlfn.LET(_xlpm.fi,_xlfn._xlws.FILTER($O161:$O$2480,(MONTH($D161:$D$2480)=MONTH($D161))*($O161:$O$2480=$O161)),IF(COUNT(_xlpm.fi)&gt;1,"DUPLIKAT",""))</f>
        <v/>
      </c>
      <c r="AA161" s="31"/>
      <c r="AB161" s="31"/>
    </row>
    <row r="162" spans="2:28" ht="20.100000000000001" customHeight="1" x14ac:dyDescent="0.25">
      <c r="B162" s="31">
        <f t="shared" si="24"/>
        <v>150</v>
      </c>
      <c r="C162" s="31">
        <f t="shared" si="25"/>
        <v>1</v>
      </c>
      <c r="D162" s="32"/>
      <c r="E162" s="31"/>
      <c r="F162" s="31">
        <f>Datenbank!$E162</f>
        <v>0</v>
      </c>
      <c r="G162" s="33" t="str">
        <f>IF(ISERROR(INDEX([1]Plan!A:O,MATCH(E162,[1]Plan!C:C,0),MATCH(C162,[1]Plan!$A$2:$O$2,0))),"",INDEX([1]Plan!A:O,MATCH(E162,[1]Plan!C:C,0),MATCH(C162,[1]Plan!$A$2:$O$2,0)))</f>
        <v/>
      </c>
      <c r="H162" s="33"/>
      <c r="I162" s="33"/>
      <c r="J162" s="31"/>
      <c r="K162" s="33" t="str">
        <f t="shared" si="22"/>
        <v/>
      </c>
      <c r="L162" s="33" t="str">
        <f t="shared" si="23"/>
        <v/>
      </c>
      <c r="M162" s="31" t="str">
        <f t="shared" si="26"/>
        <v/>
      </c>
      <c r="N162" s="31" t="str">
        <f>IF(ISERROR(VLOOKUP(M162,[1]Plan!$Q$5:$R$22,2,FALSE)),"",VLOOKUP(M162,[1]Plan!$Q$5:$R$22,2,FALSE))</f>
        <v/>
      </c>
      <c r="O162" s="31" t="str">
        <f>IF(ISERROR(INDEX([1]Plan!$B:$B,MATCH(F162,[1]Plan!$C:$C,0))),"",INDEX([1]Plan!$B:$B,MATCH(F162,[1]Plan!$C:$C,0)))</f>
        <v/>
      </c>
      <c r="P162" s="33" t="str">
        <f t="shared" si="27"/>
        <v/>
      </c>
      <c r="Q162" s="33">
        <f t="shared" si="28"/>
        <v>0</v>
      </c>
      <c r="R162" s="33" t="str">
        <f t="shared" si="29"/>
        <v/>
      </c>
      <c r="S162" s="33" t="str">
        <f>IF(Z162="DUPLIKAT","",Tabelle1[[#This Row],[Soll-Monat]])</f>
        <v/>
      </c>
      <c r="T162" s="33" t="str">
        <f>IF(ISERROR(IF(M162=99,"",INDEX([1]Plan!A:O,MATCH($O162,[1]Plan!B:B,0),MATCH($C162,[1]Plan!$A$2:$O$2,0)))),"",IF(M162=99,"",INDEX([1]Plan!A:O,MATCH($O162,[1]Plan!B:B,0),MATCH($C162,[1]Plan!$A$2:$O$2,0))))</f>
        <v/>
      </c>
      <c r="U162" s="33">
        <f>IF(ISERROR(SUMIFS(P:P,E:E,Datenbank!$E162,C:C,Datenbank!$C162)),"",SUMIFS(P:P,E:E,Datenbank!$E162,C:C,Datenbank!$C162))+IF(ISERROR(SUMIFS(Q:Q,E:E,Datenbank!$E162,C:C,Datenbank!$C162)),"",SUMIFS(Q:Q,E:E,Datenbank!$E162,C:C,Datenbank!$C162))</f>
        <v>0</v>
      </c>
      <c r="V162" s="33" t="str">
        <f>IF(ISERROR(IF(Z162="Duplikat","",(Datenbank!$U162-Datenbank!$T162))),"",IF(Z162="Duplikat","",(Datenbank!$U162-Datenbank!$T162)))</f>
        <v/>
      </c>
      <c r="W162" s="33">
        <f ca="1">IF(ISERROR(SUMIF(O:T,Datenbank!$O162,T:T)),"",SUMIF(O:T,Datenbank!$O162,T:T))</f>
        <v>0</v>
      </c>
      <c r="X162" s="33">
        <f ca="1">IF(ISERROR(SUMIF(O:Q,Datenbank!$O162,Q:Q)),"",SUMIF(O:Q,Datenbank!$O162,Q:Q))+IF(ISERROR(SUMIF(O:Q,Datenbank!$O162,P:P)),"",SUMIF(O:Q,Datenbank!$O162,P:P))</f>
        <v>0</v>
      </c>
      <c r="Y162" s="33">
        <f ca="1">IF(ISERROR(Datenbank!$X162-W162),"",Datenbank!$X162-W162)</f>
        <v>0</v>
      </c>
      <c r="Z162" s="31" t="str" cm="1">
        <f t="array" ref="Z162">_xlfn.LET(_xlpm.fi,_xlfn._xlws.FILTER($O162:$O$2480,(MONTH($D162:$D$2480)=MONTH($D162))*($O162:$O$2480=$O162)),IF(COUNT(_xlpm.fi)&gt;1,"DUPLIKAT",""))</f>
        <v/>
      </c>
      <c r="AA162" s="31"/>
      <c r="AB162" s="31"/>
    </row>
    <row r="163" spans="2:28" ht="20.100000000000001" customHeight="1" x14ac:dyDescent="0.25">
      <c r="B163" s="31">
        <f t="shared" si="24"/>
        <v>151</v>
      </c>
      <c r="C163" s="31">
        <f t="shared" si="25"/>
        <v>1</v>
      </c>
      <c r="D163" s="32"/>
      <c r="E163" s="31"/>
      <c r="F163" s="31">
        <f>Datenbank!$E163</f>
        <v>0</v>
      </c>
      <c r="G163" s="33" t="str">
        <f>IF(ISERROR(INDEX([1]Plan!A:O,MATCH(E163,[1]Plan!C:C,0),MATCH(C163,[1]Plan!$A$2:$O$2,0))),"",INDEX([1]Plan!A:O,MATCH(E163,[1]Plan!C:C,0),MATCH(C163,[1]Plan!$A$2:$O$2,0)))</f>
        <v/>
      </c>
      <c r="H163" s="33"/>
      <c r="I163" s="33"/>
      <c r="J163" s="31"/>
      <c r="K163" s="33" t="str">
        <f t="shared" si="22"/>
        <v/>
      </c>
      <c r="L163" s="33" t="str">
        <f t="shared" si="23"/>
        <v/>
      </c>
      <c r="M163" s="31" t="str">
        <f t="shared" si="26"/>
        <v/>
      </c>
      <c r="N163" s="31" t="str">
        <f>IF(ISERROR(VLOOKUP(M163,[1]Plan!$Q$5:$R$22,2,FALSE)),"",VLOOKUP(M163,[1]Plan!$Q$5:$R$22,2,FALSE))</f>
        <v/>
      </c>
      <c r="O163" s="31" t="str">
        <f>IF(ISERROR(INDEX([1]Plan!$B:$B,MATCH(F163,[1]Plan!$C:$C,0))),"",INDEX([1]Plan!$B:$B,MATCH(F163,[1]Plan!$C:$C,0)))</f>
        <v/>
      </c>
      <c r="P163" s="33" t="str">
        <f t="shared" si="27"/>
        <v/>
      </c>
      <c r="Q163" s="33">
        <f t="shared" si="28"/>
        <v>0</v>
      </c>
      <c r="R163" s="33" t="str">
        <f t="shared" si="29"/>
        <v/>
      </c>
      <c r="S163" s="33" t="str">
        <f>IF(Z163="DUPLIKAT","",Tabelle1[[#This Row],[Soll-Monat]])</f>
        <v/>
      </c>
      <c r="T163" s="33" t="str">
        <f>IF(ISERROR(IF(M163=99,"",INDEX([1]Plan!A:O,MATCH($O163,[1]Plan!B:B,0),MATCH($C163,[1]Plan!$A$2:$O$2,0)))),"",IF(M163=99,"",INDEX([1]Plan!A:O,MATCH($O163,[1]Plan!B:B,0),MATCH($C163,[1]Plan!$A$2:$O$2,0))))</f>
        <v/>
      </c>
      <c r="U163" s="33">
        <f>IF(ISERROR(SUMIFS(P:P,E:E,Datenbank!$E163,C:C,Datenbank!$C163)),"",SUMIFS(P:P,E:E,Datenbank!$E163,C:C,Datenbank!$C163))+IF(ISERROR(SUMIFS(Q:Q,E:E,Datenbank!$E163,C:C,Datenbank!$C163)),"",SUMIFS(Q:Q,E:E,Datenbank!$E163,C:C,Datenbank!$C163))</f>
        <v>0</v>
      </c>
      <c r="V163" s="33" t="str">
        <f>IF(ISERROR(IF(Z163="Duplikat","",(Datenbank!$U163-Datenbank!$T163))),"",IF(Z163="Duplikat","",(Datenbank!$U163-Datenbank!$T163)))</f>
        <v/>
      </c>
      <c r="W163" s="33">
        <f ca="1">IF(ISERROR(SUMIF(O:T,Datenbank!$O163,T:T)),"",SUMIF(O:T,Datenbank!$O163,T:T))</f>
        <v>0</v>
      </c>
      <c r="X163" s="33">
        <f ca="1">IF(ISERROR(SUMIF(O:Q,Datenbank!$O163,Q:Q)),"",SUMIF(O:Q,Datenbank!$O163,Q:Q))+IF(ISERROR(SUMIF(O:Q,Datenbank!$O163,P:P)),"",SUMIF(O:Q,Datenbank!$O163,P:P))</f>
        <v>0</v>
      </c>
      <c r="Y163" s="33">
        <f ca="1">IF(ISERROR(Datenbank!$X163-W163),"",Datenbank!$X163-W163)</f>
        <v>0</v>
      </c>
      <c r="Z163" s="31" t="str" cm="1">
        <f t="array" ref="Z163">_xlfn.LET(_xlpm.fi,_xlfn._xlws.FILTER($O163:$O$2480,(MONTH($D163:$D$2480)=MONTH($D163))*($O163:$O$2480=$O163)),IF(COUNT(_xlpm.fi)&gt;1,"DUPLIKAT",""))</f>
        <v/>
      </c>
      <c r="AA163" s="31"/>
      <c r="AB163" s="31"/>
    </row>
    <row r="164" spans="2:28" ht="20.100000000000001" customHeight="1" x14ac:dyDescent="0.25">
      <c r="B164" s="31">
        <f t="shared" si="24"/>
        <v>152</v>
      </c>
      <c r="C164" s="31">
        <f t="shared" si="25"/>
        <v>1</v>
      </c>
      <c r="D164" s="32"/>
      <c r="E164" s="31"/>
      <c r="F164" s="31">
        <f>Datenbank!$E164</f>
        <v>0</v>
      </c>
      <c r="G164" s="33" t="str">
        <f>IF(ISERROR(INDEX([1]Plan!A:O,MATCH(E164,[1]Plan!C:C,0),MATCH(C164,[1]Plan!$A$2:$O$2,0))),"",INDEX([1]Plan!A:O,MATCH(E164,[1]Plan!C:C,0),MATCH(C164,[1]Plan!$A$2:$O$2,0)))</f>
        <v/>
      </c>
      <c r="H164" s="33"/>
      <c r="I164" s="33"/>
      <c r="J164" s="31"/>
      <c r="K164" s="33" t="str">
        <f t="shared" si="22"/>
        <v/>
      </c>
      <c r="L164" s="33" t="str">
        <f t="shared" si="23"/>
        <v/>
      </c>
      <c r="M164" s="31" t="str">
        <f t="shared" si="26"/>
        <v/>
      </c>
      <c r="N164" s="31" t="str">
        <f>IF(ISERROR(VLOOKUP(M164,[1]Plan!$Q$5:$R$22,2,FALSE)),"",VLOOKUP(M164,[1]Plan!$Q$5:$R$22,2,FALSE))</f>
        <v/>
      </c>
      <c r="O164" s="31" t="str">
        <f>IF(ISERROR(INDEX([1]Plan!$B:$B,MATCH(F164,[1]Plan!$C:$C,0))),"",INDEX([1]Plan!$B:$B,MATCH(F164,[1]Plan!$C:$C,0)))</f>
        <v/>
      </c>
      <c r="P164" s="33" t="str">
        <f t="shared" si="27"/>
        <v/>
      </c>
      <c r="Q164" s="33">
        <f t="shared" si="28"/>
        <v>0</v>
      </c>
      <c r="R164" s="33" t="str">
        <f t="shared" si="29"/>
        <v/>
      </c>
      <c r="S164" s="33" t="str">
        <f>IF(Z164="DUPLIKAT","",Tabelle1[[#This Row],[Soll-Monat]])</f>
        <v/>
      </c>
      <c r="T164" s="33" t="str">
        <f>IF(ISERROR(IF(M164=99,"",INDEX([1]Plan!A:O,MATCH($O164,[1]Plan!B:B,0),MATCH($C164,[1]Plan!$A$2:$O$2,0)))),"",IF(M164=99,"",INDEX([1]Plan!A:O,MATCH($O164,[1]Plan!B:B,0),MATCH($C164,[1]Plan!$A$2:$O$2,0))))</f>
        <v/>
      </c>
      <c r="U164" s="33">
        <f>IF(ISERROR(SUMIFS(P:P,E:E,Datenbank!$E164,C:C,Datenbank!$C164)),"",SUMIFS(P:P,E:E,Datenbank!$E164,C:C,Datenbank!$C164))+IF(ISERROR(SUMIFS(Q:Q,E:E,Datenbank!$E164,C:C,Datenbank!$C164)),"",SUMIFS(Q:Q,E:E,Datenbank!$E164,C:C,Datenbank!$C164))</f>
        <v>0</v>
      </c>
      <c r="V164" s="33" t="str">
        <f>IF(ISERROR(IF(Z164="Duplikat","",(Datenbank!$U164-Datenbank!$T164))),"",IF(Z164="Duplikat","",(Datenbank!$U164-Datenbank!$T164)))</f>
        <v/>
      </c>
      <c r="W164" s="33">
        <f ca="1">IF(ISERROR(SUMIF(O:T,Datenbank!$O164,T:T)),"",SUMIF(O:T,Datenbank!$O164,T:T))</f>
        <v>0</v>
      </c>
      <c r="X164" s="33">
        <f ca="1">IF(ISERROR(SUMIF(O:Q,Datenbank!$O164,Q:Q)),"",SUMIF(O:Q,Datenbank!$O164,Q:Q))+IF(ISERROR(SUMIF(O:Q,Datenbank!$O164,P:P)),"",SUMIF(O:Q,Datenbank!$O164,P:P))</f>
        <v>0</v>
      </c>
      <c r="Y164" s="33">
        <f ca="1">IF(ISERROR(Datenbank!$X164-W164),"",Datenbank!$X164-W164)</f>
        <v>0</v>
      </c>
      <c r="Z164" s="31" t="str" cm="1">
        <f t="array" ref="Z164">_xlfn.LET(_xlpm.fi,_xlfn._xlws.FILTER($O164:$O$2480,(MONTH($D164:$D$2480)=MONTH($D164))*($O164:$O$2480=$O164)),IF(COUNT(_xlpm.fi)&gt;1,"DUPLIKAT",""))</f>
        <v/>
      </c>
      <c r="AA164" s="31"/>
      <c r="AB164" s="31"/>
    </row>
    <row r="165" spans="2:28" ht="20.100000000000001" customHeight="1" x14ac:dyDescent="0.25">
      <c r="B165" s="31">
        <f t="shared" si="24"/>
        <v>153</v>
      </c>
      <c r="C165" s="31">
        <f t="shared" si="25"/>
        <v>1</v>
      </c>
      <c r="D165" s="32"/>
      <c r="E165" s="31"/>
      <c r="F165" s="31">
        <f>Datenbank!$E165</f>
        <v>0</v>
      </c>
      <c r="G165" s="33" t="str">
        <f>IF(ISERROR(INDEX([1]Plan!A:O,MATCH(E165,[1]Plan!C:C,0),MATCH(C165,[1]Plan!$A$2:$O$2,0))),"",INDEX([1]Plan!A:O,MATCH(E165,[1]Plan!C:C,0),MATCH(C165,[1]Plan!$A$2:$O$2,0)))</f>
        <v/>
      </c>
      <c r="H165" s="33"/>
      <c r="I165" s="33"/>
      <c r="J165" s="31"/>
      <c r="K165" s="33" t="str">
        <f t="shared" si="22"/>
        <v/>
      </c>
      <c r="L165" s="33" t="str">
        <f t="shared" si="23"/>
        <v/>
      </c>
      <c r="M165" s="31" t="str">
        <f t="shared" si="26"/>
        <v/>
      </c>
      <c r="N165" s="31" t="str">
        <f>IF(ISERROR(VLOOKUP(M165,[1]Plan!$Q$5:$R$22,2,FALSE)),"",VLOOKUP(M165,[1]Plan!$Q$5:$R$22,2,FALSE))</f>
        <v/>
      </c>
      <c r="O165" s="31" t="str">
        <f>IF(ISERROR(INDEX([1]Plan!$B:$B,MATCH(F165,[1]Plan!$C:$C,0))),"",INDEX([1]Plan!$B:$B,MATCH(F165,[1]Plan!$C:$C,0)))</f>
        <v/>
      </c>
      <c r="P165" s="33" t="str">
        <f t="shared" si="27"/>
        <v/>
      </c>
      <c r="Q165" s="33">
        <f t="shared" si="28"/>
        <v>0</v>
      </c>
      <c r="R165" s="33" t="str">
        <f t="shared" si="29"/>
        <v/>
      </c>
      <c r="S165" s="33" t="str">
        <f>IF(Z165="DUPLIKAT","",Tabelle1[[#This Row],[Soll-Monat]])</f>
        <v/>
      </c>
      <c r="T165" s="33" t="str">
        <f>IF(ISERROR(IF(M165=99,"",INDEX([1]Plan!A:O,MATCH($O165,[1]Plan!B:B,0),MATCH($C165,[1]Plan!$A$2:$O$2,0)))),"",IF(M165=99,"",INDEX([1]Plan!A:O,MATCH($O165,[1]Plan!B:B,0),MATCH($C165,[1]Plan!$A$2:$O$2,0))))</f>
        <v/>
      </c>
      <c r="U165" s="33">
        <f>IF(ISERROR(SUMIFS(P:P,E:E,Datenbank!$E165,C:C,Datenbank!$C165)),"",SUMIFS(P:P,E:E,Datenbank!$E165,C:C,Datenbank!$C165))+IF(ISERROR(SUMIFS(Q:Q,E:E,Datenbank!$E165,C:C,Datenbank!$C165)),"",SUMIFS(Q:Q,E:E,Datenbank!$E165,C:C,Datenbank!$C165))</f>
        <v>0</v>
      </c>
      <c r="V165" s="33" t="str">
        <f>IF(ISERROR(IF(Z165="Duplikat","",(Datenbank!$U165-Datenbank!$T165))),"",IF(Z165="Duplikat","",(Datenbank!$U165-Datenbank!$T165)))</f>
        <v/>
      </c>
      <c r="W165" s="33">
        <f ca="1">IF(ISERROR(SUMIF(O:T,Datenbank!$O165,T:T)),"",SUMIF(O:T,Datenbank!$O165,T:T))</f>
        <v>0</v>
      </c>
      <c r="X165" s="33">
        <f ca="1">IF(ISERROR(SUMIF(O:Q,Datenbank!$O165,Q:Q)),"",SUMIF(O:Q,Datenbank!$O165,Q:Q))+IF(ISERROR(SUMIF(O:Q,Datenbank!$O165,P:P)),"",SUMIF(O:Q,Datenbank!$O165,P:P))</f>
        <v>0</v>
      </c>
      <c r="Y165" s="33">
        <f ca="1">IF(ISERROR(Datenbank!$X165-W165),"",Datenbank!$X165-W165)</f>
        <v>0</v>
      </c>
      <c r="Z165" s="31" t="str" cm="1">
        <f t="array" ref="Z165">_xlfn.LET(_xlpm.fi,_xlfn._xlws.FILTER($O165:$O$2480,(MONTH($D165:$D$2480)=MONTH($D165))*($O165:$O$2480=$O165)),IF(COUNT(_xlpm.fi)&gt;1,"DUPLIKAT",""))</f>
        <v/>
      </c>
      <c r="AA165" s="31"/>
      <c r="AB165" s="31"/>
    </row>
    <row r="166" spans="2:28" ht="20.100000000000001" customHeight="1" x14ac:dyDescent="0.25">
      <c r="B166" s="31">
        <f t="shared" si="24"/>
        <v>154</v>
      </c>
      <c r="C166" s="31">
        <f t="shared" si="25"/>
        <v>1</v>
      </c>
      <c r="D166" s="32"/>
      <c r="E166" s="31"/>
      <c r="F166" s="31">
        <f>Datenbank!$E166</f>
        <v>0</v>
      </c>
      <c r="G166" s="33" t="str">
        <f>IF(ISERROR(INDEX([1]Plan!A:O,MATCH(E166,[1]Plan!C:C,0),MATCH(C166,[1]Plan!$A$2:$O$2,0))),"",INDEX([1]Plan!A:O,MATCH(E166,[1]Plan!C:C,0),MATCH(C166,[1]Plan!$A$2:$O$2,0)))</f>
        <v/>
      </c>
      <c r="H166" s="33"/>
      <c r="I166" s="33"/>
      <c r="J166" s="31"/>
      <c r="K166" s="33" t="str">
        <f t="shared" si="22"/>
        <v/>
      </c>
      <c r="L166" s="33" t="str">
        <f t="shared" si="23"/>
        <v/>
      </c>
      <c r="M166" s="31" t="str">
        <f t="shared" si="26"/>
        <v/>
      </c>
      <c r="N166" s="31" t="str">
        <f>IF(ISERROR(VLOOKUP(M166,[1]Plan!$Q$5:$R$22,2,FALSE)),"",VLOOKUP(M166,[1]Plan!$Q$5:$R$22,2,FALSE))</f>
        <v/>
      </c>
      <c r="O166" s="31" t="str">
        <f>IF(ISERROR(INDEX([1]Plan!$B:$B,MATCH(F166,[1]Plan!$C:$C,0))),"",INDEX([1]Plan!$B:$B,MATCH(F166,[1]Plan!$C:$C,0)))</f>
        <v/>
      </c>
      <c r="P166" s="33" t="str">
        <f t="shared" si="27"/>
        <v/>
      </c>
      <c r="Q166" s="33">
        <f t="shared" si="28"/>
        <v>0</v>
      </c>
      <c r="R166" s="33" t="str">
        <f t="shared" si="29"/>
        <v/>
      </c>
      <c r="S166" s="33" t="str">
        <f>IF(Z166="DUPLIKAT","",Tabelle1[[#This Row],[Soll-Monat]])</f>
        <v/>
      </c>
      <c r="T166" s="33" t="str">
        <f>IF(ISERROR(IF(M166=99,"",INDEX([1]Plan!A:O,MATCH($O166,[1]Plan!B:B,0),MATCH($C166,[1]Plan!$A$2:$O$2,0)))),"",IF(M166=99,"",INDEX([1]Plan!A:O,MATCH($O166,[1]Plan!B:B,0),MATCH($C166,[1]Plan!$A$2:$O$2,0))))</f>
        <v/>
      </c>
      <c r="U166" s="33">
        <f>IF(ISERROR(SUMIFS(P:P,E:E,Datenbank!$E166,C:C,Datenbank!$C166)),"",SUMIFS(P:P,E:E,Datenbank!$E166,C:C,Datenbank!$C166))+IF(ISERROR(SUMIFS(Q:Q,E:E,Datenbank!$E166,C:C,Datenbank!$C166)),"",SUMIFS(Q:Q,E:E,Datenbank!$E166,C:C,Datenbank!$C166))</f>
        <v>0</v>
      </c>
      <c r="V166" s="33" t="str">
        <f>IF(ISERROR(IF(Z166="Duplikat","",(Datenbank!$U166-Datenbank!$T166))),"",IF(Z166="Duplikat","",(Datenbank!$U166-Datenbank!$T166)))</f>
        <v/>
      </c>
      <c r="W166" s="33">
        <f ca="1">IF(ISERROR(SUMIF(O:T,Datenbank!$O166,T:T)),"",SUMIF(O:T,Datenbank!$O166,T:T))</f>
        <v>0</v>
      </c>
      <c r="X166" s="33">
        <f ca="1">IF(ISERROR(SUMIF(O:Q,Datenbank!$O166,Q:Q)),"",SUMIF(O:Q,Datenbank!$O166,Q:Q))+IF(ISERROR(SUMIF(O:Q,Datenbank!$O166,P:P)),"",SUMIF(O:Q,Datenbank!$O166,P:P))</f>
        <v>0</v>
      </c>
      <c r="Y166" s="33">
        <f ca="1">IF(ISERROR(Datenbank!$X166-W166),"",Datenbank!$X166-W166)</f>
        <v>0</v>
      </c>
      <c r="Z166" s="31" t="str" cm="1">
        <f t="array" ref="Z166">_xlfn.LET(_xlpm.fi,_xlfn._xlws.FILTER($O166:$O$2480,(MONTH($D166:$D$2480)=MONTH($D166))*($O166:$O$2480=$O166)),IF(COUNT(_xlpm.fi)&gt;1,"DUPLIKAT",""))</f>
        <v/>
      </c>
      <c r="AA166" s="31"/>
      <c r="AB166" s="31"/>
    </row>
    <row r="167" spans="2:28" ht="20.100000000000001" customHeight="1" x14ac:dyDescent="0.25">
      <c r="B167" s="31">
        <f t="shared" si="24"/>
        <v>155</v>
      </c>
      <c r="C167" s="31">
        <f t="shared" si="25"/>
        <v>1</v>
      </c>
      <c r="D167" s="32"/>
      <c r="E167" s="31"/>
      <c r="F167" s="31">
        <f>Datenbank!$E167</f>
        <v>0</v>
      </c>
      <c r="G167" s="33" t="str">
        <f>IF(ISERROR(INDEX([1]Plan!A:O,MATCH(E167,[1]Plan!C:C,0),MATCH(C167,[1]Plan!$A$2:$O$2,0))),"",INDEX([1]Plan!A:O,MATCH(E167,[1]Plan!C:C,0),MATCH(C167,[1]Plan!$A$2:$O$2,0)))</f>
        <v/>
      </c>
      <c r="H167" s="33"/>
      <c r="I167" s="33"/>
      <c r="J167" s="31"/>
      <c r="K167" s="33" t="str">
        <f t="shared" si="22"/>
        <v/>
      </c>
      <c r="L167" s="33" t="str">
        <f t="shared" si="23"/>
        <v/>
      </c>
      <c r="M167" s="31" t="str">
        <f t="shared" si="26"/>
        <v/>
      </c>
      <c r="N167" s="31" t="str">
        <f>IF(ISERROR(VLOOKUP(M167,[1]Plan!$Q$5:$R$22,2,FALSE)),"",VLOOKUP(M167,[1]Plan!$Q$5:$R$22,2,FALSE))</f>
        <v/>
      </c>
      <c r="O167" s="31" t="str">
        <f>IF(ISERROR(INDEX([1]Plan!$B:$B,MATCH(F167,[1]Plan!$C:$C,0))),"",INDEX([1]Plan!$B:$B,MATCH(F167,[1]Plan!$C:$C,0)))</f>
        <v/>
      </c>
      <c r="P167" s="33" t="str">
        <f t="shared" si="27"/>
        <v/>
      </c>
      <c r="Q167" s="33">
        <f t="shared" si="28"/>
        <v>0</v>
      </c>
      <c r="R167" s="33" t="str">
        <f t="shared" si="29"/>
        <v/>
      </c>
      <c r="S167" s="33" t="str">
        <f>IF(Z167="DUPLIKAT","",Tabelle1[[#This Row],[Soll-Monat]])</f>
        <v/>
      </c>
      <c r="T167" s="33" t="str">
        <f>IF(ISERROR(IF(M167=99,"",INDEX([1]Plan!A:O,MATCH($O167,[1]Plan!B:B,0),MATCH($C167,[1]Plan!$A$2:$O$2,0)))),"",IF(M167=99,"",INDEX([1]Plan!A:O,MATCH($O167,[1]Plan!B:B,0),MATCH($C167,[1]Plan!$A$2:$O$2,0))))</f>
        <v/>
      </c>
      <c r="U167" s="33">
        <f>IF(ISERROR(SUMIFS(P:P,E:E,Datenbank!$E167,C:C,Datenbank!$C167)),"",SUMIFS(P:P,E:E,Datenbank!$E167,C:C,Datenbank!$C167))+IF(ISERROR(SUMIFS(Q:Q,E:E,Datenbank!$E167,C:C,Datenbank!$C167)),"",SUMIFS(Q:Q,E:E,Datenbank!$E167,C:C,Datenbank!$C167))</f>
        <v>0</v>
      </c>
      <c r="V167" s="33" t="str">
        <f>IF(ISERROR(IF(Z167="Duplikat","",(Datenbank!$U167-Datenbank!$T167))),"",IF(Z167="Duplikat","",(Datenbank!$U167-Datenbank!$T167)))</f>
        <v/>
      </c>
      <c r="W167" s="33">
        <f ca="1">IF(ISERROR(SUMIF(O:T,Datenbank!$O167,T:T)),"",SUMIF(O:T,Datenbank!$O167,T:T))</f>
        <v>0</v>
      </c>
      <c r="X167" s="33">
        <f ca="1">IF(ISERROR(SUMIF(O:Q,Datenbank!$O167,Q:Q)),"",SUMIF(O:Q,Datenbank!$O167,Q:Q))+IF(ISERROR(SUMIF(O:Q,Datenbank!$O167,P:P)),"",SUMIF(O:Q,Datenbank!$O167,P:P))</f>
        <v>0</v>
      </c>
      <c r="Y167" s="33">
        <f ca="1">IF(ISERROR(Datenbank!$X167-W167),"",Datenbank!$X167-W167)</f>
        <v>0</v>
      </c>
      <c r="Z167" s="31" t="str" cm="1">
        <f t="array" ref="Z167">_xlfn.LET(_xlpm.fi,_xlfn._xlws.FILTER($O167:$O$2480,(MONTH($D167:$D$2480)=MONTH($D167))*($O167:$O$2480=$O167)),IF(COUNT(_xlpm.fi)&gt;1,"DUPLIKAT",""))</f>
        <v/>
      </c>
      <c r="AA167" s="31"/>
      <c r="AB167" s="31"/>
    </row>
    <row r="168" spans="2:28" ht="20.100000000000001" customHeight="1" x14ac:dyDescent="0.25">
      <c r="B168" s="31">
        <f t="shared" si="24"/>
        <v>156</v>
      </c>
      <c r="C168" s="31">
        <f t="shared" si="25"/>
        <v>1</v>
      </c>
      <c r="D168" s="32"/>
      <c r="E168" s="31"/>
      <c r="F168" s="31">
        <f>Datenbank!$E168</f>
        <v>0</v>
      </c>
      <c r="G168" s="33" t="str">
        <f>IF(ISERROR(INDEX([1]Plan!A:O,MATCH(E168,[1]Plan!C:C,0),MATCH(C168,[1]Plan!$A$2:$O$2,0))),"",INDEX([1]Plan!A:O,MATCH(E168,[1]Plan!C:C,0),MATCH(C168,[1]Plan!$A$2:$O$2,0)))</f>
        <v/>
      </c>
      <c r="H168" s="33"/>
      <c r="I168" s="33"/>
      <c r="J168" s="31"/>
      <c r="K168" s="33" t="str">
        <f t="shared" si="22"/>
        <v/>
      </c>
      <c r="L168" s="33" t="str">
        <f t="shared" si="23"/>
        <v/>
      </c>
      <c r="M168" s="31" t="str">
        <f t="shared" si="26"/>
        <v/>
      </c>
      <c r="N168" s="31" t="str">
        <f>IF(ISERROR(VLOOKUP(M168,[1]Plan!$Q$5:$R$22,2,FALSE)),"",VLOOKUP(M168,[1]Plan!$Q$5:$R$22,2,FALSE))</f>
        <v/>
      </c>
      <c r="O168" s="31" t="str">
        <f>IF(ISERROR(INDEX([1]Plan!$B:$B,MATCH(F168,[1]Plan!$C:$C,0))),"",INDEX([1]Plan!$B:$B,MATCH(F168,[1]Plan!$C:$C,0)))</f>
        <v/>
      </c>
      <c r="P168" s="33" t="str">
        <f t="shared" si="27"/>
        <v/>
      </c>
      <c r="Q168" s="33">
        <f t="shared" si="28"/>
        <v>0</v>
      </c>
      <c r="R168" s="33" t="str">
        <f t="shared" si="29"/>
        <v/>
      </c>
      <c r="S168" s="33" t="str">
        <f>IF(Z168="DUPLIKAT","",Tabelle1[[#This Row],[Soll-Monat]])</f>
        <v/>
      </c>
      <c r="T168" s="33" t="str">
        <f>IF(ISERROR(IF(M168=99,"",INDEX([1]Plan!A:O,MATCH($O168,[1]Plan!B:B,0),MATCH($C168,[1]Plan!$A$2:$O$2,0)))),"",IF(M168=99,"",INDEX([1]Plan!A:O,MATCH($O168,[1]Plan!B:B,0),MATCH($C168,[1]Plan!$A$2:$O$2,0))))</f>
        <v/>
      </c>
      <c r="U168" s="33">
        <f>IF(ISERROR(SUMIFS(P:P,E:E,Datenbank!$E168,C:C,Datenbank!$C168)),"",SUMIFS(P:P,E:E,Datenbank!$E168,C:C,Datenbank!$C168))+IF(ISERROR(SUMIFS(Q:Q,E:E,Datenbank!$E168,C:C,Datenbank!$C168)),"",SUMIFS(Q:Q,E:E,Datenbank!$E168,C:C,Datenbank!$C168))</f>
        <v>0</v>
      </c>
      <c r="V168" s="33" t="str">
        <f>IF(ISERROR(IF(Z168="Duplikat","",(Datenbank!$U168-Datenbank!$T168))),"",IF(Z168="Duplikat","",(Datenbank!$U168-Datenbank!$T168)))</f>
        <v/>
      </c>
      <c r="W168" s="33">
        <f ca="1">IF(ISERROR(SUMIF(O:T,Datenbank!$O168,T:T)),"",SUMIF(O:T,Datenbank!$O168,T:T))</f>
        <v>0</v>
      </c>
      <c r="X168" s="33">
        <f ca="1">IF(ISERROR(SUMIF(O:Q,Datenbank!$O168,Q:Q)),"",SUMIF(O:Q,Datenbank!$O168,Q:Q))+IF(ISERROR(SUMIF(O:Q,Datenbank!$O168,P:P)),"",SUMIF(O:Q,Datenbank!$O168,P:P))</f>
        <v>0</v>
      </c>
      <c r="Y168" s="33">
        <f ca="1">IF(ISERROR(Datenbank!$X168-W168),"",Datenbank!$X168-W168)</f>
        <v>0</v>
      </c>
      <c r="Z168" s="31" t="str" cm="1">
        <f t="array" ref="Z168">_xlfn.LET(_xlpm.fi,_xlfn._xlws.FILTER($O168:$O$2480,(MONTH($D168:$D$2480)=MONTH($D168))*($O168:$O$2480=$O168)),IF(COUNT(_xlpm.fi)&gt;1,"DUPLIKAT",""))</f>
        <v/>
      </c>
      <c r="AA168" s="31"/>
      <c r="AB168" s="31"/>
    </row>
    <row r="169" spans="2:28" ht="20.100000000000001" customHeight="1" x14ac:dyDescent="0.25">
      <c r="B169" s="31">
        <f t="shared" si="24"/>
        <v>157</v>
      </c>
      <c r="C169" s="31">
        <f t="shared" si="25"/>
        <v>1</v>
      </c>
      <c r="D169" s="32"/>
      <c r="E169" s="31"/>
      <c r="F169" s="31">
        <f>Datenbank!$E169</f>
        <v>0</v>
      </c>
      <c r="G169" s="33" t="str">
        <f>IF(ISERROR(INDEX([1]Plan!A:O,MATCH(E169,[1]Plan!C:C,0),MATCH(C169,[1]Plan!$A$2:$O$2,0))),"",INDEX([1]Plan!A:O,MATCH(E169,[1]Plan!C:C,0),MATCH(C169,[1]Plan!$A$2:$O$2,0)))</f>
        <v/>
      </c>
      <c r="H169" s="33"/>
      <c r="I169" s="33"/>
      <c r="J169" s="31"/>
      <c r="K169" s="33" t="str">
        <f t="shared" si="22"/>
        <v/>
      </c>
      <c r="L169" s="33" t="str">
        <f t="shared" si="23"/>
        <v/>
      </c>
      <c r="M169" s="31" t="str">
        <f t="shared" si="26"/>
        <v/>
      </c>
      <c r="N169" s="31" t="str">
        <f>IF(ISERROR(VLOOKUP(M169,[1]Plan!$Q$5:$R$22,2,FALSE)),"",VLOOKUP(M169,[1]Plan!$Q$5:$R$22,2,FALSE))</f>
        <v/>
      </c>
      <c r="O169" s="31" t="str">
        <f>IF(ISERROR(INDEX([1]Plan!$B:$B,MATCH(F169,[1]Plan!$C:$C,0))),"",INDEX([1]Plan!$B:$B,MATCH(F169,[1]Plan!$C:$C,0)))</f>
        <v/>
      </c>
      <c r="P169" s="33" t="str">
        <f t="shared" si="27"/>
        <v/>
      </c>
      <c r="Q169" s="33">
        <f t="shared" si="28"/>
        <v>0</v>
      </c>
      <c r="R169" s="33" t="str">
        <f t="shared" si="29"/>
        <v/>
      </c>
      <c r="S169" s="33" t="str">
        <f>IF(Z169="DUPLIKAT","",Tabelle1[[#This Row],[Soll-Monat]])</f>
        <v/>
      </c>
      <c r="T169" s="33" t="str">
        <f>IF(ISERROR(IF(M169=99,"",INDEX([1]Plan!A:O,MATCH($O169,[1]Plan!B:B,0),MATCH($C169,[1]Plan!$A$2:$O$2,0)))),"",IF(M169=99,"",INDEX([1]Plan!A:O,MATCH($O169,[1]Plan!B:B,0),MATCH($C169,[1]Plan!$A$2:$O$2,0))))</f>
        <v/>
      </c>
      <c r="U169" s="33">
        <f>IF(ISERROR(SUMIFS(P:P,E:E,Datenbank!$E169,C:C,Datenbank!$C169)),"",SUMIFS(P:P,E:E,Datenbank!$E169,C:C,Datenbank!$C169))+IF(ISERROR(SUMIFS(Q:Q,E:E,Datenbank!$E169,C:C,Datenbank!$C169)),"",SUMIFS(Q:Q,E:E,Datenbank!$E169,C:C,Datenbank!$C169))</f>
        <v>0</v>
      </c>
      <c r="V169" s="33" t="str">
        <f>IF(ISERROR(IF(Z169="Duplikat","",(Datenbank!$U169-Datenbank!$T169))),"",IF(Z169="Duplikat","",(Datenbank!$U169-Datenbank!$T169)))</f>
        <v/>
      </c>
      <c r="W169" s="33">
        <f ca="1">IF(ISERROR(SUMIF(O:T,Datenbank!$O169,T:T)),"",SUMIF(O:T,Datenbank!$O169,T:T))</f>
        <v>0</v>
      </c>
      <c r="X169" s="33">
        <f ca="1">IF(ISERROR(SUMIF(O:Q,Datenbank!$O169,Q:Q)),"",SUMIF(O:Q,Datenbank!$O169,Q:Q))+IF(ISERROR(SUMIF(O:Q,Datenbank!$O169,P:P)),"",SUMIF(O:Q,Datenbank!$O169,P:P))</f>
        <v>0</v>
      </c>
      <c r="Y169" s="33">
        <f ca="1">IF(ISERROR(Datenbank!$X169-W169),"",Datenbank!$X169-W169)</f>
        <v>0</v>
      </c>
      <c r="Z169" s="31" t="str" cm="1">
        <f t="array" ref="Z169">_xlfn.LET(_xlpm.fi,_xlfn._xlws.FILTER($O169:$O$2480,(MONTH($D169:$D$2480)=MONTH($D169))*($O169:$O$2480=$O169)),IF(COUNT(_xlpm.fi)&gt;1,"DUPLIKAT",""))</f>
        <v/>
      </c>
      <c r="AA169" s="31"/>
      <c r="AB169" s="31"/>
    </row>
    <row r="170" spans="2:28" ht="20.100000000000001" customHeight="1" x14ac:dyDescent="0.25">
      <c r="B170" s="31">
        <f t="shared" si="24"/>
        <v>158</v>
      </c>
      <c r="C170" s="31">
        <f t="shared" si="25"/>
        <v>1</v>
      </c>
      <c r="D170" s="32"/>
      <c r="E170" s="31"/>
      <c r="F170" s="31">
        <f>Datenbank!$E170</f>
        <v>0</v>
      </c>
      <c r="G170" s="33" t="str">
        <f>IF(ISERROR(INDEX([1]Plan!A:O,MATCH(E170,[1]Plan!C:C,0),MATCH(C170,[1]Plan!$A$2:$O$2,0))),"",INDEX([1]Plan!A:O,MATCH(E170,[1]Plan!C:C,0),MATCH(C170,[1]Plan!$A$2:$O$2,0)))</f>
        <v/>
      </c>
      <c r="H170" s="33"/>
      <c r="I170" s="33"/>
      <c r="J170" s="31"/>
      <c r="K170" s="33" t="str">
        <f t="shared" si="22"/>
        <v/>
      </c>
      <c r="L170" s="33" t="str">
        <f t="shared" si="23"/>
        <v/>
      </c>
      <c r="M170" s="31" t="str">
        <f t="shared" si="26"/>
        <v/>
      </c>
      <c r="N170" s="31" t="str">
        <f>IF(ISERROR(VLOOKUP(M170,[1]Plan!$Q$5:$R$22,2,FALSE)),"",VLOOKUP(M170,[1]Plan!$Q$5:$R$22,2,FALSE))</f>
        <v/>
      </c>
      <c r="O170" s="31" t="str">
        <f>IF(ISERROR(INDEX([1]Plan!$B:$B,MATCH(F170,[1]Plan!$C:$C,0))),"",INDEX([1]Plan!$B:$B,MATCH(F170,[1]Plan!$C:$C,0)))</f>
        <v/>
      </c>
      <c r="P170" s="33" t="str">
        <f t="shared" si="27"/>
        <v/>
      </c>
      <c r="Q170" s="33">
        <f t="shared" si="28"/>
        <v>0</v>
      </c>
      <c r="R170" s="33" t="str">
        <f t="shared" si="29"/>
        <v/>
      </c>
      <c r="S170" s="33" t="str">
        <f>IF(Z170="DUPLIKAT","",Tabelle1[[#This Row],[Soll-Monat]])</f>
        <v/>
      </c>
      <c r="T170" s="33" t="str">
        <f>IF(ISERROR(IF(M170=99,"",INDEX([1]Plan!A:O,MATCH($O170,[1]Plan!B:B,0),MATCH($C170,[1]Plan!$A$2:$O$2,0)))),"",IF(M170=99,"",INDEX([1]Plan!A:O,MATCH($O170,[1]Plan!B:B,0),MATCH($C170,[1]Plan!$A$2:$O$2,0))))</f>
        <v/>
      </c>
      <c r="U170" s="33">
        <f>IF(ISERROR(SUMIFS(P:P,E:E,Datenbank!$E170,C:C,Datenbank!$C170)),"",SUMIFS(P:P,E:E,Datenbank!$E170,C:C,Datenbank!$C170))+IF(ISERROR(SUMIFS(Q:Q,E:E,Datenbank!$E170,C:C,Datenbank!$C170)),"",SUMIFS(Q:Q,E:E,Datenbank!$E170,C:C,Datenbank!$C170))</f>
        <v>0</v>
      </c>
      <c r="V170" s="33" t="str">
        <f>IF(ISERROR(IF(Z170="Duplikat","",(Datenbank!$U170-Datenbank!$T170))),"",IF(Z170="Duplikat","",(Datenbank!$U170-Datenbank!$T170)))</f>
        <v/>
      </c>
      <c r="W170" s="33">
        <f ca="1">IF(ISERROR(SUMIF(O:T,Datenbank!$O170,T:T)),"",SUMIF(O:T,Datenbank!$O170,T:T))</f>
        <v>0</v>
      </c>
      <c r="X170" s="33">
        <f ca="1">IF(ISERROR(SUMIF(O:Q,Datenbank!$O170,Q:Q)),"",SUMIF(O:Q,Datenbank!$O170,Q:Q))+IF(ISERROR(SUMIF(O:Q,Datenbank!$O170,P:P)),"",SUMIF(O:Q,Datenbank!$O170,P:P))</f>
        <v>0</v>
      </c>
      <c r="Y170" s="33">
        <f ca="1">IF(ISERROR(Datenbank!$X170-W170),"",Datenbank!$X170-W170)</f>
        <v>0</v>
      </c>
      <c r="Z170" s="31" t="str" cm="1">
        <f t="array" ref="Z170">_xlfn.LET(_xlpm.fi,_xlfn._xlws.FILTER($O170:$O$2480,(MONTH($D170:$D$2480)=MONTH($D170))*($O170:$O$2480=$O170)),IF(COUNT(_xlpm.fi)&gt;1,"DUPLIKAT",""))</f>
        <v/>
      </c>
      <c r="AA170" s="31"/>
      <c r="AB170" s="31"/>
    </row>
    <row r="171" spans="2:28" ht="20.100000000000001" customHeight="1" x14ac:dyDescent="0.25">
      <c r="B171" s="31">
        <f t="shared" si="24"/>
        <v>159</v>
      </c>
      <c r="C171" s="31">
        <f t="shared" si="25"/>
        <v>1</v>
      </c>
      <c r="D171" s="32"/>
      <c r="E171" s="31"/>
      <c r="F171" s="31">
        <f>Datenbank!$E171</f>
        <v>0</v>
      </c>
      <c r="G171" s="33" t="str">
        <f>IF(ISERROR(INDEX([1]Plan!A:O,MATCH(E171,[1]Plan!C:C,0),MATCH(C171,[1]Plan!$A$2:$O$2,0))),"",INDEX([1]Plan!A:O,MATCH(E171,[1]Plan!C:C,0),MATCH(C171,[1]Plan!$A$2:$O$2,0)))</f>
        <v/>
      </c>
      <c r="H171" s="33"/>
      <c r="I171" s="33"/>
      <c r="J171" s="31"/>
      <c r="K171" s="33" t="str">
        <f t="shared" si="22"/>
        <v/>
      </c>
      <c r="L171" s="33" t="str">
        <f t="shared" si="23"/>
        <v/>
      </c>
      <c r="M171" s="31" t="str">
        <f t="shared" si="26"/>
        <v/>
      </c>
      <c r="N171" s="31" t="str">
        <f>IF(ISERROR(VLOOKUP(M171,[1]Plan!$Q$5:$R$22,2,FALSE)),"",VLOOKUP(M171,[1]Plan!$Q$5:$R$22,2,FALSE))</f>
        <v/>
      </c>
      <c r="O171" s="31" t="str">
        <f>IF(ISERROR(INDEX([1]Plan!$B:$B,MATCH(F171,[1]Plan!$C:$C,0))),"",INDEX([1]Plan!$B:$B,MATCH(F171,[1]Plan!$C:$C,0)))</f>
        <v/>
      </c>
      <c r="P171" s="33" t="str">
        <f t="shared" si="27"/>
        <v/>
      </c>
      <c r="Q171" s="33">
        <f t="shared" si="28"/>
        <v>0</v>
      </c>
      <c r="R171" s="33" t="str">
        <f t="shared" si="29"/>
        <v/>
      </c>
      <c r="S171" s="33" t="str">
        <f>IF(Z171="DUPLIKAT","",Tabelle1[[#This Row],[Soll-Monat]])</f>
        <v/>
      </c>
      <c r="T171" s="33" t="str">
        <f>IF(ISERROR(IF(M171=99,"",INDEX([1]Plan!A:O,MATCH($O171,[1]Plan!B:B,0),MATCH($C171,[1]Plan!$A$2:$O$2,0)))),"",IF(M171=99,"",INDEX([1]Plan!A:O,MATCH($O171,[1]Plan!B:B,0),MATCH($C171,[1]Plan!$A$2:$O$2,0))))</f>
        <v/>
      </c>
      <c r="U171" s="33">
        <f>IF(ISERROR(SUMIFS(P:P,E:E,Datenbank!$E171,C:C,Datenbank!$C171)),"",SUMIFS(P:P,E:E,Datenbank!$E171,C:C,Datenbank!$C171))+IF(ISERROR(SUMIFS(Q:Q,E:E,Datenbank!$E171,C:C,Datenbank!$C171)),"",SUMIFS(Q:Q,E:E,Datenbank!$E171,C:C,Datenbank!$C171))</f>
        <v>0</v>
      </c>
      <c r="V171" s="33" t="str">
        <f>IF(ISERROR(IF(Z171="Duplikat","",(Datenbank!$U171-Datenbank!$T171))),"",IF(Z171="Duplikat","",(Datenbank!$U171-Datenbank!$T171)))</f>
        <v/>
      </c>
      <c r="W171" s="33">
        <f ca="1">IF(ISERROR(SUMIF(O:T,Datenbank!$O171,T:T)),"",SUMIF(O:T,Datenbank!$O171,T:T))</f>
        <v>0</v>
      </c>
      <c r="X171" s="33">
        <f ca="1">IF(ISERROR(SUMIF(O:Q,Datenbank!$O171,Q:Q)),"",SUMIF(O:Q,Datenbank!$O171,Q:Q))+IF(ISERROR(SUMIF(O:Q,Datenbank!$O171,P:P)),"",SUMIF(O:Q,Datenbank!$O171,P:P))</f>
        <v>0</v>
      </c>
      <c r="Y171" s="33">
        <f ca="1">IF(ISERROR(Datenbank!$X171-W171),"",Datenbank!$X171-W171)</f>
        <v>0</v>
      </c>
      <c r="Z171" s="31" t="str" cm="1">
        <f t="array" ref="Z171">_xlfn.LET(_xlpm.fi,_xlfn._xlws.FILTER($O171:$O$2480,(MONTH($D171:$D$2480)=MONTH($D171))*($O171:$O$2480=$O171)),IF(COUNT(_xlpm.fi)&gt;1,"DUPLIKAT",""))</f>
        <v/>
      </c>
      <c r="AA171" s="31"/>
      <c r="AB171" s="31"/>
    </row>
    <row r="172" spans="2:28" ht="20.100000000000001" customHeight="1" x14ac:dyDescent="0.25">
      <c r="B172" s="31">
        <f t="shared" si="24"/>
        <v>160</v>
      </c>
      <c r="C172" s="31">
        <f t="shared" si="25"/>
        <v>1</v>
      </c>
      <c r="D172" s="32"/>
      <c r="E172" s="31"/>
      <c r="F172" s="31">
        <f>Datenbank!$E172</f>
        <v>0</v>
      </c>
      <c r="G172" s="33" t="str">
        <f>IF(ISERROR(INDEX([1]Plan!A:O,MATCH(E172,[1]Plan!C:C,0),MATCH(C172,[1]Plan!$A$2:$O$2,0))),"",INDEX([1]Plan!A:O,MATCH(E172,[1]Plan!C:C,0),MATCH(C172,[1]Plan!$A$2:$O$2,0)))</f>
        <v/>
      </c>
      <c r="H172" s="33"/>
      <c r="I172" s="33"/>
      <c r="J172" s="31"/>
      <c r="K172" s="33" t="str">
        <f t="shared" si="22"/>
        <v/>
      </c>
      <c r="L172" s="33" t="str">
        <f t="shared" si="23"/>
        <v/>
      </c>
      <c r="M172" s="31" t="str">
        <f t="shared" si="26"/>
        <v/>
      </c>
      <c r="N172" s="31" t="str">
        <f>IF(ISERROR(VLOOKUP(M172,[1]Plan!$Q$5:$R$22,2,FALSE)),"",VLOOKUP(M172,[1]Plan!$Q$5:$R$22,2,FALSE))</f>
        <v/>
      </c>
      <c r="O172" s="31" t="str">
        <f>IF(ISERROR(INDEX([1]Plan!$B:$B,MATCH(F172,[1]Plan!$C:$C,0))),"",INDEX([1]Plan!$B:$B,MATCH(F172,[1]Plan!$C:$C,0)))</f>
        <v/>
      </c>
      <c r="P172" s="33" t="str">
        <f t="shared" si="27"/>
        <v/>
      </c>
      <c r="Q172" s="33">
        <f t="shared" si="28"/>
        <v>0</v>
      </c>
      <c r="R172" s="33" t="str">
        <f t="shared" si="29"/>
        <v/>
      </c>
      <c r="S172" s="33" t="str">
        <f>IF(Z172="DUPLIKAT","",Tabelle1[[#This Row],[Soll-Monat]])</f>
        <v/>
      </c>
      <c r="T172" s="33" t="str">
        <f>IF(ISERROR(IF(M172=99,"",INDEX([1]Plan!A:O,MATCH($O172,[1]Plan!B:B,0),MATCH($C172,[1]Plan!$A$2:$O$2,0)))),"",IF(M172=99,"",INDEX([1]Plan!A:O,MATCH($O172,[1]Plan!B:B,0),MATCH($C172,[1]Plan!$A$2:$O$2,0))))</f>
        <v/>
      </c>
      <c r="U172" s="33">
        <f>IF(ISERROR(SUMIFS(P:P,E:E,Datenbank!$E172,C:C,Datenbank!$C172)),"",SUMIFS(P:P,E:E,Datenbank!$E172,C:C,Datenbank!$C172))+IF(ISERROR(SUMIFS(Q:Q,E:E,Datenbank!$E172,C:C,Datenbank!$C172)),"",SUMIFS(Q:Q,E:E,Datenbank!$E172,C:C,Datenbank!$C172))</f>
        <v>0</v>
      </c>
      <c r="V172" s="33" t="str">
        <f>IF(ISERROR(IF(Z172="Duplikat","",(Datenbank!$U172-Datenbank!$T172))),"",IF(Z172="Duplikat","",(Datenbank!$U172-Datenbank!$T172)))</f>
        <v/>
      </c>
      <c r="W172" s="33">
        <f ca="1">IF(ISERROR(SUMIF(O:T,Datenbank!$O172,T:T)),"",SUMIF(O:T,Datenbank!$O172,T:T))</f>
        <v>0</v>
      </c>
      <c r="X172" s="33">
        <f ca="1">IF(ISERROR(SUMIF(O:Q,Datenbank!$O172,Q:Q)),"",SUMIF(O:Q,Datenbank!$O172,Q:Q))+IF(ISERROR(SUMIF(O:Q,Datenbank!$O172,P:P)),"",SUMIF(O:Q,Datenbank!$O172,P:P))</f>
        <v>0</v>
      </c>
      <c r="Y172" s="33">
        <f ca="1">IF(ISERROR(Datenbank!$X172-W172),"",Datenbank!$X172-W172)</f>
        <v>0</v>
      </c>
      <c r="Z172" s="31" t="str" cm="1">
        <f t="array" ref="Z172">_xlfn.LET(_xlpm.fi,_xlfn._xlws.FILTER($O172:$O$2480,(MONTH($D172:$D$2480)=MONTH($D172))*($O172:$O$2480=$O172)),IF(COUNT(_xlpm.fi)&gt;1,"DUPLIKAT",""))</f>
        <v/>
      </c>
      <c r="AA172" s="31"/>
      <c r="AB172" s="31"/>
    </row>
    <row r="173" spans="2:28" ht="20.100000000000001" customHeight="1" x14ac:dyDescent="0.25">
      <c r="B173" s="31">
        <f t="shared" si="24"/>
        <v>161</v>
      </c>
      <c r="C173" s="31">
        <f t="shared" si="25"/>
        <v>1</v>
      </c>
      <c r="D173" s="32"/>
      <c r="E173" s="31"/>
      <c r="F173" s="31">
        <f>Datenbank!$E173</f>
        <v>0</v>
      </c>
      <c r="G173" s="33" t="str">
        <f>IF(ISERROR(INDEX([1]Plan!A:O,MATCH(E173,[1]Plan!C:C,0),MATCH(C173,[1]Plan!$A$2:$O$2,0))),"",INDEX([1]Plan!A:O,MATCH(E173,[1]Plan!C:C,0),MATCH(C173,[1]Plan!$A$2:$O$2,0)))</f>
        <v/>
      </c>
      <c r="H173" s="33"/>
      <c r="I173" s="33"/>
      <c r="J173" s="31"/>
      <c r="K173" s="33" t="str">
        <f t="shared" si="22"/>
        <v/>
      </c>
      <c r="L173" s="33" t="str">
        <f t="shared" si="23"/>
        <v/>
      </c>
      <c r="M173" s="31" t="str">
        <f t="shared" si="26"/>
        <v/>
      </c>
      <c r="N173" s="31" t="str">
        <f>IF(ISERROR(VLOOKUP(M173,[1]Plan!$Q$5:$R$22,2,FALSE)),"",VLOOKUP(M173,[1]Plan!$Q$5:$R$22,2,FALSE))</f>
        <v/>
      </c>
      <c r="O173" s="31" t="str">
        <f>IF(ISERROR(INDEX([1]Plan!$B:$B,MATCH(F173,[1]Plan!$C:$C,0))),"",INDEX([1]Plan!$B:$B,MATCH(F173,[1]Plan!$C:$C,0)))</f>
        <v/>
      </c>
      <c r="P173" s="33" t="str">
        <f t="shared" si="27"/>
        <v/>
      </c>
      <c r="Q173" s="33">
        <f t="shared" si="28"/>
        <v>0</v>
      </c>
      <c r="R173" s="33" t="str">
        <f t="shared" si="29"/>
        <v/>
      </c>
      <c r="S173" s="33" t="str">
        <f>IF(Z173="DUPLIKAT","",Tabelle1[[#This Row],[Soll-Monat]])</f>
        <v/>
      </c>
      <c r="T173" s="33" t="str">
        <f>IF(ISERROR(IF(M173=99,"",INDEX([1]Plan!A:O,MATCH($O173,[1]Plan!B:B,0),MATCH($C173,[1]Plan!$A$2:$O$2,0)))),"",IF(M173=99,"",INDEX([1]Plan!A:O,MATCH($O173,[1]Plan!B:B,0),MATCH($C173,[1]Plan!$A$2:$O$2,0))))</f>
        <v/>
      </c>
      <c r="U173" s="33">
        <f>IF(ISERROR(SUMIFS(P:P,E:E,Datenbank!$E173,C:C,Datenbank!$C173)),"",SUMIFS(P:P,E:E,Datenbank!$E173,C:C,Datenbank!$C173))+IF(ISERROR(SUMIFS(Q:Q,E:E,Datenbank!$E173,C:C,Datenbank!$C173)),"",SUMIFS(Q:Q,E:E,Datenbank!$E173,C:C,Datenbank!$C173))</f>
        <v>0</v>
      </c>
      <c r="V173" s="33" t="str">
        <f>IF(ISERROR(IF(Z173="Duplikat","",(Datenbank!$U173-Datenbank!$T173))),"",IF(Z173="Duplikat","",(Datenbank!$U173-Datenbank!$T173)))</f>
        <v/>
      </c>
      <c r="W173" s="33">
        <f ca="1">IF(ISERROR(SUMIF(O:T,Datenbank!$O173,T:T)),"",SUMIF(O:T,Datenbank!$O173,T:T))</f>
        <v>0</v>
      </c>
      <c r="X173" s="33">
        <f ca="1">IF(ISERROR(SUMIF(O:Q,Datenbank!$O173,Q:Q)),"",SUMIF(O:Q,Datenbank!$O173,Q:Q))+IF(ISERROR(SUMIF(O:Q,Datenbank!$O173,P:P)),"",SUMIF(O:Q,Datenbank!$O173,P:P))</f>
        <v>0</v>
      </c>
      <c r="Y173" s="33">
        <f ca="1">IF(ISERROR(Datenbank!$X173-W173),"",Datenbank!$X173-W173)</f>
        <v>0</v>
      </c>
      <c r="Z173" s="31" t="str" cm="1">
        <f t="array" ref="Z173">_xlfn.LET(_xlpm.fi,_xlfn._xlws.FILTER($O173:$O$2480,(MONTH($D173:$D$2480)=MONTH($D173))*($O173:$O$2480=$O173)),IF(COUNT(_xlpm.fi)&gt;1,"DUPLIKAT",""))</f>
        <v/>
      </c>
      <c r="AA173" s="31"/>
      <c r="AB173" s="31"/>
    </row>
    <row r="174" spans="2:28" ht="20.100000000000001" customHeight="1" x14ac:dyDescent="0.25">
      <c r="B174" s="31">
        <f t="shared" si="24"/>
        <v>162</v>
      </c>
      <c r="C174" s="31">
        <f t="shared" si="25"/>
        <v>1</v>
      </c>
      <c r="D174" s="32"/>
      <c r="E174" s="31"/>
      <c r="F174" s="31">
        <f>Datenbank!$E174</f>
        <v>0</v>
      </c>
      <c r="G174" s="33" t="str">
        <f>IF(ISERROR(INDEX([1]Plan!A:O,MATCH(E174,[1]Plan!C:C,0),MATCH(C174,[1]Plan!$A$2:$O$2,0))),"",INDEX([1]Plan!A:O,MATCH(E174,[1]Plan!C:C,0),MATCH(C174,[1]Plan!$A$2:$O$2,0)))</f>
        <v/>
      </c>
      <c r="H174" s="33"/>
      <c r="I174" s="33"/>
      <c r="J174" s="31"/>
      <c r="K174" s="33" t="str">
        <f t="shared" si="22"/>
        <v/>
      </c>
      <c r="L174" s="33" t="str">
        <f t="shared" si="23"/>
        <v/>
      </c>
      <c r="M174" s="31" t="str">
        <f t="shared" si="26"/>
        <v/>
      </c>
      <c r="N174" s="31" t="str">
        <f>IF(ISERROR(VLOOKUP(M174,[1]Plan!$Q$5:$R$22,2,FALSE)),"",VLOOKUP(M174,[1]Plan!$Q$5:$R$22,2,FALSE))</f>
        <v/>
      </c>
      <c r="O174" s="31" t="str">
        <f>IF(ISERROR(INDEX([1]Plan!$B:$B,MATCH(F174,[1]Plan!$C:$C,0))),"",INDEX([1]Plan!$B:$B,MATCH(F174,[1]Plan!$C:$C,0)))</f>
        <v/>
      </c>
      <c r="P174" s="33" t="str">
        <f t="shared" si="27"/>
        <v/>
      </c>
      <c r="Q174" s="33">
        <f t="shared" si="28"/>
        <v>0</v>
      </c>
      <c r="R174" s="33" t="str">
        <f t="shared" si="29"/>
        <v/>
      </c>
      <c r="S174" s="33" t="str">
        <f>IF(Z174="DUPLIKAT","",Tabelle1[[#This Row],[Soll-Monat]])</f>
        <v/>
      </c>
      <c r="T174" s="33" t="str">
        <f>IF(ISERROR(IF(M174=99,"",INDEX([1]Plan!A:O,MATCH($O174,[1]Plan!B:B,0),MATCH($C174,[1]Plan!$A$2:$O$2,0)))),"",IF(M174=99,"",INDEX([1]Plan!A:O,MATCH($O174,[1]Plan!B:B,0),MATCH($C174,[1]Plan!$A$2:$O$2,0))))</f>
        <v/>
      </c>
      <c r="U174" s="33">
        <f>IF(ISERROR(SUMIFS(P:P,E:E,Datenbank!$E174,C:C,Datenbank!$C174)),"",SUMIFS(P:P,E:E,Datenbank!$E174,C:C,Datenbank!$C174))+IF(ISERROR(SUMIFS(Q:Q,E:E,Datenbank!$E174,C:C,Datenbank!$C174)),"",SUMIFS(Q:Q,E:E,Datenbank!$E174,C:C,Datenbank!$C174))</f>
        <v>0</v>
      </c>
      <c r="V174" s="33" t="str">
        <f>IF(ISERROR(IF(Z174="Duplikat","",(Datenbank!$U174-Datenbank!$T174))),"",IF(Z174="Duplikat","",(Datenbank!$U174-Datenbank!$T174)))</f>
        <v/>
      </c>
      <c r="W174" s="33">
        <f ca="1">IF(ISERROR(SUMIF(O:T,Datenbank!$O174,T:T)),"",SUMIF(O:T,Datenbank!$O174,T:T))</f>
        <v>0</v>
      </c>
      <c r="X174" s="33">
        <f ca="1">IF(ISERROR(SUMIF(O:Q,Datenbank!$O174,Q:Q)),"",SUMIF(O:Q,Datenbank!$O174,Q:Q))+IF(ISERROR(SUMIF(O:Q,Datenbank!$O174,P:P)),"",SUMIF(O:Q,Datenbank!$O174,P:P))</f>
        <v>0</v>
      </c>
      <c r="Y174" s="33">
        <f ca="1">IF(ISERROR(Datenbank!$X174-W174),"",Datenbank!$X174-W174)</f>
        <v>0</v>
      </c>
      <c r="Z174" s="31" t="str" cm="1">
        <f t="array" ref="Z174">_xlfn.LET(_xlpm.fi,_xlfn._xlws.FILTER($O174:$O$2480,(MONTH($D174:$D$2480)=MONTH($D174))*($O174:$O$2480=$O174)),IF(COUNT(_xlpm.fi)&gt;1,"DUPLIKAT",""))</f>
        <v/>
      </c>
      <c r="AA174" s="31"/>
      <c r="AB174" s="31"/>
    </row>
    <row r="175" spans="2:28" ht="20.100000000000001" customHeight="1" x14ac:dyDescent="0.25">
      <c r="B175" s="31">
        <f t="shared" si="24"/>
        <v>163</v>
      </c>
      <c r="C175" s="31">
        <f t="shared" si="25"/>
        <v>1</v>
      </c>
      <c r="D175" s="32"/>
      <c r="E175" s="31"/>
      <c r="F175" s="31">
        <f>Datenbank!$E175</f>
        <v>0</v>
      </c>
      <c r="G175" s="33" t="str">
        <f>IF(ISERROR(INDEX([1]Plan!A:O,MATCH(E175,[1]Plan!C:C,0),MATCH(C175,[1]Plan!$A$2:$O$2,0))),"",INDEX([1]Plan!A:O,MATCH(E175,[1]Plan!C:C,0),MATCH(C175,[1]Plan!$A$2:$O$2,0)))</f>
        <v/>
      </c>
      <c r="H175" s="33"/>
      <c r="I175" s="33"/>
      <c r="J175" s="31"/>
      <c r="K175" s="33" t="str">
        <f t="shared" si="22"/>
        <v/>
      </c>
      <c r="L175" s="33" t="str">
        <f t="shared" si="23"/>
        <v/>
      </c>
      <c r="M175" s="31" t="str">
        <f t="shared" si="26"/>
        <v/>
      </c>
      <c r="N175" s="31" t="str">
        <f>IF(ISERROR(VLOOKUP(M175,[1]Plan!$Q$5:$R$22,2,FALSE)),"",VLOOKUP(M175,[1]Plan!$Q$5:$R$22,2,FALSE))</f>
        <v/>
      </c>
      <c r="O175" s="31" t="str">
        <f>IF(ISERROR(INDEX([1]Plan!$B:$B,MATCH(F175,[1]Plan!$C:$C,0))),"",INDEX([1]Plan!$B:$B,MATCH(F175,[1]Plan!$C:$C,0)))</f>
        <v/>
      </c>
      <c r="P175" s="33" t="str">
        <f t="shared" si="27"/>
        <v/>
      </c>
      <c r="Q175" s="33">
        <f t="shared" si="28"/>
        <v>0</v>
      </c>
      <c r="R175" s="33" t="str">
        <f t="shared" si="29"/>
        <v/>
      </c>
      <c r="S175" s="33" t="str">
        <f>IF(Z175="DUPLIKAT","",Tabelle1[[#This Row],[Soll-Monat]])</f>
        <v/>
      </c>
      <c r="T175" s="33" t="str">
        <f>IF(ISERROR(IF(M175=99,"",INDEX([1]Plan!A:O,MATCH($O175,[1]Plan!B:B,0),MATCH($C175,[1]Plan!$A$2:$O$2,0)))),"",IF(M175=99,"",INDEX([1]Plan!A:O,MATCH($O175,[1]Plan!B:B,0),MATCH($C175,[1]Plan!$A$2:$O$2,0))))</f>
        <v/>
      </c>
      <c r="U175" s="33">
        <f>IF(ISERROR(SUMIFS(P:P,E:E,Datenbank!$E175,C:C,Datenbank!$C175)),"",SUMIFS(P:P,E:E,Datenbank!$E175,C:C,Datenbank!$C175))+IF(ISERROR(SUMIFS(Q:Q,E:E,Datenbank!$E175,C:C,Datenbank!$C175)),"",SUMIFS(Q:Q,E:E,Datenbank!$E175,C:C,Datenbank!$C175))</f>
        <v>0</v>
      </c>
      <c r="V175" s="33" t="str">
        <f>IF(ISERROR(IF(Z175="Duplikat","",(Datenbank!$U175-Datenbank!$T175))),"",IF(Z175="Duplikat","",(Datenbank!$U175-Datenbank!$T175)))</f>
        <v/>
      </c>
      <c r="W175" s="33">
        <f ca="1">IF(ISERROR(SUMIF(O:T,Datenbank!$O175,T:T)),"",SUMIF(O:T,Datenbank!$O175,T:T))</f>
        <v>0</v>
      </c>
      <c r="X175" s="33">
        <f ca="1">IF(ISERROR(SUMIF(O:Q,Datenbank!$O175,Q:Q)),"",SUMIF(O:Q,Datenbank!$O175,Q:Q))+IF(ISERROR(SUMIF(O:Q,Datenbank!$O175,P:P)),"",SUMIF(O:Q,Datenbank!$O175,P:P))</f>
        <v>0</v>
      </c>
      <c r="Y175" s="33">
        <f ca="1">IF(ISERROR(Datenbank!$X175-W175),"",Datenbank!$X175-W175)</f>
        <v>0</v>
      </c>
      <c r="Z175" s="31" t="str" cm="1">
        <f t="array" ref="Z175">_xlfn.LET(_xlpm.fi,_xlfn._xlws.FILTER($O175:$O$2480,(MONTH($D175:$D$2480)=MONTH($D175))*($O175:$O$2480=$O175)),IF(COUNT(_xlpm.fi)&gt;1,"DUPLIKAT",""))</f>
        <v/>
      </c>
      <c r="AA175" s="31"/>
      <c r="AB175" s="31"/>
    </row>
    <row r="176" spans="2:28" ht="20.100000000000001" customHeight="1" x14ac:dyDescent="0.25">
      <c r="B176" s="31">
        <f t="shared" si="24"/>
        <v>164</v>
      </c>
      <c r="C176" s="31">
        <f t="shared" si="25"/>
        <v>1</v>
      </c>
      <c r="D176" s="32"/>
      <c r="E176" s="31"/>
      <c r="F176" s="31">
        <f>Datenbank!$E176</f>
        <v>0</v>
      </c>
      <c r="G176" s="33" t="str">
        <f>IF(ISERROR(INDEX([1]Plan!A:O,MATCH(E176,[1]Plan!C:C,0),MATCH(C176,[1]Plan!$A$2:$O$2,0))),"",INDEX([1]Plan!A:O,MATCH(E176,[1]Plan!C:C,0),MATCH(C176,[1]Plan!$A$2:$O$2,0)))</f>
        <v/>
      </c>
      <c r="H176" s="33"/>
      <c r="I176" s="33"/>
      <c r="J176" s="31"/>
      <c r="K176" s="33" t="str">
        <f t="shared" si="22"/>
        <v/>
      </c>
      <c r="L176" s="33" t="str">
        <f t="shared" si="23"/>
        <v/>
      </c>
      <c r="M176" s="31" t="str">
        <f t="shared" si="26"/>
        <v/>
      </c>
      <c r="N176" s="31" t="str">
        <f>IF(ISERROR(VLOOKUP(M176,[1]Plan!$Q$5:$R$22,2,FALSE)),"",VLOOKUP(M176,[1]Plan!$Q$5:$R$22,2,FALSE))</f>
        <v/>
      </c>
      <c r="O176" s="31" t="str">
        <f>IF(ISERROR(INDEX([1]Plan!$B:$B,MATCH(F176,[1]Plan!$C:$C,0))),"",INDEX([1]Plan!$B:$B,MATCH(F176,[1]Plan!$C:$C,0)))</f>
        <v/>
      </c>
      <c r="P176" s="33" t="str">
        <f t="shared" si="27"/>
        <v/>
      </c>
      <c r="Q176" s="33">
        <f t="shared" si="28"/>
        <v>0</v>
      </c>
      <c r="R176" s="33" t="str">
        <f t="shared" si="29"/>
        <v/>
      </c>
      <c r="S176" s="33" t="str">
        <f>IF(Z176="DUPLIKAT","",Tabelle1[[#This Row],[Soll-Monat]])</f>
        <v/>
      </c>
      <c r="T176" s="33" t="str">
        <f>IF(ISERROR(IF(M176=99,"",INDEX([1]Plan!A:O,MATCH($O176,[1]Plan!B:B,0),MATCH($C176,[1]Plan!$A$2:$O$2,0)))),"",IF(M176=99,"",INDEX([1]Plan!A:O,MATCH($O176,[1]Plan!B:B,0),MATCH($C176,[1]Plan!$A$2:$O$2,0))))</f>
        <v/>
      </c>
      <c r="U176" s="33">
        <f>IF(ISERROR(SUMIFS(P:P,E:E,Datenbank!$E176,C:C,Datenbank!$C176)),"",SUMIFS(P:P,E:E,Datenbank!$E176,C:C,Datenbank!$C176))+IF(ISERROR(SUMIFS(Q:Q,E:E,Datenbank!$E176,C:C,Datenbank!$C176)),"",SUMIFS(Q:Q,E:E,Datenbank!$E176,C:C,Datenbank!$C176))</f>
        <v>0</v>
      </c>
      <c r="V176" s="33" t="str">
        <f>IF(ISERROR(IF(Z176="Duplikat","",(Datenbank!$U176-Datenbank!$T176))),"",IF(Z176="Duplikat","",(Datenbank!$U176-Datenbank!$T176)))</f>
        <v/>
      </c>
      <c r="W176" s="33">
        <f ca="1">IF(ISERROR(SUMIF(O:T,Datenbank!$O176,T:T)),"",SUMIF(O:T,Datenbank!$O176,T:T))</f>
        <v>0</v>
      </c>
      <c r="X176" s="33">
        <f ca="1">IF(ISERROR(SUMIF(O:Q,Datenbank!$O176,Q:Q)),"",SUMIF(O:Q,Datenbank!$O176,Q:Q))+IF(ISERROR(SUMIF(O:Q,Datenbank!$O176,P:P)),"",SUMIF(O:Q,Datenbank!$O176,P:P))</f>
        <v>0</v>
      </c>
      <c r="Y176" s="33">
        <f ca="1">IF(ISERROR(Datenbank!$X176-W176),"",Datenbank!$X176-W176)</f>
        <v>0</v>
      </c>
      <c r="Z176" s="31" t="str" cm="1">
        <f t="array" ref="Z176">_xlfn.LET(_xlpm.fi,_xlfn._xlws.FILTER($O176:$O$2480,(MONTH($D176:$D$2480)=MONTH($D176))*($O176:$O$2480=$O176)),IF(COUNT(_xlpm.fi)&gt;1,"DUPLIKAT",""))</f>
        <v/>
      </c>
      <c r="AA176" s="31"/>
      <c r="AB176" s="31"/>
    </row>
    <row r="177" spans="2:28" ht="20.100000000000001" customHeight="1" x14ac:dyDescent="0.25">
      <c r="B177" s="31">
        <f t="shared" si="24"/>
        <v>165</v>
      </c>
      <c r="C177" s="31">
        <f t="shared" si="25"/>
        <v>1</v>
      </c>
      <c r="D177" s="32"/>
      <c r="E177" s="31"/>
      <c r="F177" s="31">
        <f>Datenbank!$E177</f>
        <v>0</v>
      </c>
      <c r="G177" s="33" t="str">
        <f>IF(ISERROR(INDEX([1]Plan!A:O,MATCH(E177,[1]Plan!C:C,0),MATCH(C177,[1]Plan!$A$2:$O$2,0))),"",INDEX([1]Plan!A:O,MATCH(E177,[1]Plan!C:C,0),MATCH(C177,[1]Plan!$A$2:$O$2,0)))</f>
        <v/>
      </c>
      <c r="H177" s="33"/>
      <c r="I177" s="33"/>
      <c r="J177" s="31"/>
      <c r="K177" s="33" t="str">
        <f t="shared" si="22"/>
        <v/>
      </c>
      <c r="L177" s="33" t="str">
        <f t="shared" si="23"/>
        <v/>
      </c>
      <c r="M177" s="31" t="str">
        <f t="shared" si="26"/>
        <v/>
      </c>
      <c r="N177" s="31" t="str">
        <f>IF(ISERROR(VLOOKUP(M177,[1]Plan!$Q$5:$R$22,2,FALSE)),"",VLOOKUP(M177,[1]Plan!$Q$5:$R$22,2,FALSE))</f>
        <v/>
      </c>
      <c r="O177" s="31" t="str">
        <f>IF(ISERROR(INDEX([1]Plan!$B:$B,MATCH(F177,[1]Plan!$C:$C,0))),"",INDEX([1]Plan!$B:$B,MATCH(F177,[1]Plan!$C:$C,0)))</f>
        <v/>
      </c>
      <c r="P177" s="33" t="str">
        <f t="shared" si="27"/>
        <v/>
      </c>
      <c r="Q177" s="33">
        <f t="shared" si="28"/>
        <v>0</v>
      </c>
      <c r="R177" s="33" t="str">
        <f t="shared" si="29"/>
        <v/>
      </c>
      <c r="S177" s="33" t="str">
        <f>IF(Z177="DUPLIKAT","",Tabelle1[[#This Row],[Soll-Monat]])</f>
        <v/>
      </c>
      <c r="T177" s="33" t="str">
        <f>IF(ISERROR(IF(M177=99,"",INDEX([1]Plan!A:O,MATCH($O177,[1]Plan!B:B,0),MATCH($C177,[1]Plan!$A$2:$O$2,0)))),"",IF(M177=99,"",INDEX([1]Plan!A:O,MATCH($O177,[1]Plan!B:B,0),MATCH($C177,[1]Plan!$A$2:$O$2,0))))</f>
        <v/>
      </c>
      <c r="U177" s="33">
        <f>IF(ISERROR(SUMIFS(P:P,E:E,Datenbank!$E177,C:C,Datenbank!$C177)),"",SUMIFS(P:P,E:E,Datenbank!$E177,C:C,Datenbank!$C177))+IF(ISERROR(SUMIFS(Q:Q,E:E,Datenbank!$E177,C:C,Datenbank!$C177)),"",SUMIFS(Q:Q,E:E,Datenbank!$E177,C:C,Datenbank!$C177))</f>
        <v>0</v>
      </c>
      <c r="V177" s="33" t="str">
        <f>IF(ISERROR(IF(Z177="Duplikat","",(Datenbank!$U177-Datenbank!$T177))),"",IF(Z177="Duplikat","",(Datenbank!$U177-Datenbank!$T177)))</f>
        <v/>
      </c>
      <c r="W177" s="33">
        <f ca="1">IF(ISERROR(SUMIF(O:T,Datenbank!$O177,T:T)),"",SUMIF(O:T,Datenbank!$O177,T:T))</f>
        <v>0</v>
      </c>
      <c r="X177" s="33">
        <f ca="1">IF(ISERROR(SUMIF(O:Q,Datenbank!$O177,Q:Q)),"",SUMIF(O:Q,Datenbank!$O177,Q:Q))+IF(ISERROR(SUMIF(O:Q,Datenbank!$O177,P:P)),"",SUMIF(O:Q,Datenbank!$O177,P:P))</f>
        <v>0</v>
      </c>
      <c r="Y177" s="33">
        <f ca="1">IF(ISERROR(Datenbank!$X177-W177),"",Datenbank!$X177-W177)</f>
        <v>0</v>
      </c>
      <c r="Z177" s="31" t="str" cm="1">
        <f t="array" ref="Z177">_xlfn.LET(_xlpm.fi,_xlfn._xlws.FILTER($O177:$O$2480,(MONTH($D177:$D$2480)=MONTH($D177))*($O177:$O$2480=$O177)),IF(COUNT(_xlpm.fi)&gt;1,"DUPLIKAT",""))</f>
        <v/>
      </c>
      <c r="AA177" s="31"/>
      <c r="AB177" s="31"/>
    </row>
    <row r="178" spans="2:28" ht="20.100000000000001" customHeight="1" x14ac:dyDescent="0.25">
      <c r="B178" s="31">
        <f t="shared" si="24"/>
        <v>166</v>
      </c>
      <c r="C178" s="31">
        <f t="shared" si="25"/>
        <v>1</v>
      </c>
      <c r="D178" s="32"/>
      <c r="E178" s="31"/>
      <c r="F178" s="31">
        <f>Datenbank!$E178</f>
        <v>0</v>
      </c>
      <c r="G178" s="33" t="str">
        <f>IF(ISERROR(INDEX([1]Plan!A:O,MATCH(E178,[1]Plan!C:C,0),MATCH(C178,[1]Plan!$A$2:$O$2,0))),"",INDEX([1]Plan!A:O,MATCH(E178,[1]Plan!C:C,0),MATCH(C178,[1]Plan!$A$2:$O$2,0)))</f>
        <v/>
      </c>
      <c r="H178" s="33"/>
      <c r="I178" s="33"/>
      <c r="J178" s="31"/>
      <c r="K178" s="33" t="str">
        <f t="shared" si="22"/>
        <v/>
      </c>
      <c r="L178" s="33" t="str">
        <f t="shared" si="23"/>
        <v/>
      </c>
      <c r="M178" s="31" t="str">
        <f t="shared" si="26"/>
        <v/>
      </c>
      <c r="N178" s="31" t="str">
        <f>IF(ISERROR(VLOOKUP(M178,[1]Plan!$Q$5:$R$22,2,FALSE)),"",VLOOKUP(M178,[1]Plan!$Q$5:$R$22,2,FALSE))</f>
        <v/>
      </c>
      <c r="O178" s="31" t="str">
        <f>IF(ISERROR(INDEX([1]Plan!$B:$B,MATCH(F178,[1]Plan!$C:$C,0))),"",INDEX([1]Plan!$B:$B,MATCH(F178,[1]Plan!$C:$C,0)))</f>
        <v/>
      </c>
      <c r="P178" s="33" t="str">
        <f t="shared" si="27"/>
        <v/>
      </c>
      <c r="Q178" s="33">
        <f t="shared" si="28"/>
        <v>0</v>
      </c>
      <c r="R178" s="33" t="str">
        <f t="shared" si="29"/>
        <v/>
      </c>
      <c r="S178" s="33" t="str">
        <f>IF(Z178="DUPLIKAT","",Tabelle1[[#This Row],[Soll-Monat]])</f>
        <v/>
      </c>
      <c r="T178" s="33" t="str">
        <f>IF(ISERROR(IF(M178=99,"",INDEX([1]Plan!A:O,MATCH($O178,[1]Plan!B:B,0),MATCH($C178,[1]Plan!$A$2:$O$2,0)))),"",IF(M178=99,"",INDEX([1]Plan!A:O,MATCH($O178,[1]Plan!B:B,0),MATCH($C178,[1]Plan!$A$2:$O$2,0))))</f>
        <v/>
      </c>
      <c r="U178" s="33">
        <f>IF(ISERROR(SUMIFS(P:P,E:E,Datenbank!$E178,C:C,Datenbank!$C178)),"",SUMIFS(P:P,E:E,Datenbank!$E178,C:C,Datenbank!$C178))+IF(ISERROR(SUMIFS(Q:Q,E:E,Datenbank!$E178,C:C,Datenbank!$C178)),"",SUMIFS(Q:Q,E:E,Datenbank!$E178,C:C,Datenbank!$C178))</f>
        <v>0</v>
      </c>
      <c r="V178" s="33" t="str">
        <f>IF(ISERROR(IF(Z178="Duplikat","",(Datenbank!$U178-Datenbank!$T178))),"",IF(Z178="Duplikat","",(Datenbank!$U178-Datenbank!$T178)))</f>
        <v/>
      </c>
      <c r="W178" s="33">
        <f ca="1">IF(ISERROR(SUMIF(O:T,Datenbank!$O178,T:T)),"",SUMIF(O:T,Datenbank!$O178,T:T))</f>
        <v>0</v>
      </c>
      <c r="X178" s="33">
        <f ca="1">IF(ISERROR(SUMIF(O:Q,Datenbank!$O178,Q:Q)),"",SUMIF(O:Q,Datenbank!$O178,Q:Q))+IF(ISERROR(SUMIF(O:Q,Datenbank!$O178,P:P)),"",SUMIF(O:Q,Datenbank!$O178,P:P))</f>
        <v>0</v>
      </c>
      <c r="Y178" s="33">
        <f ca="1">IF(ISERROR(Datenbank!$X178-W178),"",Datenbank!$X178-W178)</f>
        <v>0</v>
      </c>
      <c r="Z178" s="31" t="str" cm="1">
        <f t="array" ref="Z178">_xlfn.LET(_xlpm.fi,_xlfn._xlws.FILTER($O178:$O$2480,(MONTH($D178:$D$2480)=MONTH($D178))*($O178:$O$2480=$O178)),IF(COUNT(_xlpm.fi)&gt;1,"DUPLIKAT",""))</f>
        <v/>
      </c>
      <c r="AA178" s="31"/>
      <c r="AB178" s="31"/>
    </row>
    <row r="179" spans="2:28" ht="20.100000000000001" customHeight="1" x14ac:dyDescent="0.25">
      <c r="B179" s="31">
        <f t="shared" si="24"/>
        <v>167</v>
      </c>
      <c r="C179" s="31">
        <f t="shared" si="25"/>
        <v>1</v>
      </c>
      <c r="D179" s="32"/>
      <c r="E179" s="31"/>
      <c r="F179" s="31">
        <f>Datenbank!$E179</f>
        <v>0</v>
      </c>
      <c r="G179" s="33" t="str">
        <f>IF(ISERROR(INDEX([1]Plan!A:O,MATCH(E179,[1]Plan!C:C,0),MATCH(C179,[1]Plan!$A$2:$O$2,0))),"",INDEX([1]Plan!A:O,MATCH(E179,[1]Plan!C:C,0),MATCH(C179,[1]Plan!$A$2:$O$2,0)))</f>
        <v/>
      </c>
      <c r="H179" s="33"/>
      <c r="I179" s="33"/>
      <c r="J179" s="31"/>
      <c r="K179" s="33" t="str">
        <f t="shared" si="22"/>
        <v/>
      </c>
      <c r="L179" s="33" t="str">
        <f t="shared" si="23"/>
        <v/>
      </c>
      <c r="M179" s="31" t="str">
        <f t="shared" si="26"/>
        <v/>
      </c>
      <c r="N179" s="31" t="str">
        <f>IF(ISERROR(VLOOKUP(M179,[1]Plan!$Q$5:$R$22,2,FALSE)),"",VLOOKUP(M179,[1]Plan!$Q$5:$R$22,2,FALSE))</f>
        <v/>
      </c>
      <c r="O179" s="31" t="str">
        <f>IF(ISERROR(INDEX([1]Plan!$B:$B,MATCH(F179,[1]Plan!$C:$C,0))),"",INDEX([1]Plan!$B:$B,MATCH(F179,[1]Plan!$C:$C,0)))</f>
        <v/>
      </c>
      <c r="P179" s="33" t="str">
        <f t="shared" si="27"/>
        <v/>
      </c>
      <c r="Q179" s="33">
        <f t="shared" si="28"/>
        <v>0</v>
      </c>
      <c r="R179" s="33" t="str">
        <f t="shared" si="29"/>
        <v/>
      </c>
      <c r="S179" s="33" t="str">
        <f>IF(Z179="DUPLIKAT","",Tabelle1[[#This Row],[Soll-Monat]])</f>
        <v/>
      </c>
      <c r="T179" s="33" t="str">
        <f>IF(ISERROR(IF(M179=99,"",INDEX([1]Plan!A:O,MATCH($O179,[1]Plan!B:B,0),MATCH($C179,[1]Plan!$A$2:$O$2,0)))),"",IF(M179=99,"",INDEX([1]Plan!A:O,MATCH($O179,[1]Plan!B:B,0),MATCH($C179,[1]Plan!$A$2:$O$2,0))))</f>
        <v/>
      </c>
      <c r="U179" s="33">
        <f>IF(ISERROR(SUMIFS(P:P,E:E,Datenbank!$E179,C:C,Datenbank!$C179)),"",SUMIFS(P:P,E:E,Datenbank!$E179,C:C,Datenbank!$C179))+IF(ISERROR(SUMIFS(Q:Q,E:E,Datenbank!$E179,C:C,Datenbank!$C179)),"",SUMIFS(Q:Q,E:E,Datenbank!$E179,C:C,Datenbank!$C179))</f>
        <v>0</v>
      </c>
      <c r="V179" s="33" t="str">
        <f>IF(ISERROR(IF(Z179="Duplikat","",(Datenbank!$U179-Datenbank!$T179))),"",IF(Z179="Duplikat","",(Datenbank!$U179-Datenbank!$T179)))</f>
        <v/>
      </c>
      <c r="W179" s="33">
        <f ca="1">IF(ISERROR(SUMIF(O:T,Datenbank!$O179,T:T)),"",SUMIF(O:T,Datenbank!$O179,T:T))</f>
        <v>0</v>
      </c>
      <c r="X179" s="33">
        <f ca="1">IF(ISERROR(SUMIF(O:Q,Datenbank!$O179,Q:Q)),"",SUMIF(O:Q,Datenbank!$O179,Q:Q))+IF(ISERROR(SUMIF(O:Q,Datenbank!$O179,P:P)),"",SUMIF(O:Q,Datenbank!$O179,P:P))</f>
        <v>0</v>
      </c>
      <c r="Y179" s="33">
        <f ca="1">IF(ISERROR(Datenbank!$X179-W179),"",Datenbank!$X179-W179)</f>
        <v>0</v>
      </c>
      <c r="Z179" s="31" t="str" cm="1">
        <f t="array" ref="Z179">_xlfn.LET(_xlpm.fi,_xlfn._xlws.FILTER($O179:$O$2480,(MONTH($D179:$D$2480)=MONTH($D179))*($O179:$O$2480=$O179)),IF(COUNT(_xlpm.fi)&gt;1,"DUPLIKAT",""))</f>
        <v/>
      </c>
      <c r="AA179" s="31"/>
      <c r="AB179" s="31"/>
    </row>
    <row r="180" spans="2:28" ht="20.100000000000001" customHeight="1" x14ac:dyDescent="0.25">
      <c r="B180" s="31">
        <f t="shared" si="24"/>
        <v>168</v>
      </c>
      <c r="C180" s="31">
        <f t="shared" si="25"/>
        <v>1</v>
      </c>
      <c r="D180" s="32"/>
      <c r="E180" s="31"/>
      <c r="F180" s="31">
        <f>Datenbank!$E180</f>
        <v>0</v>
      </c>
      <c r="G180" s="33" t="str">
        <f>IF(ISERROR(INDEX([1]Plan!A:O,MATCH(E180,[1]Plan!C:C,0),MATCH(C180,[1]Plan!$A$2:$O$2,0))),"",INDEX([1]Plan!A:O,MATCH(E180,[1]Plan!C:C,0),MATCH(C180,[1]Plan!$A$2:$O$2,0)))</f>
        <v/>
      </c>
      <c r="H180" s="33"/>
      <c r="I180" s="33"/>
      <c r="J180" s="31"/>
      <c r="K180" s="33" t="str">
        <f t="shared" si="22"/>
        <v/>
      </c>
      <c r="L180" s="33" t="str">
        <f t="shared" si="23"/>
        <v/>
      </c>
      <c r="M180" s="31" t="str">
        <f t="shared" si="26"/>
        <v/>
      </c>
      <c r="N180" s="31" t="str">
        <f>IF(ISERROR(VLOOKUP(M180,[1]Plan!$Q$5:$R$22,2,FALSE)),"",VLOOKUP(M180,[1]Plan!$Q$5:$R$22,2,FALSE))</f>
        <v/>
      </c>
      <c r="O180" s="31" t="str">
        <f>IF(ISERROR(INDEX([1]Plan!$B:$B,MATCH(F180,[1]Plan!$C:$C,0))),"",INDEX([1]Plan!$B:$B,MATCH(F180,[1]Plan!$C:$C,0)))</f>
        <v/>
      </c>
      <c r="P180" s="33" t="str">
        <f t="shared" si="27"/>
        <v/>
      </c>
      <c r="Q180" s="33">
        <f t="shared" si="28"/>
        <v>0</v>
      </c>
      <c r="R180" s="33" t="str">
        <f t="shared" si="29"/>
        <v/>
      </c>
      <c r="S180" s="33" t="str">
        <f>IF(Z180="DUPLIKAT","",Tabelle1[[#This Row],[Soll-Monat]])</f>
        <v/>
      </c>
      <c r="T180" s="33" t="str">
        <f>IF(ISERROR(IF(M180=99,"",INDEX([1]Plan!A:O,MATCH($O180,[1]Plan!B:B,0),MATCH($C180,[1]Plan!$A$2:$O$2,0)))),"",IF(M180=99,"",INDEX([1]Plan!A:O,MATCH($O180,[1]Plan!B:B,0),MATCH($C180,[1]Plan!$A$2:$O$2,0))))</f>
        <v/>
      </c>
      <c r="U180" s="33">
        <f>IF(ISERROR(SUMIFS(P:P,E:E,Datenbank!$E180,C:C,Datenbank!$C180)),"",SUMIFS(P:P,E:E,Datenbank!$E180,C:C,Datenbank!$C180))+IF(ISERROR(SUMIFS(Q:Q,E:E,Datenbank!$E180,C:C,Datenbank!$C180)),"",SUMIFS(Q:Q,E:E,Datenbank!$E180,C:C,Datenbank!$C180))</f>
        <v>0</v>
      </c>
      <c r="V180" s="33" t="str">
        <f>IF(ISERROR(IF(Z180="Duplikat","",(Datenbank!$U180-Datenbank!$T180))),"",IF(Z180="Duplikat","",(Datenbank!$U180-Datenbank!$T180)))</f>
        <v/>
      </c>
      <c r="W180" s="33">
        <f ca="1">IF(ISERROR(SUMIF(O:T,Datenbank!$O180,T:T)),"",SUMIF(O:T,Datenbank!$O180,T:T))</f>
        <v>0</v>
      </c>
      <c r="X180" s="33">
        <f ca="1">IF(ISERROR(SUMIF(O:Q,Datenbank!$O180,Q:Q)),"",SUMIF(O:Q,Datenbank!$O180,Q:Q))+IF(ISERROR(SUMIF(O:Q,Datenbank!$O180,P:P)),"",SUMIF(O:Q,Datenbank!$O180,P:P))</f>
        <v>0</v>
      </c>
      <c r="Y180" s="33">
        <f ca="1">IF(ISERROR(Datenbank!$X180-W180),"",Datenbank!$X180-W180)</f>
        <v>0</v>
      </c>
      <c r="Z180" s="31" t="str" cm="1">
        <f t="array" ref="Z180">_xlfn.LET(_xlpm.fi,_xlfn._xlws.FILTER($O180:$O$2480,(MONTH($D180:$D$2480)=MONTH($D180))*($O180:$O$2480=$O180)),IF(COUNT(_xlpm.fi)&gt;1,"DUPLIKAT",""))</f>
        <v/>
      </c>
      <c r="AA180" s="31"/>
      <c r="AB180" s="31"/>
    </row>
    <row r="181" spans="2:28" ht="20.100000000000001" customHeight="1" x14ac:dyDescent="0.25">
      <c r="B181" s="31">
        <f t="shared" si="24"/>
        <v>169</v>
      </c>
      <c r="C181" s="31">
        <f t="shared" si="25"/>
        <v>1</v>
      </c>
      <c r="D181" s="32"/>
      <c r="E181" s="31"/>
      <c r="F181" s="31">
        <f>Datenbank!$E181</f>
        <v>0</v>
      </c>
      <c r="G181" s="33" t="str">
        <f>IF(ISERROR(INDEX([1]Plan!A:O,MATCH(E181,[1]Plan!C:C,0),MATCH(C181,[1]Plan!$A$2:$O$2,0))),"",INDEX([1]Plan!A:O,MATCH(E181,[1]Plan!C:C,0),MATCH(C181,[1]Plan!$A$2:$O$2,0)))</f>
        <v/>
      </c>
      <c r="H181" s="33"/>
      <c r="I181" s="33"/>
      <c r="J181" s="31"/>
      <c r="K181" s="33" t="str">
        <f t="shared" si="22"/>
        <v/>
      </c>
      <c r="L181" s="33" t="str">
        <f t="shared" si="23"/>
        <v/>
      </c>
      <c r="M181" s="31" t="str">
        <f t="shared" si="26"/>
        <v/>
      </c>
      <c r="N181" s="31" t="str">
        <f>IF(ISERROR(VLOOKUP(M181,[1]Plan!$Q$5:$R$22,2,FALSE)),"",VLOOKUP(M181,[1]Plan!$Q$5:$R$22,2,FALSE))</f>
        <v/>
      </c>
      <c r="O181" s="31" t="str">
        <f>IF(ISERROR(INDEX([1]Plan!$B:$B,MATCH(F181,[1]Plan!$C:$C,0))),"",INDEX([1]Plan!$B:$B,MATCH(F181,[1]Plan!$C:$C,0)))</f>
        <v/>
      </c>
      <c r="P181" s="33" t="str">
        <f t="shared" si="27"/>
        <v/>
      </c>
      <c r="Q181" s="33">
        <f t="shared" si="28"/>
        <v>0</v>
      </c>
      <c r="R181" s="33" t="str">
        <f t="shared" si="29"/>
        <v/>
      </c>
      <c r="S181" s="33" t="str">
        <f>IF(Z181="DUPLIKAT","",Tabelle1[[#This Row],[Soll-Monat]])</f>
        <v/>
      </c>
      <c r="T181" s="33" t="str">
        <f>IF(ISERROR(IF(M181=99,"",INDEX([1]Plan!A:O,MATCH($O181,[1]Plan!B:B,0),MATCH($C181,[1]Plan!$A$2:$O$2,0)))),"",IF(M181=99,"",INDEX([1]Plan!A:O,MATCH($O181,[1]Plan!B:B,0),MATCH($C181,[1]Plan!$A$2:$O$2,0))))</f>
        <v/>
      </c>
      <c r="U181" s="33">
        <f>IF(ISERROR(SUMIFS(P:P,E:E,Datenbank!$E181,C:C,Datenbank!$C181)),"",SUMIFS(P:P,E:E,Datenbank!$E181,C:C,Datenbank!$C181))+IF(ISERROR(SUMIFS(Q:Q,E:E,Datenbank!$E181,C:C,Datenbank!$C181)),"",SUMIFS(Q:Q,E:E,Datenbank!$E181,C:C,Datenbank!$C181))</f>
        <v>0</v>
      </c>
      <c r="V181" s="33" t="str">
        <f>IF(ISERROR(IF(Z181="Duplikat","",(Datenbank!$U181-Datenbank!$T181))),"",IF(Z181="Duplikat","",(Datenbank!$U181-Datenbank!$T181)))</f>
        <v/>
      </c>
      <c r="W181" s="33">
        <f ca="1">IF(ISERROR(SUMIF(O:T,Datenbank!$O181,T:T)),"",SUMIF(O:T,Datenbank!$O181,T:T))</f>
        <v>0</v>
      </c>
      <c r="X181" s="33">
        <f ca="1">IF(ISERROR(SUMIF(O:Q,Datenbank!$O181,Q:Q)),"",SUMIF(O:Q,Datenbank!$O181,Q:Q))+IF(ISERROR(SUMIF(O:Q,Datenbank!$O181,P:P)),"",SUMIF(O:Q,Datenbank!$O181,P:P))</f>
        <v>0</v>
      </c>
      <c r="Y181" s="33">
        <f ca="1">IF(ISERROR(Datenbank!$X181-W181),"",Datenbank!$X181-W181)</f>
        <v>0</v>
      </c>
      <c r="Z181" s="31" t="str" cm="1">
        <f t="array" ref="Z181">_xlfn.LET(_xlpm.fi,_xlfn._xlws.FILTER($O181:$O$2480,(MONTH($D181:$D$2480)=MONTH($D181))*($O181:$O$2480=$O181)),IF(COUNT(_xlpm.fi)&gt;1,"DUPLIKAT",""))</f>
        <v/>
      </c>
      <c r="AA181" s="31"/>
      <c r="AB181" s="31"/>
    </row>
    <row r="182" spans="2:28" ht="20.100000000000001" customHeight="1" x14ac:dyDescent="0.25">
      <c r="B182" s="31">
        <f t="shared" si="24"/>
        <v>170</v>
      </c>
      <c r="C182" s="31">
        <f t="shared" si="25"/>
        <v>1</v>
      </c>
      <c r="D182" s="32"/>
      <c r="E182" s="31"/>
      <c r="F182" s="31">
        <f>Datenbank!$E182</f>
        <v>0</v>
      </c>
      <c r="G182" s="33" t="str">
        <f>IF(ISERROR(INDEX([1]Plan!A:O,MATCH(E182,[1]Plan!C:C,0),MATCH(C182,[1]Plan!$A$2:$O$2,0))),"",INDEX([1]Plan!A:O,MATCH(E182,[1]Plan!C:C,0),MATCH(C182,[1]Plan!$A$2:$O$2,0)))</f>
        <v/>
      </c>
      <c r="H182" s="33"/>
      <c r="I182" s="33"/>
      <c r="J182" s="31"/>
      <c r="K182" s="33" t="str">
        <f t="shared" si="22"/>
        <v/>
      </c>
      <c r="L182" s="33" t="str">
        <f t="shared" si="23"/>
        <v/>
      </c>
      <c r="M182" s="31" t="str">
        <f t="shared" si="26"/>
        <v/>
      </c>
      <c r="N182" s="31" t="str">
        <f>IF(ISERROR(VLOOKUP(M182,[1]Plan!$Q$5:$R$22,2,FALSE)),"",VLOOKUP(M182,[1]Plan!$Q$5:$R$22,2,FALSE))</f>
        <v/>
      </c>
      <c r="O182" s="31" t="str">
        <f>IF(ISERROR(INDEX([1]Plan!$B:$B,MATCH(F182,[1]Plan!$C:$C,0))),"",INDEX([1]Plan!$B:$B,MATCH(F182,[1]Plan!$C:$C,0)))</f>
        <v/>
      </c>
      <c r="P182" s="33" t="str">
        <f t="shared" si="27"/>
        <v/>
      </c>
      <c r="Q182" s="33">
        <f t="shared" si="28"/>
        <v>0</v>
      </c>
      <c r="R182" s="33" t="str">
        <f t="shared" si="29"/>
        <v/>
      </c>
      <c r="S182" s="33" t="str">
        <f>IF(Z182="DUPLIKAT","",Tabelle1[[#This Row],[Soll-Monat]])</f>
        <v/>
      </c>
      <c r="T182" s="33" t="str">
        <f>IF(ISERROR(IF(M182=99,"",INDEX([1]Plan!A:O,MATCH($O182,[1]Plan!B:B,0),MATCH($C182,[1]Plan!$A$2:$O$2,0)))),"",IF(M182=99,"",INDEX([1]Plan!A:O,MATCH($O182,[1]Plan!B:B,0),MATCH($C182,[1]Plan!$A$2:$O$2,0))))</f>
        <v/>
      </c>
      <c r="U182" s="33">
        <f>IF(ISERROR(SUMIFS(P:P,E:E,Datenbank!$E182,C:C,Datenbank!$C182)),"",SUMIFS(P:P,E:E,Datenbank!$E182,C:C,Datenbank!$C182))+IF(ISERROR(SUMIFS(Q:Q,E:E,Datenbank!$E182,C:C,Datenbank!$C182)),"",SUMIFS(Q:Q,E:E,Datenbank!$E182,C:C,Datenbank!$C182))</f>
        <v>0</v>
      </c>
      <c r="V182" s="33" t="str">
        <f>IF(ISERROR(IF(Z182="Duplikat","",(Datenbank!$U182-Datenbank!$T182))),"",IF(Z182="Duplikat","",(Datenbank!$U182-Datenbank!$T182)))</f>
        <v/>
      </c>
      <c r="W182" s="33">
        <f ca="1">IF(ISERROR(SUMIF(O:T,Datenbank!$O182,T:T)),"",SUMIF(O:T,Datenbank!$O182,T:T))</f>
        <v>0</v>
      </c>
      <c r="X182" s="33">
        <f ca="1">IF(ISERROR(SUMIF(O:Q,Datenbank!$O182,Q:Q)),"",SUMIF(O:Q,Datenbank!$O182,Q:Q))+IF(ISERROR(SUMIF(O:Q,Datenbank!$O182,P:P)),"",SUMIF(O:Q,Datenbank!$O182,P:P))</f>
        <v>0</v>
      </c>
      <c r="Y182" s="33">
        <f ca="1">IF(ISERROR(Datenbank!$X182-W182),"",Datenbank!$X182-W182)</f>
        <v>0</v>
      </c>
      <c r="Z182" s="31" t="str" cm="1">
        <f t="array" ref="Z182">_xlfn.LET(_xlpm.fi,_xlfn._xlws.FILTER($O182:$O$2480,(MONTH($D182:$D$2480)=MONTH($D182))*($O182:$O$2480=$O182)),IF(COUNT(_xlpm.fi)&gt;1,"DUPLIKAT",""))</f>
        <v/>
      </c>
      <c r="AA182" s="31"/>
      <c r="AB182" s="31"/>
    </row>
    <row r="183" spans="2:28" ht="20.100000000000001" customHeight="1" x14ac:dyDescent="0.25">
      <c r="B183" s="31">
        <f t="shared" si="24"/>
        <v>171</v>
      </c>
      <c r="C183" s="31">
        <f t="shared" si="25"/>
        <v>1</v>
      </c>
      <c r="D183" s="32"/>
      <c r="E183" s="31"/>
      <c r="F183" s="31">
        <f>Datenbank!$E183</f>
        <v>0</v>
      </c>
      <c r="G183" s="33" t="str">
        <f>IF(ISERROR(INDEX([1]Plan!A:O,MATCH(E183,[1]Plan!C:C,0),MATCH(C183,[1]Plan!$A$2:$O$2,0))),"",INDEX([1]Plan!A:O,MATCH(E183,[1]Plan!C:C,0),MATCH(C183,[1]Plan!$A$2:$O$2,0)))</f>
        <v/>
      </c>
      <c r="H183" s="33"/>
      <c r="I183" s="33"/>
      <c r="J183" s="31"/>
      <c r="K183" s="33" t="str">
        <f t="shared" si="22"/>
        <v/>
      </c>
      <c r="L183" s="33" t="str">
        <f t="shared" si="23"/>
        <v/>
      </c>
      <c r="M183" s="31" t="str">
        <f t="shared" si="26"/>
        <v/>
      </c>
      <c r="N183" s="31" t="str">
        <f>IF(ISERROR(VLOOKUP(M183,[1]Plan!$Q$5:$R$22,2,FALSE)),"",VLOOKUP(M183,[1]Plan!$Q$5:$R$22,2,FALSE))</f>
        <v/>
      </c>
      <c r="O183" s="31" t="str">
        <f>IF(ISERROR(INDEX([1]Plan!$B:$B,MATCH(F183,[1]Plan!$C:$C,0))),"",INDEX([1]Plan!$B:$B,MATCH(F183,[1]Plan!$C:$C,0)))</f>
        <v/>
      </c>
      <c r="P183" s="33" t="str">
        <f t="shared" si="27"/>
        <v/>
      </c>
      <c r="Q183" s="33">
        <f t="shared" si="28"/>
        <v>0</v>
      </c>
      <c r="R183" s="33" t="str">
        <f t="shared" si="29"/>
        <v/>
      </c>
      <c r="S183" s="33" t="str">
        <f>IF(Z183="DUPLIKAT","",Tabelle1[[#This Row],[Soll-Monat]])</f>
        <v/>
      </c>
      <c r="T183" s="33" t="str">
        <f>IF(ISERROR(IF(M183=99,"",INDEX([1]Plan!A:O,MATCH($O183,[1]Plan!B:B,0),MATCH($C183,[1]Plan!$A$2:$O$2,0)))),"",IF(M183=99,"",INDEX([1]Plan!A:O,MATCH($O183,[1]Plan!B:B,0),MATCH($C183,[1]Plan!$A$2:$O$2,0))))</f>
        <v/>
      </c>
      <c r="U183" s="33">
        <f>IF(ISERROR(SUMIFS(P:P,E:E,Datenbank!$E183,C:C,Datenbank!$C183)),"",SUMIFS(P:P,E:E,Datenbank!$E183,C:C,Datenbank!$C183))+IF(ISERROR(SUMIFS(Q:Q,E:E,Datenbank!$E183,C:C,Datenbank!$C183)),"",SUMIFS(Q:Q,E:E,Datenbank!$E183,C:C,Datenbank!$C183))</f>
        <v>0</v>
      </c>
      <c r="V183" s="33" t="str">
        <f>IF(ISERROR(IF(Z183="Duplikat","",(Datenbank!$U183-Datenbank!$T183))),"",IF(Z183="Duplikat","",(Datenbank!$U183-Datenbank!$T183)))</f>
        <v/>
      </c>
      <c r="W183" s="33">
        <f ca="1">IF(ISERROR(SUMIF(O:T,Datenbank!$O183,T:T)),"",SUMIF(O:T,Datenbank!$O183,T:T))</f>
        <v>0</v>
      </c>
      <c r="X183" s="33">
        <f ca="1">IF(ISERROR(SUMIF(O:Q,Datenbank!$O183,Q:Q)),"",SUMIF(O:Q,Datenbank!$O183,Q:Q))+IF(ISERROR(SUMIF(O:Q,Datenbank!$O183,P:P)),"",SUMIF(O:Q,Datenbank!$O183,P:P))</f>
        <v>0</v>
      </c>
      <c r="Y183" s="33">
        <f ca="1">IF(ISERROR(Datenbank!$X183-W183),"",Datenbank!$X183-W183)</f>
        <v>0</v>
      </c>
      <c r="Z183" s="31" t="str" cm="1">
        <f t="array" ref="Z183">_xlfn.LET(_xlpm.fi,_xlfn._xlws.FILTER($O183:$O$2480,(MONTH($D183:$D$2480)=MONTH($D183))*($O183:$O$2480=$O183)),IF(COUNT(_xlpm.fi)&gt;1,"DUPLIKAT",""))</f>
        <v/>
      </c>
      <c r="AA183" s="31"/>
      <c r="AB183" s="31"/>
    </row>
    <row r="184" spans="2:28" ht="20.100000000000001" customHeight="1" x14ac:dyDescent="0.25">
      <c r="B184" s="31">
        <f t="shared" si="24"/>
        <v>172</v>
      </c>
      <c r="C184" s="31">
        <f t="shared" si="25"/>
        <v>1</v>
      </c>
      <c r="D184" s="32"/>
      <c r="E184" s="31"/>
      <c r="F184" s="31">
        <f>Datenbank!$E184</f>
        <v>0</v>
      </c>
      <c r="G184" s="33" t="str">
        <f>IF(ISERROR(INDEX([1]Plan!A:O,MATCH(E184,[1]Plan!C:C,0),MATCH(C184,[1]Plan!$A$2:$O$2,0))),"",INDEX([1]Plan!A:O,MATCH(E184,[1]Plan!C:C,0),MATCH(C184,[1]Plan!$A$2:$O$2,0)))</f>
        <v/>
      </c>
      <c r="H184" s="33"/>
      <c r="I184" s="33"/>
      <c r="J184" s="31"/>
      <c r="K184" s="33" t="str">
        <f t="shared" si="22"/>
        <v/>
      </c>
      <c r="L184" s="33" t="str">
        <f t="shared" si="23"/>
        <v/>
      </c>
      <c r="M184" s="31" t="str">
        <f t="shared" si="26"/>
        <v/>
      </c>
      <c r="N184" s="31" t="str">
        <f>IF(ISERROR(VLOOKUP(M184,[1]Plan!$Q$5:$R$22,2,FALSE)),"",VLOOKUP(M184,[1]Plan!$Q$5:$R$22,2,FALSE))</f>
        <v/>
      </c>
      <c r="O184" s="31" t="str">
        <f>IF(ISERROR(INDEX([1]Plan!$B:$B,MATCH(F184,[1]Plan!$C:$C,0))),"",INDEX([1]Plan!$B:$B,MATCH(F184,[1]Plan!$C:$C,0)))</f>
        <v/>
      </c>
      <c r="P184" s="33" t="str">
        <f t="shared" si="27"/>
        <v/>
      </c>
      <c r="Q184" s="33">
        <f t="shared" si="28"/>
        <v>0</v>
      </c>
      <c r="R184" s="33" t="str">
        <f t="shared" si="29"/>
        <v/>
      </c>
      <c r="S184" s="33" t="str">
        <f>IF(Z184="DUPLIKAT","",Tabelle1[[#This Row],[Soll-Monat]])</f>
        <v/>
      </c>
      <c r="T184" s="33" t="str">
        <f>IF(ISERROR(IF(M184=99,"",INDEX([1]Plan!A:O,MATCH($O184,[1]Plan!B:B,0),MATCH($C184,[1]Plan!$A$2:$O$2,0)))),"",IF(M184=99,"",INDEX([1]Plan!A:O,MATCH($O184,[1]Plan!B:B,0),MATCH($C184,[1]Plan!$A$2:$O$2,0))))</f>
        <v/>
      </c>
      <c r="U184" s="33">
        <f>IF(ISERROR(SUMIFS(P:P,E:E,Datenbank!$E184,C:C,Datenbank!$C184)),"",SUMIFS(P:P,E:E,Datenbank!$E184,C:C,Datenbank!$C184))+IF(ISERROR(SUMIFS(Q:Q,E:E,Datenbank!$E184,C:C,Datenbank!$C184)),"",SUMIFS(Q:Q,E:E,Datenbank!$E184,C:C,Datenbank!$C184))</f>
        <v>0</v>
      </c>
      <c r="V184" s="33" t="str">
        <f>IF(ISERROR(IF(Z184="Duplikat","",(Datenbank!$U184-Datenbank!$T184))),"",IF(Z184="Duplikat","",(Datenbank!$U184-Datenbank!$T184)))</f>
        <v/>
      </c>
      <c r="W184" s="33">
        <f ca="1">IF(ISERROR(SUMIF(O:T,Datenbank!$O184,T:T)),"",SUMIF(O:T,Datenbank!$O184,T:T))</f>
        <v>0</v>
      </c>
      <c r="X184" s="33">
        <f ca="1">IF(ISERROR(SUMIF(O:Q,Datenbank!$O184,Q:Q)),"",SUMIF(O:Q,Datenbank!$O184,Q:Q))+IF(ISERROR(SUMIF(O:Q,Datenbank!$O184,P:P)),"",SUMIF(O:Q,Datenbank!$O184,P:P))</f>
        <v>0</v>
      </c>
      <c r="Y184" s="33">
        <f ca="1">IF(ISERROR(Datenbank!$X184-W184),"",Datenbank!$X184-W184)</f>
        <v>0</v>
      </c>
      <c r="Z184" s="31" t="str" cm="1">
        <f t="array" ref="Z184">_xlfn.LET(_xlpm.fi,_xlfn._xlws.FILTER($O184:$O$2480,(MONTH($D184:$D$2480)=MONTH($D184))*($O184:$O$2480=$O184)),IF(COUNT(_xlpm.fi)&gt;1,"DUPLIKAT",""))</f>
        <v/>
      </c>
      <c r="AA184" s="31"/>
      <c r="AB184" s="31"/>
    </row>
    <row r="185" spans="2:28" ht="20.100000000000001" customHeight="1" x14ac:dyDescent="0.25">
      <c r="B185" s="31">
        <f t="shared" si="24"/>
        <v>173</v>
      </c>
      <c r="C185" s="31">
        <f t="shared" si="25"/>
        <v>1</v>
      </c>
      <c r="D185" s="32"/>
      <c r="E185" s="31"/>
      <c r="F185" s="31">
        <f>Datenbank!$E185</f>
        <v>0</v>
      </c>
      <c r="G185" s="33" t="str">
        <f>IF(ISERROR(INDEX([1]Plan!A:O,MATCH(E185,[1]Plan!C:C,0),MATCH(C185,[1]Plan!$A$2:$O$2,0))),"",INDEX([1]Plan!A:O,MATCH(E185,[1]Plan!C:C,0),MATCH(C185,[1]Plan!$A$2:$O$2,0)))</f>
        <v/>
      </c>
      <c r="H185" s="33"/>
      <c r="I185" s="33"/>
      <c r="J185" s="31"/>
      <c r="K185" s="33" t="str">
        <f t="shared" si="22"/>
        <v/>
      </c>
      <c r="L185" s="33" t="str">
        <f t="shared" si="23"/>
        <v/>
      </c>
      <c r="M185" s="31" t="str">
        <f t="shared" si="26"/>
        <v/>
      </c>
      <c r="N185" s="31" t="str">
        <f>IF(ISERROR(VLOOKUP(M185,[1]Plan!$Q$5:$R$22,2,FALSE)),"",VLOOKUP(M185,[1]Plan!$Q$5:$R$22,2,FALSE))</f>
        <v/>
      </c>
      <c r="O185" s="31" t="str">
        <f>IF(ISERROR(INDEX([1]Plan!$B:$B,MATCH(F185,[1]Plan!$C:$C,0))),"",INDEX([1]Plan!$B:$B,MATCH(F185,[1]Plan!$C:$C,0)))</f>
        <v/>
      </c>
      <c r="P185" s="33" t="str">
        <f t="shared" si="27"/>
        <v/>
      </c>
      <c r="Q185" s="33">
        <f t="shared" si="28"/>
        <v>0</v>
      </c>
      <c r="R185" s="33" t="str">
        <f t="shared" si="29"/>
        <v/>
      </c>
      <c r="S185" s="33" t="str">
        <f>IF(Z185="DUPLIKAT","",Tabelle1[[#This Row],[Soll-Monat]])</f>
        <v/>
      </c>
      <c r="T185" s="33" t="str">
        <f>IF(ISERROR(IF(M185=99,"",INDEX([1]Plan!A:O,MATCH($O185,[1]Plan!B:B,0),MATCH($C185,[1]Plan!$A$2:$O$2,0)))),"",IF(M185=99,"",INDEX([1]Plan!A:O,MATCH($O185,[1]Plan!B:B,0),MATCH($C185,[1]Plan!$A$2:$O$2,0))))</f>
        <v/>
      </c>
      <c r="U185" s="33">
        <f>IF(ISERROR(SUMIFS(P:P,E:E,Datenbank!$E185,C:C,Datenbank!$C185)),"",SUMIFS(P:P,E:E,Datenbank!$E185,C:C,Datenbank!$C185))+IF(ISERROR(SUMIFS(Q:Q,E:E,Datenbank!$E185,C:C,Datenbank!$C185)),"",SUMIFS(Q:Q,E:E,Datenbank!$E185,C:C,Datenbank!$C185))</f>
        <v>0</v>
      </c>
      <c r="V185" s="33" t="str">
        <f>IF(ISERROR(IF(Z185="Duplikat","",(Datenbank!$U185-Datenbank!$T185))),"",IF(Z185="Duplikat","",(Datenbank!$U185-Datenbank!$T185)))</f>
        <v/>
      </c>
      <c r="W185" s="33">
        <f ca="1">IF(ISERROR(SUMIF(O:T,Datenbank!$O185,T:T)),"",SUMIF(O:T,Datenbank!$O185,T:T))</f>
        <v>0</v>
      </c>
      <c r="X185" s="33">
        <f ca="1">IF(ISERROR(SUMIF(O:Q,Datenbank!$O185,Q:Q)),"",SUMIF(O:Q,Datenbank!$O185,Q:Q))+IF(ISERROR(SUMIF(O:Q,Datenbank!$O185,P:P)),"",SUMIF(O:Q,Datenbank!$O185,P:P))</f>
        <v>0</v>
      </c>
      <c r="Y185" s="33">
        <f ca="1">IF(ISERROR(Datenbank!$X185-W185),"",Datenbank!$X185-W185)</f>
        <v>0</v>
      </c>
      <c r="Z185" s="31" t="str" cm="1">
        <f t="array" ref="Z185">_xlfn.LET(_xlpm.fi,_xlfn._xlws.FILTER($O185:$O$2480,(MONTH($D185:$D$2480)=MONTH($D185))*($O185:$O$2480=$O185)),IF(COUNT(_xlpm.fi)&gt;1,"DUPLIKAT",""))</f>
        <v/>
      </c>
      <c r="AA185" s="31"/>
      <c r="AB185" s="31"/>
    </row>
    <row r="186" spans="2:28" ht="20.100000000000001" customHeight="1" x14ac:dyDescent="0.25">
      <c r="B186" s="31">
        <f t="shared" si="24"/>
        <v>174</v>
      </c>
      <c r="C186" s="31">
        <f t="shared" si="25"/>
        <v>1</v>
      </c>
      <c r="D186" s="32"/>
      <c r="E186" s="31"/>
      <c r="F186" s="31">
        <f>Datenbank!$E186</f>
        <v>0</v>
      </c>
      <c r="G186" s="33" t="str">
        <f>IF(ISERROR(INDEX([1]Plan!A:O,MATCH(E186,[1]Plan!C:C,0),MATCH(C186,[1]Plan!$A$2:$O$2,0))),"",INDEX([1]Plan!A:O,MATCH(E186,[1]Plan!C:C,0),MATCH(C186,[1]Plan!$A$2:$O$2,0)))</f>
        <v/>
      </c>
      <c r="H186" s="33"/>
      <c r="I186" s="33"/>
      <c r="J186" s="31"/>
      <c r="K186" s="33" t="str">
        <f t="shared" si="22"/>
        <v/>
      </c>
      <c r="L186" s="33" t="str">
        <f t="shared" si="23"/>
        <v/>
      </c>
      <c r="M186" s="31" t="str">
        <f t="shared" si="26"/>
        <v/>
      </c>
      <c r="N186" s="31" t="str">
        <f>IF(ISERROR(VLOOKUP(M186,[1]Plan!$Q$5:$R$22,2,FALSE)),"",VLOOKUP(M186,[1]Plan!$Q$5:$R$22,2,FALSE))</f>
        <v/>
      </c>
      <c r="O186" s="31" t="str">
        <f>IF(ISERROR(INDEX([1]Plan!$B:$B,MATCH(F186,[1]Plan!$C:$C,0))),"",INDEX([1]Plan!$B:$B,MATCH(F186,[1]Plan!$C:$C,0)))</f>
        <v/>
      </c>
      <c r="P186" s="33" t="str">
        <f t="shared" si="27"/>
        <v/>
      </c>
      <c r="Q186" s="33">
        <f t="shared" si="28"/>
        <v>0</v>
      </c>
      <c r="R186" s="33" t="str">
        <f t="shared" si="29"/>
        <v/>
      </c>
      <c r="S186" s="33" t="str">
        <f>IF(Z186="DUPLIKAT","",Tabelle1[[#This Row],[Soll-Monat]])</f>
        <v/>
      </c>
      <c r="T186" s="33" t="str">
        <f>IF(ISERROR(IF(M186=99,"",INDEX([1]Plan!A:O,MATCH($O186,[1]Plan!B:B,0),MATCH($C186,[1]Plan!$A$2:$O$2,0)))),"",IF(M186=99,"",INDEX([1]Plan!A:O,MATCH($O186,[1]Plan!B:B,0),MATCH($C186,[1]Plan!$A$2:$O$2,0))))</f>
        <v/>
      </c>
      <c r="U186" s="33">
        <f>IF(ISERROR(SUMIFS(P:P,E:E,Datenbank!$E186,C:C,Datenbank!$C186)),"",SUMIFS(P:P,E:E,Datenbank!$E186,C:C,Datenbank!$C186))+IF(ISERROR(SUMIFS(Q:Q,E:E,Datenbank!$E186,C:C,Datenbank!$C186)),"",SUMIFS(Q:Q,E:E,Datenbank!$E186,C:C,Datenbank!$C186))</f>
        <v>0</v>
      </c>
      <c r="V186" s="33" t="str">
        <f>IF(ISERROR(IF(Z186="Duplikat","",(Datenbank!$U186-Datenbank!$T186))),"",IF(Z186="Duplikat","",(Datenbank!$U186-Datenbank!$T186)))</f>
        <v/>
      </c>
      <c r="W186" s="33">
        <f ca="1">IF(ISERROR(SUMIF(O:T,Datenbank!$O186,T:T)),"",SUMIF(O:T,Datenbank!$O186,T:T))</f>
        <v>0</v>
      </c>
      <c r="X186" s="33">
        <f ca="1">IF(ISERROR(SUMIF(O:Q,Datenbank!$O186,Q:Q)),"",SUMIF(O:Q,Datenbank!$O186,Q:Q))+IF(ISERROR(SUMIF(O:Q,Datenbank!$O186,P:P)),"",SUMIF(O:Q,Datenbank!$O186,P:P))</f>
        <v>0</v>
      </c>
      <c r="Y186" s="33">
        <f ca="1">IF(ISERROR(Datenbank!$X186-W186),"",Datenbank!$X186-W186)</f>
        <v>0</v>
      </c>
      <c r="Z186" s="31" t="str" cm="1">
        <f t="array" ref="Z186">_xlfn.LET(_xlpm.fi,_xlfn._xlws.FILTER($O186:$O$2480,(MONTH($D186:$D$2480)=MONTH($D186))*($O186:$O$2480=$O186)),IF(COUNT(_xlpm.fi)&gt;1,"DUPLIKAT",""))</f>
        <v/>
      </c>
      <c r="AA186" s="31"/>
      <c r="AB186" s="31"/>
    </row>
    <row r="187" spans="2:28" ht="20.100000000000001" customHeight="1" x14ac:dyDescent="0.25">
      <c r="B187" s="31">
        <f t="shared" si="24"/>
        <v>175</v>
      </c>
      <c r="C187" s="31">
        <f t="shared" si="25"/>
        <v>1</v>
      </c>
      <c r="D187" s="32"/>
      <c r="E187" s="31"/>
      <c r="F187" s="31">
        <f>Datenbank!$E187</f>
        <v>0</v>
      </c>
      <c r="G187" s="33" t="str">
        <f>IF(ISERROR(INDEX([1]Plan!A:O,MATCH(E187,[1]Plan!C:C,0),MATCH(C187,[1]Plan!$A$2:$O$2,0))),"",INDEX([1]Plan!A:O,MATCH(E187,[1]Plan!C:C,0),MATCH(C187,[1]Plan!$A$2:$O$2,0)))</f>
        <v/>
      </c>
      <c r="H187" s="33"/>
      <c r="I187" s="33"/>
      <c r="J187" s="31"/>
      <c r="K187" s="33" t="str">
        <f t="shared" si="22"/>
        <v/>
      </c>
      <c r="L187" s="33" t="str">
        <f t="shared" si="23"/>
        <v/>
      </c>
      <c r="M187" s="31" t="str">
        <f t="shared" si="26"/>
        <v/>
      </c>
      <c r="N187" s="31" t="str">
        <f>IF(ISERROR(VLOOKUP(M187,[1]Plan!$Q$5:$R$22,2,FALSE)),"",VLOOKUP(M187,[1]Plan!$Q$5:$R$22,2,FALSE))</f>
        <v/>
      </c>
      <c r="O187" s="31" t="str">
        <f>IF(ISERROR(INDEX([1]Plan!$B:$B,MATCH(F187,[1]Plan!$C:$C,0))),"",INDEX([1]Plan!$B:$B,MATCH(F187,[1]Plan!$C:$C,0)))</f>
        <v/>
      </c>
      <c r="P187" s="33" t="str">
        <f t="shared" si="27"/>
        <v/>
      </c>
      <c r="Q187" s="33">
        <f t="shared" si="28"/>
        <v>0</v>
      </c>
      <c r="R187" s="33" t="str">
        <f t="shared" si="29"/>
        <v/>
      </c>
      <c r="S187" s="33" t="str">
        <f>IF(Z187="DUPLIKAT","",Tabelle1[[#This Row],[Soll-Monat]])</f>
        <v/>
      </c>
      <c r="T187" s="33" t="str">
        <f>IF(ISERROR(IF(M187=99,"",INDEX([1]Plan!A:O,MATCH($O187,[1]Plan!B:B,0),MATCH($C187,[1]Plan!$A$2:$O$2,0)))),"",IF(M187=99,"",INDEX([1]Plan!A:O,MATCH($O187,[1]Plan!B:B,0),MATCH($C187,[1]Plan!$A$2:$O$2,0))))</f>
        <v/>
      </c>
      <c r="U187" s="33">
        <f>IF(ISERROR(SUMIFS(P:P,E:E,Datenbank!$E187,C:C,Datenbank!$C187)),"",SUMIFS(P:P,E:E,Datenbank!$E187,C:C,Datenbank!$C187))+IF(ISERROR(SUMIFS(Q:Q,E:E,Datenbank!$E187,C:C,Datenbank!$C187)),"",SUMIFS(Q:Q,E:E,Datenbank!$E187,C:C,Datenbank!$C187))</f>
        <v>0</v>
      </c>
      <c r="V187" s="33" t="str">
        <f>IF(ISERROR(IF(Z187="Duplikat","",(Datenbank!$U187-Datenbank!$T187))),"",IF(Z187="Duplikat","",(Datenbank!$U187-Datenbank!$T187)))</f>
        <v/>
      </c>
      <c r="W187" s="33">
        <f ca="1">IF(ISERROR(SUMIF(O:T,Datenbank!$O187,T:T)),"",SUMIF(O:T,Datenbank!$O187,T:T))</f>
        <v>0</v>
      </c>
      <c r="X187" s="33">
        <f ca="1">IF(ISERROR(SUMIF(O:Q,Datenbank!$O187,Q:Q)),"",SUMIF(O:Q,Datenbank!$O187,Q:Q))+IF(ISERROR(SUMIF(O:Q,Datenbank!$O187,P:P)),"",SUMIF(O:Q,Datenbank!$O187,P:P))</f>
        <v>0</v>
      </c>
      <c r="Y187" s="33">
        <f ca="1">IF(ISERROR(Datenbank!$X187-W187),"",Datenbank!$X187-W187)</f>
        <v>0</v>
      </c>
      <c r="Z187" s="31" t="str" cm="1">
        <f t="array" ref="Z187">_xlfn.LET(_xlpm.fi,_xlfn._xlws.FILTER($O187:$O$2480,(MONTH($D187:$D$2480)=MONTH($D187))*($O187:$O$2480=$O187)),IF(COUNT(_xlpm.fi)&gt;1,"DUPLIKAT",""))</f>
        <v/>
      </c>
      <c r="AA187" s="31"/>
      <c r="AB187" s="31"/>
    </row>
    <row r="188" spans="2:28" ht="20.100000000000001" customHeight="1" x14ac:dyDescent="0.25">
      <c r="B188" s="31">
        <f t="shared" si="24"/>
        <v>176</v>
      </c>
      <c r="C188" s="31">
        <f t="shared" si="25"/>
        <v>1</v>
      </c>
      <c r="D188" s="32"/>
      <c r="E188" s="31"/>
      <c r="F188" s="31">
        <f>Datenbank!$E188</f>
        <v>0</v>
      </c>
      <c r="G188" s="33" t="str">
        <f>IF(ISERROR(INDEX([1]Plan!A:O,MATCH(E188,[1]Plan!C:C,0),MATCH(C188,[1]Plan!$A$2:$O$2,0))),"",INDEX([1]Plan!A:O,MATCH(E188,[1]Plan!C:C,0),MATCH(C188,[1]Plan!$A$2:$O$2,0)))</f>
        <v/>
      </c>
      <c r="H188" s="33"/>
      <c r="I188" s="33"/>
      <c r="J188" s="31"/>
      <c r="K188" s="33" t="str">
        <f t="shared" si="22"/>
        <v/>
      </c>
      <c r="L188" s="33" t="str">
        <f t="shared" si="23"/>
        <v/>
      </c>
      <c r="M188" s="31" t="str">
        <f t="shared" si="26"/>
        <v/>
      </c>
      <c r="N188" s="31" t="str">
        <f>IF(ISERROR(VLOOKUP(M188,[1]Plan!$Q$5:$R$22,2,FALSE)),"",VLOOKUP(M188,[1]Plan!$Q$5:$R$22,2,FALSE))</f>
        <v/>
      </c>
      <c r="O188" s="31" t="str">
        <f>IF(ISERROR(INDEX([1]Plan!$B:$B,MATCH(F188,[1]Plan!$C:$C,0))),"",INDEX([1]Plan!$B:$B,MATCH(F188,[1]Plan!$C:$C,0)))</f>
        <v/>
      </c>
      <c r="P188" s="33" t="str">
        <f t="shared" si="27"/>
        <v/>
      </c>
      <c r="Q188" s="33">
        <f t="shared" si="28"/>
        <v>0</v>
      </c>
      <c r="R188" s="33" t="str">
        <f t="shared" si="29"/>
        <v/>
      </c>
      <c r="S188" s="33" t="str">
        <f>IF(Z188="DUPLIKAT","",Tabelle1[[#This Row],[Soll-Monat]])</f>
        <v/>
      </c>
      <c r="T188" s="33" t="str">
        <f>IF(ISERROR(IF(M188=99,"",INDEX([1]Plan!A:O,MATCH($O188,[1]Plan!B:B,0),MATCH($C188,[1]Plan!$A$2:$O$2,0)))),"",IF(M188=99,"",INDEX([1]Plan!A:O,MATCH($O188,[1]Plan!B:B,0),MATCH($C188,[1]Plan!$A$2:$O$2,0))))</f>
        <v/>
      </c>
      <c r="U188" s="33">
        <f>IF(ISERROR(SUMIFS(P:P,E:E,Datenbank!$E188,C:C,Datenbank!$C188)),"",SUMIFS(P:P,E:E,Datenbank!$E188,C:C,Datenbank!$C188))+IF(ISERROR(SUMIFS(Q:Q,E:E,Datenbank!$E188,C:C,Datenbank!$C188)),"",SUMIFS(Q:Q,E:E,Datenbank!$E188,C:C,Datenbank!$C188))</f>
        <v>0</v>
      </c>
      <c r="V188" s="33" t="str">
        <f>IF(ISERROR(IF(Z188="Duplikat","",(Datenbank!$U188-Datenbank!$T188))),"",IF(Z188="Duplikat","",(Datenbank!$U188-Datenbank!$T188)))</f>
        <v/>
      </c>
      <c r="W188" s="33">
        <f ca="1">IF(ISERROR(SUMIF(O:T,Datenbank!$O188,T:T)),"",SUMIF(O:T,Datenbank!$O188,T:T))</f>
        <v>0</v>
      </c>
      <c r="X188" s="33">
        <f ca="1">IF(ISERROR(SUMIF(O:Q,Datenbank!$O188,Q:Q)),"",SUMIF(O:Q,Datenbank!$O188,Q:Q))+IF(ISERROR(SUMIF(O:Q,Datenbank!$O188,P:P)),"",SUMIF(O:Q,Datenbank!$O188,P:P))</f>
        <v>0</v>
      </c>
      <c r="Y188" s="33">
        <f ca="1">IF(ISERROR(Datenbank!$X188-W188),"",Datenbank!$X188-W188)</f>
        <v>0</v>
      </c>
      <c r="Z188" s="31" t="str" cm="1">
        <f t="array" ref="Z188">_xlfn.LET(_xlpm.fi,_xlfn._xlws.FILTER($O188:$O$2480,(MONTH($D188:$D$2480)=MONTH($D188))*($O188:$O$2480=$O188)),IF(COUNT(_xlpm.fi)&gt;1,"DUPLIKAT",""))</f>
        <v/>
      </c>
      <c r="AA188" s="31"/>
      <c r="AB188" s="31"/>
    </row>
    <row r="189" spans="2:28" ht="20.100000000000001" customHeight="1" x14ac:dyDescent="0.25">
      <c r="B189" s="31">
        <f t="shared" si="24"/>
        <v>177</v>
      </c>
      <c r="C189" s="31">
        <f t="shared" si="25"/>
        <v>1</v>
      </c>
      <c r="D189" s="32"/>
      <c r="E189" s="31"/>
      <c r="F189" s="31">
        <f>Datenbank!$E189</f>
        <v>0</v>
      </c>
      <c r="G189" s="33" t="str">
        <f>IF(ISERROR(INDEX([1]Plan!A:O,MATCH(E189,[1]Plan!C:C,0),MATCH(C189,[1]Plan!$A$2:$O$2,0))),"",INDEX([1]Plan!A:O,MATCH(E189,[1]Plan!C:C,0),MATCH(C189,[1]Plan!$A$2:$O$2,0)))</f>
        <v/>
      </c>
      <c r="H189" s="33"/>
      <c r="I189" s="33"/>
      <c r="J189" s="31"/>
      <c r="K189" s="33" t="str">
        <f t="shared" si="22"/>
        <v/>
      </c>
      <c r="L189" s="33" t="str">
        <f t="shared" si="23"/>
        <v/>
      </c>
      <c r="M189" s="31" t="str">
        <f t="shared" si="26"/>
        <v/>
      </c>
      <c r="N189" s="31" t="str">
        <f>IF(ISERROR(VLOOKUP(M189,[1]Plan!$Q$5:$R$22,2,FALSE)),"",VLOOKUP(M189,[1]Plan!$Q$5:$R$22,2,FALSE))</f>
        <v/>
      </c>
      <c r="O189" s="31" t="str">
        <f>IF(ISERROR(INDEX([1]Plan!$B:$B,MATCH(F189,[1]Plan!$C:$C,0))),"",INDEX([1]Plan!$B:$B,MATCH(F189,[1]Plan!$C:$C,0)))</f>
        <v/>
      </c>
      <c r="P189" s="33" t="str">
        <f t="shared" si="27"/>
        <v/>
      </c>
      <c r="Q189" s="33">
        <f t="shared" si="28"/>
        <v>0</v>
      </c>
      <c r="R189" s="33" t="str">
        <f t="shared" si="29"/>
        <v/>
      </c>
      <c r="S189" s="33" t="str">
        <f>IF(Z189="DUPLIKAT","",Tabelle1[[#This Row],[Soll-Monat]])</f>
        <v/>
      </c>
      <c r="T189" s="33" t="str">
        <f>IF(ISERROR(IF(M189=99,"",INDEX([1]Plan!A:O,MATCH($O189,[1]Plan!B:B,0),MATCH($C189,[1]Plan!$A$2:$O$2,0)))),"",IF(M189=99,"",INDEX([1]Plan!A:O,MATCH($O189,[1]Plan!B:B,0),MATCH($C189,[1]Plan!$A$2:$O$2,0))))</f>
        <v/>
      </c>
      <c r="U189" s="33">
        <f>IF(ISERROR(SUMIFS(P:P,E:E,Datenbank!$E189,C:C,Datenbank!$C189)),"",SUMIFS(P:P,E:E,Datenbank!$E189,C:C,Datenbank!$C189))+IF(ISERROR(SUMIFS(Q:Q,E:E,Datenbank!$E189,C:C,Datenbank!$C189)),"",SUMIFS(Q:Q,E:E,Datenbank!$E189,C:C,Datenbank!$C189))</f>
        <v>0</v>
      </c>
      <c r="V189" s="33" t="str">
        <f>IF(ISERROR(IF(Z189="Duplikat","",(Datenbank!$U189-Datenbank!$T189))),"",IF(Z189="Duplikat","",(Datenbank!$U189-Datenbank!$T189)))</f>
        <v/>
      </c>
      <c r="W189" s="33">
        <f ca="1">IF(ISERROR(SUMIF(O:T,Datenbank!$O189,T:T)),"",SUMIF(O:T,Datenbank!$O189,T:T))</f>
        <v>0</v>
      </c>
      <c r="X189" s="33">
        <f ca="1">IF(ISERROR(SUMIF(O:Q,Datenbank!$O189,Q:Q)),"",SUMIF(O:Q,Datenbank!$O189,Q:Q))+IF(ISERROR(SUMIF(O:Q,Datenbank!$O189,P:P)),"",SUMIF(O:Q,Datenbank!$O189,P:P))</f>
        <v>0</v>
      </c>
      <c r="Y189" s="33">
        <f ca="1">IF(ISERROR(Datenbank!$X189-W189),"",Datenbank!$X189-W189)</f>
        <v>0</v>
      </c>
      <c r="Z189" s="31" t="str" cm="1">
        <f t="array" ref="Z189">_xlfn.LET(_xlpm.fi,_xlfn._xlws.FILTER($O189:$O$2480,(MONTH($D189:$D$2480)=MONTH($D189))*($O189:$O$2480=$O189)),IF(COUNT(_xlpm.fi)&gt;1,"DUPLIKAT",""))</f>
        <v/>
      </c>
      <c r="AA189" s="31"/>
      <c r="AB189" s="31"/>
    </row>
    <row r="190" spans="2:28" ht="20.100000000000001" customHeight="1" x14ac:dyDescent="0.25">
      <c r="B190" s="31">
        <f t="shared" si="24"/>
        <v>178</v>
      </c>
      <c r="C190" s="31">
        <f t="shared" si="25"/>
        <v>1</v>
      </c>
      <c r="D190" s="32"/>
      <c r="E190" s="31"/>
      <c r="F190" s="31">
        <f>Datenbank!$E190</f>
        <v>0</v>
      </c>
      <c r="G190" s="33" t="str">
        <f>IF(ISERROR(INDEX([1]Plan!A:O,MATCH(E190,[1]Plan!C:C,0),MATCH(C190,[1]Plan!$A$2:$O$2,0))),"",INDEX([1]Plan!A:O,MATCH(E190,[1]Plan!C:C,0),MATCH(C190,[1]Plan!$A$2:$O$2,0)))</f>
        <v/>
      </c>
      <c r="H190" s="33"/>
      <c r="I190" s="33"/>
      <c r="J190" s="31"/>
      <c r="K190" s="33" t="str">
        <f t="shared" si="22"/>
        <v/>
      </c>
      <c r="L190" s="33" t="str">
        <f t="shared" si="23"/>
        <v/>
      </c>
      <c r="M190" s="31" t="str">
        <f t="shared" si="26"/>
        <v/>
      </c>
      <c r="N190" s="31" t="str">
        <f>IF(ISERROR(VLOOKUP(M190,[1]Plan!$Q$5:$R$22,2,FALSE)),"",VLOOKUP(M190,[1]Plan!$Q$5:$R$22,2,FALSE))</f>
        <v/>
      </c>
      <c r="O190" s="31" t="str">
        <f>IF(ISERROR(INDEX([1]Plan!$B:$B,MATCH(F190,[1]Plan!$C:$C,0))),"",INDEX([1]Plan!$B:$B,MATCH(F190,[1]Plan!$C:$C,0)))</f>
        <v/>
      </c>
      <c r="P190" s="33" t="str">
        <f t="shared" si="27"/>
        <v/>
      </c>
      <c r="Q190" s="33">
        <f t="shared" si="28"/>
        <v>0</v>
      </c>
      <c r="R190" s="33" t="str">
        <f t="shared" si="29"/>
        <v/>
      </c>
      <c r="S190" s="33" t="str">
        <f>IF(Z190="DUPLIKAT","",Tabelle1[[#This Row],[Soll-Monat]])</f>
        <v/>
      </c>
      <c r="T190" s="33" t="str">
        <f>IF(ISERROR(IF(M190=99,"",INDEX([1]Plan!A:O,MATCH($O190,[1]Plan!B:B,0),MATCH($C190,[1]Plan!$A$2:$O$2,0)))),"",IF(M190=99,"",INDEX([1]Plan!A:O,MATCH($O190,[1]Plan!B:B,0),MATCH($C190,[1]Plan!$A$2:$O$2,0))))</f>
        <v/>
      </c>
      <c r="U190" s="33">
        <f>IF(ISERROR(SUMIFS(P:P,E:E,Datenbank!$E190,C:C,Datenbank!$C190)),"",SUMIFS(P:P,E:E,Datenbank!$E190,C:C,Datenbank!$C190))+IF(ISERROR(SUMIFS(Q:Q,E:E,Datenbank!$E190,C:C,Datenbank!$C190)),"",SUMIFS(Q:Q,E:E,Datenbank!$E190,C:C,Datenbank!$C190))</f>
        <v>0</v>
      </c>
      <c r="V190" s="33" t="str">
        <f>IF(ISERROR(IF(Z190="Duplikat","",(Datenbank!$U190-Datenbank!$T190))),"",IF(Z190="Duplikat","",(Datenbank!$U190-Datenbank!$T190)))</f>
        <v/>
      </c>
      <c r="W190" s="33">
        <f ca="1">IF(ISERROR(SUMIF(O:T,Datenbank!$O190,T:T)),"",SUMIF(O:T,Datenbank!$O190,T:T))</f>
        <v>0</v>
      </c>
      <c r="X190" s="33">
        <f ca="1">IF(ISERROR(SUMIF(O:Q,Datenbank!$O190,Q:Q)),"",SUMIF(O:Q,Datenbank!$O190,Q:Q))+IF(ISERROR(SUMIF(O:Q,Datenbank!$O190,P:P)),"",SUMIF(O:Q,Datenbank!$O190,P:P))</f>
        <v>0</v>
      </c>
      <c r="Y190" s="33">
        <f ca="1">IF(ISERROR(Datenbank!$X190-W190),"",Datenbank!$X190-W190)</f>
        <v>0</v>
      </c>
      <c r="Z190" s="31" t="str" cm="1">
        <f t="array" ref="Z190">_xlfn.LET(_xlpm.fi,_xlfn._xlws.FILTER($O190:$O$2480,(MONTH($D190:$D$2480)=MONTH($D190))*($O190:$O$2480=$O190)),IF(COUNT(_xlpm.fi)&gt;1,"DUPLIKAT",""))</f>
        <v/>
      </c>
      <c r="AA190" s="31"/>
      <c r="AB190" s="31"/>
    </row>
    <row r="191" spans="2:28" ht="20.100000000000001" customHeight="1" x14ac:dyDescent="0.25">
      <c r="B191" s="31">
        <f t="shared" si="24"/>
        <v>179</v>
      </c>
      <c r="C191" s="31">
        <f t="shared" si="25"/>
        <v>1</v>
      </c>
      <c r="D191" s="32"/>
      <c r="E191" s="31"/>
      <c r="F191" s="31">
        <f>Datenbank!$E191</f>
        <v>0</v>
      </c>
      <c r="G191" s="33" t="str">
        <f>IF(ISERROR(INDEX([1]Plan!A:O,MATCH(E191,[1]Plan!C:C,0),MATCH(C191,[1]Plan!$A$2:$O$2,0))),"",INDEX([1]Plan!A:O,MATCH(E191,[1]Plan!C:C,0),MATCH(C191,[1]Plan!$A$2:$O$2,0)))</f>
        <v/>
      </c>
      <c r="H191" s="33"/>
      <c r="I191" s="33"/>
      <c r="J191" s="31"/>
      <c r="K191" s="33" t="str">
        <f t="shared" si="22"/>
        <v/>
      </c>
      <c r="L191" s="33" t="str">
        <f t="shared" si="23"/>
        <v/>
      </c>
      <c r="M191" s="31" t="str">
        <f t="shared" si="26"/>
        <v/>
      </c>
      <c r="N191" s="31" t="str">
        <f>IF(ISERROR(VLOOKUP(M191,[1]Plan!$Q$5:$R$22,2,FALSE)),"",VLOOKUP(M191,[1]Plan!$Q$5:$R$22,2,FALSE))</f>
        <v/>
      </c>
      <c r="O191" s="31" t="str">
        <f>IF(ISERROR(INDEX([1]Plan!$B:$B,MATCH(F191,[1]Plan!$C:$C,0))),"",INDEX([1]Plan!$B:$B,MATCH(F191,[1]Plan!$C:$C,0)))</f>
        <v/>
      </c>
      <c r="P191" s="33" t="str">
        <f t="shared" si="27"/>
        <v/>
      </c>
      <c r="Q191" s="33">
        <f t="shared" si="28"/>
        <v>0</v>
      </c>
      <c r="R191" s="33" t="str">
        <f t="shared" si="29"/>
        <v/>
      </c>
      <c r="S191" s="33" t="str">
        <f>IF(Z191="DUPLIKAT","",Tabelle1[[#This Row],[Soll-Monat]])</f>
        <v/>
      </c>
      <c r="T191" s="33" t="str">
        <f>IF(ISERROR(IF(M191=99,"",INDEX([1]Plan!A:O,MATCH($O191,[1]Plan!B:B,0),MATCH($C191,[1]Plan!$A$2:$O$2,0)))),"",IF(M191=99,"",INDEX([1]Plan!A:O,MATCH($O191,[1]Plan!B:B,0),MATCH($C191,[1]Plan!$A$2:$O$2,0))))</f>
        <v/>
      </c>
      <c r="U191" s="33">
        <f>IF(ISERROR(SUMIFS(P:P,E:E,Datenbank!$E191,C:C,Datenbank!$C191)),"",SUMIFS(P:P,E:E,Datenbank!$E191,C:C,Datenbank!$C191))+IF(ISERROR(SUMIFS(Q:Q,E:E,Datenbank!$E191,C:C,Datenbank!$C191)),"",SUMIFS(Q:Q,E:E,Datenbank!$E191,C:C,Datenbank!$C191))</f>
        <v>0</v>
      </c>
      <c r="V191" s="33" t="str">
        <f>IF(ISERROR(IF(Z191="Duplikat","",(Datenbank!$U191-Datenbank!$T191))),"",IF(Z191="Duplikat","",(Datenbank!$U191-Datenbank!$T191)))</f>
        <v/>
      </c>
      <c r="W191" s="33">
        <f ca="1">IF(ISERROR(SUMIF(O:T,Datenbank!$O191,T:T)),"",SUMIF(O:T,Datenbank!$O191,T:T))</f>
        <v>0</v>
      </c>
      <c r="X191" s="33">
        <f ca="1">IF(ISERROR(SUMIF(O:Q,Datenbank!$O191,Q:Q)),"",SUMIF(O:Q,Datenbank!$O191,Q:Q))+IF(ISERROR(SUMIF(O:Q,Datenbank!$O191,P:P)),"",SUMIF(O:Q,Datenbank!$O191,P:P))</f>
        <v>0</v>
      </c>
      <c r="Y191" s="33">
        <f ca="1">IF(ISERROR(Datenbank!$X191-W191),"",Datenbank!$X191-W191)</f>
        <v>0</v>
      </c>
      <c r="Z191" s="31" t="str" cm="1">
        <f t="array" ref="Z191">_xlfn.LET(_xlpm.fi,_xlfn._xlws.FILTER($O191:$O$2480,(MONTH($D191:$D$2480)=MONTH($D191))*($O191:$O$2480=$O191)),IF(COUNT(_xlpm.fi)&gt;1,"DUPLIKAT",""))</f>
        <v/>
      </c>
      <c r="AA191" s="31"/>
      <c r="AB191" s="31"/>
    </row>
    <row r="192" spans="2:28" ht="20.100000000000001" customHeight="1" x14ac:dyDescent="0.25">
      <c r="B192" s="31">
        <f t="shared" si="24"/>
        <v>180</v>
      </c>
      <c r="C192" s="31">
        <f t="shared" si="25"/>
        <v>1</v>
      </c>
      <c r="D192" s="32"/>
      <c r="E192" s="31"/>
      <c r="F192" s="31">
        <f>Datenbank!$E192</f>
        <v>0</v>
      </c>
      <c r="G192" s="33" t="str">
        <f>IF(ISERROR(INDEX([1]Plan!A:O,MATCH(E192,[1]Plan!C:C,0),MATCH(C192,[1]Plan!$A$2:$O$2,0))),"",INDEX([1]Plan!A:O,MATCH(E192,[1]Plan!C:C,0),MATCH(C192,[1]Plan!$A$2:$O$2,0)))</f>
        <v/>
      </c>
      <c r="H192" s="33"/>
      <c r="I192" s="33"/>
      <c r="J192" s="31"/>
      <c r="K192" s="33" t="str">
        <f t="shared" si="22"/>
        <v/>
      </c>
      <c r="L192" s="33" t="str">
        <f t="shared" si="23"/>
        <v/>
      </c>
      <c r="M192" s="31" t="str">
        <f t="shared" si="26"/>
        <v/>
      </c>
      <c r="N192" s="31" t="str">
        <f>IF(ISERROR(VLOOKUP(M192,[1]Plan!$Q$5:$R$22,2,FALSE)),"",VLOOKUP(M192,[1]Plan!$Q$5:$R$22,2,FALSE))</f>
        <v/>
      </c>
      <c r="O192" s="31" t="str">
        <f>IF(ISERROR(INDEX([1]Plan!$B:$B,MATCH(F192,[1]Plan!$C:$C,0))),"",INDEX([1]Plan!$B:$B,MATCH(F192,[1]Plan!$C:$C,0)))</f>
        <v/>
      </c>
      <c r="P192" s="33" t="str">
        <f t="shared" si="27"/>
        <v/>
      </c>
      <c r="Q192" s="33">
        <f t="shared" si="28"/>
        <v>0</v>
      </c>
      <c r="R192" s="33" t="str">
        <f t="shared" si="29"/>
        <v/>
      </c>
      <c r="S192" s="33" t="str">
        <f>IF(Z192="DUPLIKAT","",Tabelle1[[#This Row],[Soll-Monat]])</f>
        <v/>
      </c>
      <c r="T192" s="33" t="str">
        <f>IF(ISERROR(IF(M192=99,"",INDEX([1]Plan!A:O,MATCH($O192,[1]Plan!B:B,0),MATCH($C192,[1]Plan!$A$2:$O$2,0)))),"",IF(M192=99,"",INDEX([1]Plan!A:O,MATCH($O192,[1]Plan!B:B,0),MATCH($C192,[1]Plan!$A$2:$O$2,0))))</f>
        <v/>
      </c>
      <c r="U192" s="33">
        <f>IF(ISERROR(SUMIFS(P:P,E:E,Datenbank!$E192,C:C,Datenbank!$C192)),"",SUMIFS(P:P,E:E,Datenbank!$E192,C:C,Datenbank!$C192))+IF(ISERROR(SUMIFS(Q:Q,E:E,Datenbank!$E192,C:C,Datenbank!$C192)),"",SUMIFS(Q:Q,E:E,Datenbank!$E192,C:C,Datenbank!$C192))</f>
        <v>0</v>
      </c>
      <c r="V192" s="33" t="str">
        <f>IF(ISERROR(IF(Z192="Duplikat","",(Datenbank!$U192-Datenbank!$T192))),"",IF(Z192="Duplikat","",(Datenbank!$U192-Datenbank!$T192)))</f>
        <v/>
      </c>
      <c r="W192" s="33">
        <f ca="1">IF(ISERROR(SUMIF(O:T,Datenbank!$O192,T:T)),"",SUMIF(O:T,Datenbank!$O192,T:T))</f>
        <v>0</v>
      </c>
      <c r="X192" s="33">
        <f ca="1">IF(ISERROR(SUMIF(O:Q,Datenbank!$O192,Q:Q)),"",SUMIF(O:Q,Datenbank!$O192,Q:Q))+IF(ISERROR(SUMIF(O:Q,Datenbank!$O192,P:P)),"",SUMIF(O:Q,Datenbank!$O192,P:P))</f>
        <v>0</v>
      </c>
      <c r="Y192" s="33">
        <f ca="1">IF(ISERROR(Datenbank!$X192-W192),"",Datenbank!$X192-W192)</f>
        <v>0</v>
      </c>
      <c r="Z192" s="31" t="str" cm="1">
        <f t="array" ref="Z192">_xlfn.LET(_xlpm.fi,_xlfn._xlws.FILTER($O192:$O$2480,(MONTH($D192:$D$2480)=MONTH($D192))*($O192:$O$2480=$O192)),IF(COUNT(_xlpm.fi)&gt;1,"DUPLIKAT",""))</f>
        <v/>
      </c>
      <c r="AA192" s="31"/>
      <c r="AB192" s="31"/>
    </row>
    <row r="193" spans="2:28" ht="20.100000000000001" customHeight="1" x14ac:dyDescent="0.25">
      <c r="B193" s="31">
        <f t="shared" si="24"/>
        <v>181</v>
      </c>
      <c r="C193" s="31">
        <f t="shared" si="25"/>
        <v>1</v>
      </c>
      <c r="D193" s="32"/>
      <c r="E193" s="31"/>
      <c r="F193" s="31">
        <f>Datenbank!$E193</f>
        <v>0</v>
      </c>
      <c r="G193" s="33" t="str">
        <f>IF(ISERROR(INDEX([1]Plan!A:O,MATCH(E193,[1]Plan!C:C,0),MATCH(C193,[1]Plan!$A$2:$O$2,0))),"",INDEX([1]Plan!A:O,MATCH(E193,[1]Plan!C:C,0),MATCH(C193,[1]Plan!$A$2:$O$2,0)))</f>
        <v/>
      </c>
      <c r="H193" s="33"/>
      <c r="I193" s="33"/>
      <c r="J193" s="31"/>
      <c r="K193" s="33" t="str">
        <f t="shared" si="22"/>
        <v/>
      </c>
      <c r="L193" s="33" t="str">
        <f t="shared" si="23"/>
        <v/>
      </c>
      <c r="M193" s="31" t="str">
        <f t="shared" si="26"/>
        <v/>
      </c>
      <c r="N193" s="31" t="str">
        <f>IF(ISERROR(VLOOKUP(M193,[1]Plan!$Q$5:$R$22,2,FALSE)),"",VLOOKUP(M193,[1]Plan!$Q$5:$R$22,2,FALSE))</f>
        <v/>
      </c>
      <c r="O193" s="31" t="str">
        <f>IF(ISERROR(INDEX([1]Plan!$B:$B,MATCH(F193,[1]Plan!$C:$C,0))),"",INDEX([1]Plan!$B:$B,MATCH(F193,[1]Plan!$C:$C,0)))</f>
        <v/>
      </c>
      <c r="P193" s="33" t="str">
        <f t="shared" si="27"/>
        <v/>
      </c>
      <c r="Q193" s="33">
        <f t="shared" si="28"/>
        <v>0</v>
      </c>
      <c r="R193" s="33" t="str">
        <f t="shared" si="29"/>
        <v/>
      </c>
      <c r="S193" s="33" t="str">
        <f>IF(Z193="DUPLIKAT","",Tabelle1[[#This Row],[Soll-Monat]])</f>
        <v/>
      </c>
      <c r="T193" s="33" t="str">
        <f>IF(ISERROR(IF(M193=99,"",INDEX([1]Plan!A:O,MATCH($O193,[1]Plan!B:B,0),MATCH($C193,[1]Plan!$A$2:$O$2,0)))),"",IF(M193=99,"",INDEX([1]Plan!A:O,MATCH($O193,[1]Plan!B:B,0),MATCH($C193,[1]Plan!$A$2:$O$2,0))))</f>
        <v/>
      </c>
      <c r="U193" s="33">
        <f>IF(ISERROR(SUMIFS(P:P,E:E,Datenbank!$E193,C:C,Datenbank!$C193)),"",SUMIFS(P:P,E:E,Datenbank!$E193,C:C,Datenbank!$C193))+IF(ISERROR(SUMIFS(Q:Q,E:E,Datenbank!$E193,C:C,Datenbank!$C193)),"",SUMIFS(Q:Q,E:E,Datenbank!$E193,C:C,Datenbank!$C193))</f>
        <v>0</v>
      </c>
      <c r="V193" s="33" t="str">
        <f>IF(ISERROR(IF(Z193="Duplikat","",(Datenbank!$U193-Datenbank!$T193))),"",IF(Z193="Duplikat","",(Datenbank!$U193-Datenbank!$T193)))</f>
        <v/>
      </c>
      <c r="W193" s="33">
        <f ca="1">IF(ISERROR(SUMIF(O:T,Datenbank!$O193,T:T)),"",SUMIF(O:T,Datenbank!$O193,T:T))</f>
        <v>0</v>
      </c>
      <c r="X193" s="33">
        <f ca="1">IF(ISERROR(SUMIF(O:Q,Datenbank!$O193,Q:Q)),"",SUMIF(O:Q,Datenbank!$O193,Q:Q))+IF(ISERROR(SUMIF(O:Q,Datenbank!$O193,P:P)),"",SUMIF(O:Q,Datenbank!$O193,P:P))</f>
        <v>0</v>
      </c>
      <c r="Y193" s="33">
        <f ca="1">IF(ISERROR(Datenbank!$X193-W193),"",Datenbank!$X193-W193)</f>
        <v>0</v>
      </c>
      <c r="Z193" s="31" t="str" cm="1">
        <f t="array" ref="Z193">_xlfn.LET(_xlpm.fi,_xlfn._xlws.FILTER($O193:$O$2480,(MONTH($D193:$D$2480)=MONTH($D193))*($O193:$O$2480=$O193)),IF(COUNT(_xlpm.fi)&gt;1,"DUPLIKAT",""))</f>
        <v/>
      </c>
      <c r="AA193" s="31"/>
      <c r="AB193" s="31"/>
    </row>
    <row r="194" spans="2:28" ht="20.100000000000001" customHeight="1" x14ac:dyDescent="0.25">
      <c r="B194" s="31">
        <f t="shared" si="24"/>
        <v>182</v>
      </c>
      <c r="C194" s="31">
        <f t="shared" si="25"/>
        <v>1</v>
      </c>
      <c r="D194" s="32"/>
      <c r="E194" s="31"/>
      <c r="F194" s="31">
        <f>Datenbank!$E194</f>
        <v>0</v>
      </c>
      <c r="G194" s="33" t="str">
        <f>IF(ISERROR(INDEX([1]Plan!A:O,MATCH(E194,[1]Plan!C:C,0),MATCH(C194,[1]Plan!$A$2:$O$2,0))),"",INDEX([1]Plan!A:O,MATCH(E194,[1]Plan!C:C,0),MATCH(C194,[1]Plan!$A$2:$O$2,0)))</f>
        <v/>
      </c>
      <c r="H194" s="33"/>
      <c r="I194" s="33"/>
      <c r="J194" s="31"/>
      <c r="K194" s="33" t="str">
        <f t="shared" si="22"/>
        <v/>
      </c>
      <c r="L194" s="33" t="str">
        <f t="shared" si="23"/>
        <v/>
      </c>
      <c r="M194" s="31" t="str">
        <f t="shared" si="26"/>
        <v/>
      </c>
      <c r="N194" s="31" t="str">
        <f>IF(ISERROR(VLOOKUP(M194,[1]Plan!$Q$5:$R$22,2,FALSE)),"",VLOOKUP(M194,[1]Plan!$Q$5:$R$22,2,FALSE))</f>
        <v/>
      </c>
      <c r="O194" s="31" t="str">
        <f>IF(ISERROR(INDEX([1]Plan!$B:$B,MATCH(F194,[1]Plan!$C:$C,0))),"",INDEX([1]Plan!$B:$B,MATCH(F194,[1]Plan!$C:$C,0)))</f>
        <v/>
      </c>
      <c r="P194" s="33" t="str">
        <f t="shared" si="27"/>
        <v/>
      </c>
      <c r="Q194" s="33">
        <f t="shared" si="28"/>
        <v>0</v>
      </c>
      <c r="R194" s="33" t="str">
        <f t="shared" si="29"/>
        <v/>
      </c>
      <c r="S194" s="33" t="str">
        <f>IF(Z194="DUPLIKAT","",Tabelle1[[#This Row],[Soll-Monat]])</f>
        <v/>
      </c>
      <c r="T194" s="33" t="str">
        <f>IF(ISERROR(IF(M194=99,"",INDEX([1]Plan!A:O,MATCH($O194,[1]Plan!B:B,0),MATCH($C194,[1]Plan!$A$2:$O$2,0)))),"",IF(M194=99,"",INDEX([1]Plan!A:O,MATCH($O194,[1]Plan!B:B,0),MATCH($C194,[1]Plan!$A$2:$O$2,0))))</f>
        <v/>
      </c>
      <c r="U194" s="33">
        <f>IF(ISERROR(SUMIFS(P:P,E:E,Datenbank!$E194,C:C,Datenbank!$C194)),"",SUMIFS(P:P,E:E,Datenbank!$E194,C:C,Datenbank!$C194))+IF(ISERROR(SUMIFS(Q:Q,E:E,Datenbank!$E194,C:C,Datenbank!$C194)),"",SUMIFS(Q:Q,E:E,Datenbank!$E194,C:C,Datenbank!$C194))</f>
        <v>0</v>
      </c>
      <c r="V194" s="33" t="str">
        <f>IF(ISERROR(IF(Z194="Duplikat","",(Datenbank!$U194-Datenbank!$T194))),"",IF(Z194="Duplikat","",(Datenbank!$U194-Datenbank!$T194)))</f>
        <v/>
      </c>
      <c r="W194" s="33">
        <f ca="1">IF(ISERROR(SUMIF(O:T,Datenbank!$O194,T:T)),"",SUMIF(O:T,Datenbank!$O194,T:T))</f>
        <v>0</v>
      </c>
      <c r="X194" s="33">
        <f ca="1">IF(ISERROR(SUMIF(O:Q,Datenbank!$O194,Q:Q)),"",SUMIF(O:Q,Datenbank!$O194,Q:Q))+IF(ISERROR(SUMIF(O:Q,Datenbank!$O194,P:P)),"",SUMIF(O:Q,Datenbank!$O194,P:P))</f>
        <v>0</v>
      </c>
      <c r="Y194" s="33">
        <f ca="1">IF(ISERROR(Datenbank!$X194-W194),"",Datenbank!$X194-W194)</f>
        <v>0</v>
      </c>
      <c r="Z194" s="31" t="str" cm="1">
        <f t="array" ref="Z194">_xlfn.LET(_xlpm.fi,_xlfn._xlws.FILTER($O194:$O$2480,(MONTH($D194:$D$2480)=MONTH($D194))*($O194:$O$2480=$O194)),IF(COUNT(_xlpm.fi)&gt;1,"DUPLIKAT",""))</f>
        <v/>
      </c>
      <c r="AA194" s="31"/>
      <c r="AB194" s="31"/>
    </row>
    <row r="195" spans="2:28" ht="20.100000000000001" customHeight="1" x14ac:dyDescent="0.25">
      <c r="B195" s="31">
        <f t="shared" si="24"/>
        <v>183</v>
      </c>
      <c r="C195" s="31">
        <f t="shared" si="25"/>
        <v>1</v>
      </c>
      <c r="D195" s="32"/>
      <c r="E195" s="31"/>
      <c r="F195" s="31">
        <f>Datenbank!$E195</f>
        <v>0</v>
      </c>
      <c r="G195" s="33" t="str">
        <f>IF(ISERROR(INDEX([1]Plan!A:O,MATCH(E195,[1]Plan!C:C,0),MATCH(C195,[1]Plan!$A$2:$O$2,0))),"",INDEX([1]Plan!A:O,MATCH(E195,[1]Plan!C:C,0),MATCH(C195,[1]Plan!$A$2:$O$2,0)))</f>
        <v/>
      </c>
      <c r="H195" s="33"/>
      <c r="I195" s="33"/>
      <c r="J195" s="31"/>
      <c r="K195" s="33" t="str">
        <f t="shared" si="22"/>
        <v/>
      </c>
      <c r="L195" s="33" t="str">
        <f t="shared" si="23"/>
        <v/>
      </c>
      <c r="M195" s="31" t="str">
        <f t="shared" si="26"/>
        <v/>
      </c>
      <c r="N195" s="31" t="str">
        <f>IF(ISERROR(VLOOKUP(M195,[1]Plan!$Q$5:$R$22,2,FALSE)),"",VLOOKUP(M195,[1]Plan!$Q$5:$R$22,2,FALSE))</f>
        <v/>
      </c>
      <c r="O195" s="31" t="str">
        <f>IF(ISERROR(INDEX([1]Plan!$B:$B,MATCH(F195,[1]Plan!$C:$C,0))),"",INDEX([1]Plan!$B:$B,MATCH(F195,[1]Plan!$C:$C,0)))</f>
        <v/>
      </c>
      <c r="P195" s="33" t="str">
        <f t="shared" si="27"/>
        <v/>
      </c>
      <c r="Q195" s="33">
        <f t="shared" si="28"/>
        <v>0</v>
      </c>
      <c r="R195" s="33" t="str">
        <f t="shared" si="29"/>
        <v/>
      </c>
      <c r="S195" s="33" t="str">
        <f>IF(Z195="DUPLIKAT","",Tabelle1[[#This Row],[Soll-Monat]])</f>
        <v/>
      </c>
      <c r="T195" s="33" t="str">
        <f>IF(ISERROR(IF(M195=99,"",INDEX([1]Plan!A:O,MATCH($O195,[1]Plan!B:B,0),MATCH($C195,[1]Plan!$A$2:$O$2,0)))),"",IF(M195=99,"",INDEX([1]Plan!A:O,MATCH($O195,[1]Plan!B:B,0),MATCH($C195,[1]Plan!$A$2:$O$2,0))))</f>
        <v/>
      </c>
      <c r="U195" s="33">
        <f>IF(ISERROR(SUMIFS(P:P,E:E,Datenbank!$E195,C:C,Datenbank!$C195)),"",SUMIFS(P:P,E:E,Datenbank!$E195,C:C,Datenbank!$C195))+IF(ISERROR(SUMIFS(Q:Q,E:E,Datenbank!$E195,C:C,Datenbank!$C195)),"",SUMIFS(Q:Q,E:E,Datenbank!$E195,C:C,Datenbank!$C195))</f>
        <v>0</v>
      </c>
      <c r="V195" s="33" t="str">
        <f>IF(ISERROR(IF(Z195="Duplikat","",(Datenbank!$U195-Datenbank!$T195))),"",IF(Z195="Duplikat","",(Datenbank!$U195-Datenbank!$T195)))</f>
        <v/>
      </c>
      <c r="W195" s="33">
        <f ca="1">IF(ISERROR(SUMIF(O:T,Datenbank!$O195,T:T)),"",SUMIF(O:T,Datenbank!$O195,T:T))</f>
        <v>0</v>
      </c>
      <c r="X195" s="33">
        <f ca="1">IF(ISERROR(SUMIF(O:Q,Datenbank!$O195,Q:Q)),"",SUMIF(O:Q,Datenbank!$O195,Q:Q))+IF(ISERROR(SUMIF(O:Q,Datenbank!$O195,P:P)),"",SUMIF(O:Q,Datenbank!$O195,P:P))</f>
        <v>0</v>
      </c>
      <c r="Y195" s="33">
        <f ca="1">IF(ISERROR(Datenbank!$X195-W195),"",Datenbank!$X195-W195)</f>
        <v>0</v>
      </c>
      <c r="Z195" s="31" t="str" cm="1">
        <f t="array" ref="Z195">_xlfn.LET(_xlpm.fi,_xlfn._xlws.FILTER($O195:$O$2480,(MONTH($D195:$D$2480)=MONTH($D195))*($O195:$O$2480=$O195)),IF(COUNT(_xlpm.fi)&gt;1,"DUPLIKAT",""))</f>
        <v/>
      </c>
      <c r="AA195" s="31"/>
      <c r="AB195" s="31"/>
    </row>
    <row r="196" spans="2:28" ht="20.100000000000001" customHeight="1" x14ac:dyDescent="0.25">
      <c r="B196" s="31">
        <f t="shared" si="24"/>
        <v>184</v>
      </c>
      <c r="C196" s="31">
        <f t="shared" si="25"/>
        <v>1</v>
      </c>
      <c r="D196" s="32"/>
      <c r="E196" s="31"/>
      <c r="F196" s="31">
        <f>Datenbank!$E196</f>
        <v>0</v>
      </c>
      <c r="G196" s="33" t="str">
        <f>IF(ISERROR(INDEX([1]Plan!A:O,MATCH(E196,[1]Plan!C:C,0),MATCH(C196,[1]Plan!$A$2:$O$2,0))),"",INDEX([1]Plan!A:O,MATCH(E196,[1]Plan!C:C,0),MATCH(C196,[1]Plan!$A$2:$O$2,0)))</f>
        <v/>
      </c>
      <c r="H196" s="33"/>
      <c r="I196" s="33"/>
      <c r="J196" s="31"/>
      <c r="K196" s="33" t="str">
        <f t="shared" si="22"/>
        <v/>
      </c>
      <c r="L196" s="33" t="str">
        <f t="shared" si="23"/>
        <v/>
      </c>
      <c r="M196" s="31" t="str">
        <f t="shared" si="26"/>
        <v/>
      </c>
      <c r="N196" s="31" t="str">
        <f>IF(ISERROR(VLOOKUP(M196,[1]Plan!$Q$5:$R$22,2,FALSE)),"",VLOOKUP(M196,[1]Plan!$Q$5:$R$22,2,FALSE))</f>
        <v/>
      </c>
      <c r="O196" s="31" t="str">
        <f>IF(ISERROR(INDEX([1]Plan!$B:$B,MATCH(F196,[1]Plan!$C:$C,0))),"",INDEX([1]Plan!$B:$B,MATCH(F196,[1]Plan!$C:$C,0)))</f>
        <v/>
      </c>
      <c r="P196" s="33" t="str">
        <f t="shared" si="27"/>
        <v/>
      </c>
      <c r="Q196" s="33">
        <f t="shared" si="28"/>
        <v>0</v>
      </c>
      <c r="R196" s="33" t="str">
        <f t="shared" si="29"/>
        <v/>
      </c>
      <c r="S196" s="33" t="str">
        <f>IF(Z196="DUPLIKAT","",Tabelle1[[#This Row],[Soll-Monat]])</f>
        <v/>
      </c>
      <c r="T196" s="33" t="str">
        <f>IF(ISERROR(IF(M196=99,"",INDEX([1]Plan!A:O,MATCH($O196,[1]Plan!B:B,0),MATCH($C196,[1]Plan!$A$2:$O$2,0)))),"",IF(M196=99,"",INDEX([1]Plan!A:O,MATCH($O196,[1]Plan!B:B,0),MATCH($C196,[1]Plan!$A$2:$O$2,0))))</f>
        <v/>
      </c>
      <c r="U196" s="33">
        <f>IF(ISERROR(SUMIFS(P:P,E:E,Datenbank!$E196,C:C,Datenbank!$C196)),"",SUMIFS(P:P,E:E,Datenbank!$E196,C:C,Datenbank!$C196))+IF(ISERROR(SUMIFS(Q:Q,E:E,Datenbank!$E196,C:C,Datenbank!$C196)),"",SUMIFS(Q:Q,E:E,Datenbank!$E196,C:C,Datenbank!$C196))</f>
        <v>0</v>
      </c>
      <c r="V196" s="33" t="str">
        <f>IF(ISERROR(IF(Z196="Duplikat","",(Datenbank!$U196-Datenbank!$T196))),"",IF(Z196="Duplikat","",(Datenbank!$U196-Datenbank!$T196)))</f>
        <v/>
      </c>
      <c r="W196" s="33">
        <f ca="1">IF(ISERROR(SUMIF(O:T,Datenbank!$O196,T:T)),"",SUMIF(O:T,Datenbank!$O196,T:T))</f>
        <v>0</v>
      </c>
      <c r="X196" s="33">
        <f ca="1">IF(ISERROR(SUMIF(O:Q,Datenbank!$O196,Q:Q)),"",SUMIF(O:Q,Datenbank!$O196,Q:Q))+IF(ISERROR(SUMIF(O:Q,Datenbank!$O196,P:P)),"",SUMIF(O:Q,Datenbank!$O196,P:P))</f>
        <v>0</v>
      </c>
      <c r="Y196" s="33">
        <f ca="1">IF(ISERROR(Datenbank!$X196-W196),"",Datenbank!$X196-W196)</f>
        <v>0</v>
      </c>
      <c r="Z196" s="31" t="str" cm="1">
        <f t="array" ref="Z196">_xlfn.LET(_xlpm.fi,_xlfn._xlws.FILTER($O196:$O$2480,(MONTH($D196:$D$2480)=MONTH($D196))*($O196:$O$2480=$O196)),IF(COUNT(_xlpm.fi)&gt;1,"DUPLIKAT",""))</f>
        <v/>
      </c>
      <c r="AA196" s="31"/>
      <c r="AB196" s="31"/>
    </row>
    <row r="197" spans="2:28" ht="20.100000000000001" customHeight="1" x14ac:dyDescent="0.25">
      <c r="B197" s="31">
        <f t="shared" si="24"/>
        <v>185</v>
      </c>
      <c r="C197" s="31">
        <f t="shared" si="25"/>
        <v>1</v>
      </c>
      <c r="D197" s="32"/>
      <c r="E197" s="31"/>
      <c r="F197" s="31">
        <f>Datenbank!$E197</f>
        <v>0</v>
      </c>
      <c r="G197" s="33" t="str">
        <f>IF(ISERROR(INDEX([1]Plan!A:O,MATCH(E197,[1]Plan!C:C,0),MATCH(C197,[1]Plan!$A$2:$O$2,0))),"",INDEX([1]Plan!A:O,MATCH(E197,[1]Plan!C:C,0),MATCH(C197,[1]Plan!$A$2:$O$2,0)))</f>
        <v/>
      </c>
      <c r="H197" s="33"/>
      <c r="I197" s="33"/>
      <c r="J197" s="31"/>
      <c r="K197" s="33" t="str">
        <f t="shared" si="22"/>
        <v/>
      </c>
      <c r="L197" s="33" t="str">
        <f t="shared" si="23"/>
        <v/>
      </c>
      <c r="M197" s="31" t="str">
        <f t="shared" si="26"/>
        <v/>
      </c>
      <c r="N197" s="31" t="str">
        <f>IF(ISERROR(VLOOKUP(M197,[1]Plan!$Q$5:$R$22,2,FALSE)),"",VLOOKUP(M197,[1]Plan!$Q$5:$R$22,2,FALSE))</f>
        <v/>
      </c>
      <c r="O197" s="31" t="str">
        <f>IF(ISERROR(INDEX([1]Plan!$B:$B,MATCH(F197,[1]Plan!$C:$C,0))),"",INDEX([1]Plan!$B:$B,MATCH(F197,[1]Plan!$C:$C,0)))</f>
        <v/>
      </c>
      <c r="P197" s="33" t="str">
        <f t="shared" si="27"/>
        <v/>
      </c>
      <c r="Q197" s="33">
        <f t="shared" si="28"/>
        <v>0</v>
      </c>
      <c r="R197" s="33" t="str">
        <f t="shared" si="29"/>
        <v/>
      </c>
      <c r="S197" s="33" t="str">
        <f>IF(Z197="DUPLIKAT","",Tabelle1[[#This Row],[Soll-Monat]])</f>
        <v/>
      </c>
      <c r="T197" s="33" t="str">
        <f>IF(ISERROR(IF(M197=99,"",INDEX([1]Plan!A:O,MATCH($O197,[1]Plan!B:B,0),MATCH($C197,[1]Plan!$A$2:$O$2,0)))),"",IF(M197=99,"",INDEX([1]Plan!A:O,MATCH($O197,[1]Plan!B:B,0),MATCH($C197,[1]Plan!$A$2:$O$2,0))))</f>
        <v/>
      </c>
      <c r="U197" s="33">
        <f>IF(ISERROR(SUMIFS(P:P,E:E,Datenbank!$E197,C:C,Datenbank!$C197)),"",SUMIFS(P:P,E:E,Datenbank!$E197,C:C,Datenbank!$C197))+IF(ISERROR(SUMIFS(Q:Q,E:E,Datenbank!$E197,C:C,Datenbank!$C197)),"",SUMIFS(Q:Q,E:E,Datenbank!$E197,C:C,Datenbank!$C197))</f>
        <v>0</v>
      </c>
      <c r="V197" s="33" t="str">
        <f>IF(ISERROR(IF(Z197="Duplikat","",(Datenbank!$U197-Datenbank!$T197))),"",IF(Z197="Duplikat","",(Datenbank!$U197-Datenbank!$T197)))</f>
        <v/>
      </c>
      <c r="W197" s="33">
        <f ca="1">IF(ISERROR(SUMIF(O:T,Datenbank!$O197,T:T)),"",SUMIF(O:T,Datenbank!$O197,T:T))</f>
        <v>0</v>
      </c>
      <c r="X197" s="33">
        <f ca="1">IF(ISERROR(SUMIF(O:Q,Datenbank!$O197,Q:Q)),"",SUMIF(O:Q,Datenbank!$O197,Q:Q))+IF(ISERROR(SUMIF(O:Q,Datenbank!$O197,P:P)),"",SUMIF(O:Q,Datenbank!$O197,P:P))</f>
        <v>0</v>
      </c>
      <c r="Y197" s="33">
        <f ca="1">IF(ISERROR(Datenbank!$X197-W197),"",Datenbank!$X197-W197)</f>
        <v>0</v>
      </c>
      <c r="Z197" s="31" t="str" cm="1">
        <f t="array" ref="Z197">_xlfn.LET(_xlpm.fi,_xlfn._xlws.FILTER($O197:$O$2480,(MONTH($D197:$D$2480)=MONTH($D197))*($O197:$O$2480=$O197)),IF(COUNT(_xlpm.fi)&gt;1,"DUPLIKAT",""))</f>
        <v/>
      </c>
      <c r="AA197" s="31"/>
      <c r="AB197" s="31"/>
    </row>
    <row r="198" spans="2:28" ht="20.100000000000001" customHeight="1" x14ac:dyDescent="0.25">
      <c r="B198" s="31">
        <f t="shared" si="24"/>
        <v>186</v>
      </c>
      <c r="C198" s="31">
        <f t="shared" si="25"/>
        <v>1</v>
      </c>
      <c r="D198" s="32"/>
      <c r="E198" s="31"/>
      <c r="F198" s="31">
        <f>Datenbank!$E198</f>
        <v>0</v>
      </c>
      <c r="G198" s="33" t="str">
        <f>IF(ISERROR(INDEX([1]Plan!A:O,MATCH(E198,[1]Plan!C:C,0),MATCH(C198,[1]Plan!$A$2:$O$2,0))),"",INDEX([1]Plan!A:O,MATCH(E198,[1]Plan!C:C,0),MATCH(C198,[1]Plan!$A$2:$O$2,0)))</f>
        <v/>
      </c>
      <c r="H198" s="33"/>
      <c r="I198" s="33"/>
      <c r="J198" s="31"/>
      <c r="K198" s="33" t="str">
        <f t="shared" si="22"/>
        <v/>
      </c>
      <c r="L198" s="33" t="str">
        <f t="shared" si="23"/>
        <v/>
      </c>
      <c r="M198" s="31" t="str">
        <f t="shared" si="26"/>
        <v/>
      </c>
      <c r="N198" s="31" t="str">
        <f>IF(ISERROR(VLOOKUP(M198,[1]Plan!$Q$5:$R$22,2,FALSE)),"",VLOOKUP(M198,[1]Plan!$Q$5:$R$22,2,FALSE))</f>
        <v/>
      </c>
      <c r="O198" s="31" t="str">
        <f>IF(ISERROR(INDEX([1]Plan!$B:$B,MATCH(F198,[1]Plan!$C:$C,0))),"",INDEX([1]Plan!$B:$B,MATCH(F198,[1]Plan!$C:$C,0)))</f>
        <v/>
      </c>
      <c r="P198" s="33" t="str">
        <f t="shared" si="27"/>
        <v/>
      </c>
      <c r="Q198" s="33">
        <f t="shared" si="28"/>
        <v>0</v>
      </c>
      <c r="R198" s="33" t="str">
        <f t="shared" si="29"/>
        <v/>
      </c>
      <c r="S198" s="33" t="str">
        <f>IF(Z198="DUPLIKAT","",Tabelle1[[#This Row],[Soll-Monat]])</f>
        <v/>
      </c>
      <c r="T198" s="33" t="str">
        <f>IF(ISERROR(IF(M198=99,"",INDEX([1]Plan!A:O,MATCH($O198,[1]Plan!B:B,0),MATCH($C198,[1]Plan!$A$2:$O$2,0)))),"",IF(M198=99,"",INDEX([1]Plan!A:O,MATCH($O198,[1]Plan!B:B,0),MATCH($C198,[1]Plan!$A$2:$O$2,0))))</f>
        <v/>
      </c>
      <c r="U198" s="33">
        <f>IF(ISERROR(SUMIFS(P:P,E:E,Datenbank!$E198,C:C,Datenbank!$C198)),"",SUMIFS(P:P,E:E,Datenbank!$E198,C:C,Datenbank!$C198))+IF(ISERROR(SUMIFS(Q:Q,E:E,Datenbank!$E198,C:C,Datenbank!$C198)),"",SUMIFS(Q:Q,E:E,Datenbank!$E198,C:C,Datenbank!$C198))</f>
        <v>0</v>
      </c>
      <c r="V198" s="33" t="str">
        <f>IF(ISERROR(IF(Z198="Duplikat","",(Datenbank!$U198-Datenbank!$T198))),"",IF(Z198="Duplikat","",(Datenbank!$U198-Datenbank!$T198)))</f>
        <v/>
      </c>
      <c r="W198" s="33">
        <f ca="1">IF(ISERROR(SUMIF(O:T,Datenbank!$O198,T:T)),"",SUMIF(O:T,Datenbank!$O198,T:T))</f>
        <v>0</v>
      </c>
      <c r="X198" s="33">
        <f ca="1">IF(ISERROR(SUMIF(O:Q,Datenbank!$O198,Q:Q)),"",SUMIF(O:Q,Datenbank!$O198,Q:Q))+IF(ISERROR(SUMIF(O:Q,Datenbank!$O198,P:P)),"",SUMIF(O:Q,Datenbank!$O198,P:P))</f>
        <v>0</v>
      </c>
      <c r="Y198" s="33">
        <f ca="1">IF(ISERROR(Datenbank!$X198-W198),"",Datenbank!$X198-W198)</f>
        <v>0</v>
      </c>
      <c r="Z198" s="31" t="str" cm="1">
        <f t="array" ref="Z198">_xlfn.LET(_xlpm.fi,_xlfn._xlws.FILTER($O198:$O$2480,(MONTH($D198:$D$2480)=MONTH($D198))*($O198:$O$2480=$O198)),IF(COUNT(_xlpm.fi)&gt;1,"DUPLIKAT",""))</f>
        <v/>
      </c>
      <c r="AA198" s="31"/>
      <c r="AB198" s="31"/>
    </row>
    <row r="199" spans="2:28" ht="20.100000000000001" customHeight="1" x14ac:dyDescent="0.25">
      <c r="B199" s="31">
        <f t="shared" si="24"/>
        <v>187</v>
      </c>
      <c r="C199" s="31">
        <f t="shared" si="25"/>
        <v>1</v>
      </c>
      <c r="D199" s="32"/>
      <c r="E199" s="31"/>
      <c r="F199" s="31">
        <f>Datenbank!$E199</f>
        <v>0</v>
      </c>
      <c r="G199" s="33" t="str">
        <f>IF(ISERROR(INDEX([1]Plan!A:O,MATCH(E199,[1]Plan!C:C,0),MATCH(C199,[1]Plan!$A$2:$O$2,0))),"",INDEX([1]Plan!A:O,MATCH(E199,[1]Plan!C:C,0),MATCH(C199,[1]Plan!$A$2:$O$2,0)))</f>
        <v/>
      </c>
      <c r="H199" s="33"/>
      <c r="I199" s="33"/>
      <c r="J199" s="31"/>
      <c r="K199" s="33" t="str">
        <f t="shared" si="22"/>
        <v/>
      </c>
      <c r="L199" s="33" t="str">
        <f t="shared" si="23"/>
        <v/>
      </c>
      <c r="M199" s="31" t="str">
        <f t="shared" si="26"/>
        <v/>
      </c>
      <c r="N199" s="31" t="str">
        <f>IF(ISERROR(VLOOKUP(M199,[1]Plan!$Q$5:$R$22,2,FALSE)),"",VLOOKUP(M199,[1]Plan!$Q$5:$R$22,2,FALSE))</f>
        <v/>
      </c>
      <c r="O199" s="31" t="str">
        <f>IF(ISERROR(INDEX([1]Plan!$B:$B,MATCH(F199,[1]Plan!$C:$C,0))),"",INDEX([1]Plan!$B:$B,MATCH(F199,[1]Plan!$C:$C,0)))</f>
        <v/>
      </c>
      <c r="P199" s="33" t="str">
        <f t="shared" si="27"/>
        <v/>
      </c>
      <c r="Q199" s="33">
        <f t="shared" si="28"/>
        <v>0</v>
      </c>
      <c r="R199" s="33" t="str">
        <f t="shared" si="29"/>
        <v/>
      </c>
      <c r="S199" s="33" t="str">
        <f>IF(Z199="DUPLIKAT","",Tabelle1[[#This Row],[Soll-Monat]])</f>
        <v/>
      </c>
      <c r="T199" s="33" t="str">
        <f>IF(ISERROR(IF(M199=99,"",INDEX([1]Plan!A:O,MATCH($O199,[1]Plan!B:B,0),MATCH($C199,[1]Plan!$A$2:$O$2,0)))),"",IF(M199=99,"",INDEX([1]Plan!A:O,MATCH($O199,[1]Plan!B:B,0),MATCH($C199,[1]Plan!$A$2:$O$2,0))))</f>
        <v/>
      </c>
      <c r="U199" s="33">
        <f>IF(ISERROR(SUMIFS(P:P,E:E,Datenbank!$E199,C:C,Datenbank!$C199)),"",SUMIFS(P:P,E:E,Datenbank!$E199,C:C,Datenbank!$C199))+IF(ISERROR(SUMIFS(Q:Q,E:E,Datenbank!$E199,C:C,Datenbank!$C199)),"",SUMIFS(Q:Q,E:E,Datenbank!$E199,C:C,Datenbank!$C199))</f>
        <v>0</v>
      </c>
      <c r="V199" s="33" t="str">
        <f>IF(ISERROR(IF(Z199="Duplikat","",(Datenbank!$U199-Datenbank!$T199))),"",IF(Z199="Duplikat","",(Datenbank!$U199-Datenbank!$T199)))</f>
        <v/>
      </c>
      <c r="W199" s="33">
        <f ca="1">IF(ISERROR(SUMIF(O:T,Datenbank!$O199,T:T)),"",SUMIF(O:T,Datenbank!$O199,T:T))</f>
        <v>0</v>
      </c>
      <c r="X199" s="33">
        <f ca="1">IF(ISERROR(SUMIF(O:Q,Datenbank!$O199,Q:Q)),"",SUMIF(O:Q,Datenbank!$O199,Q:Q))+IF(ISERROR(SUMIF(O:Q,Datenbank!$O199,P:P)),"",SUMIF(O:Q,Datenbank!$O199,P:P))</f>
        <v>0</v>
      </c>
      <c r="Y199" s="33">
        <f ca="1">IF(ISERROR(Datenbank!$X199-W199),"",Datenbank!$X199-W199)</f>
        <v>0</v>
      </c>
      <c r="Z199" s="31" t="str" cm="1">
        <f t="array" ref="Z199">_xlfn.LET(_xlpm.fi,_xlfn._xlws.FILTER($O199:$O$2480,(MONTH($D199:$D$2480)=MONTH($D199))*($O199:$O$2480=$O199)),IF(COUNT(_xlpm.fi)&gt;1,"DUPLIKAT",""))</f>
        <v/>
      </c>
      <c r="AA199" s="31"/>
      <c r="AB199" s="31"/>
    </row>
    <row r="200" spans="2:28" ht="20.100000000000001" customHeight="1" x14ac:dyDescent="0.25">
      <c r="B200" s="31">
        <f t="shared" si="24"/>
        <v>188</v>
      </c>
      <c r="C200" s="31">
        <f t="shared" si="25"/>
        <v>1</v>
      </c>
      <c r="D200" s="32"/>
      <c r="E200" s="31"/>
      <c r="F200" s="31">
        <f>Datenbank!$E200</f>
        <v>0</v>
      </c>
      <c r="G200" s="33" t="str">
        <f>IF(ISERROR(INDEX([1]Plan!A:O,MATCH(E200,[1]Plan!C:C,0),MATCH(C200,[1]Plan!$A$2:$O$2,0))),"",INDEX([1]Plan!A:O,MATCH(E200,[1]Plan!C:C,0),MATCH(C200,[1]Plan!$A$2:$O$2,0)))</f>
        <v/>
      </c>
      <c r="H200" s="33"/>
      <c r="I200" s="33"/>
      <c r="J200" s="31"/>
      <c r="K200" s="33" t="str">
        <f t="shared" si="22"/>
        <v/>
      </c>
      <c r="L200" s="33" t="str">
        <f t="shared" si="23"/>
        <v/>
      </c>
      <c r="M200" s="31" t="str">
        <f t="shared" si="26"/>
        <v/>
      </c>
      <c r="N200" s="31" t="str">
        <f>IF(ISERROR(VLOOKUP(M200,[1]Plan!$Q$5:$R$22,2,FALSE)),"",VLOOKUP(M200,[1]Plan!$Q$5:$R$22,2,FALSE))</f>
        <v/>
      </c>
      <c r="O200" s="31" t="str">
        <f>IF(ISERROR(INDEX([1]Plan!$B:$B,MATCH(F200,[1]Plan!$C:$C,0))),"",INDEX([1]Plan!$B:$B,MATCH(F200,[1]Plan!$C:$C,0)))</f>
        <v/>
      </c>
      <c r="P200" s="33" t="str">
        <f t="shared" si="27"/>
        <v/>
      </c>
      <c r="Q200" s="33">
        <f t="shared" si="28"/>
        <v>0</v>
      </c>
      <c r="R200" s="33" t="str">
        <f t="shared" si="29"/>
        <v/>
      </c>
      <c r="S200" s="33" t="str">
        <f>IF(Z200="DUPLIKAT","",Tabelle1[[#This Row],[Soll-Monat]])</f>
        <v/>
      </c>
      <c r="T200" s="33" t="str">
        <f>IF(ISERROR(IF(M200=99,"",INDEX([1]Plan!A:O,MATCH($O200,[1]Plan!B:B,0),MATCH($C200,[1]Plan!$A$2:$O$2,0)))),"",IF(M200=99,"",INDEX([1]Plan!A:O,MATCH($O200,[1]Plan!B:B,0),MATCH($C200,[1]Plan!$A$2:$O$2,0))))</f>
        <v/>
      </c>
      <c r="U200" s="33">
        <f>IF(ISERROR(SUMIFS(P:P,E:E,Datenbank!$E200,C:C,Datenbank!$C200)),"",SUMIFS(P:P,E:E,Datenbank!$E200,C:C,Datenbank!$C200))+IF(ISERROR(SUMIFS(Q:Q,E:E,Datenbank!$E200,C:C,Datenbank!$C200)),"",SUMIFS(Q:Q,E:E,Datenbank!$E200,C:C,Datenbank!$C200))</f>
        <v>0</v>
      </c>
      <c r="V200" s="33" t="str">
        <f>IF(ISERROR(IF(Z200="Duplikat","",(Datenbank!$U200-Datenbank!$T200))),"",IF(Z200="Duplikat","",(Datenbank!$U200-Datenbank!$T200)))</f>
        <v/>
      </c>
      <c r="W200" s="33">
        <f ca="1">IF(ISERROR(SUMIF(O:T,Datenbank!$O200,T:T)),"",SUMIF(O:T,Datenbank!$O200,T:T))</f>
        <v>0</v>
      </c>
      <c r="X200" s="33">
        <f ca="1">IF(ISERROR(SUMIF(O:Q,Datenbank!$O200,Q:Q)),"",SUMIF(O:Q,Datenbank!$O200,Q:Q))+IF(ISERROR(SUMIF(O:Q,Datenbank!$O200,P:P)),"",SUMIF(O:Q,Datenbank!$O200,P:P))</f>
        <v>0</v>
      </c>
      <c r="Y200" s="33">
        <f ca="1">IF(ISERROR(Datenbank!$X200-W200),"",Datenbank!$X200-W200)</f>
        <v>0</v>
      </c>
      <c r="Z200" s="31" t="str" cm="1">
        <f t="array" ref="Z200">_xlfn.LET(_xlpm.fi,_xlfn._xlws.FILTER($O200:$O$2480,(MONTH($D200:$D$2480)=MONTH($D200))*($O200:$O$2480=$O200)),IF(COUNT(_xlpm.fi)&gt;1,"DUPLIKAT",""))</f>
        <v/>
      </c>
      <c r="AA200" s="31"/>
      <c r="AB200" s="31"/>
    </row>
    <row r="201" spans="2:28" ht="20.100000000000001" customHeight="1" x14ac:dyDescent="0.25">
      <c r="B201" s="31">
        <f t="shared" si="24"/>
        <v>189</v>
      </c>
      <c r="C201" s="31">
        <f t="shared" si="25"/>
        <v>1</v>
      </c>
      <c r="D201" s="32"/>
      <c r="E201" s="31"/>
      <c r="F201" s="31">
        <f>Datenbank!$E201</f>
        <v>0</v>
      </c>
      <c r="G201" s="33" t="str">
        <f>IF(ISERROR(INDEX([1]Plan!A:O,MATCH(E201,[1]Plan!C:C,0),MATCH(C201,[1]Plan!$A$2:$O$2,0))),"",INDEX([1]Plan!A:O,MATCH(E201,[1]Plan!C:C,0),MATCH(C201,[1]Plan!$A$2:$O$2,0)))</f>
        <v/>
      </c>
      <c r="H201" s="33"/>
      <c r="I201" s="33"/>
      <c r="J201" s="31"/>
      <c r="K201" s="33" t="str">
        <f t="shared" si="22"/>
        <v/>
      </c>
      <c r="L201" s="33" t="str">
        <f t="shared" si="23"/>
        <v/>
      </c>
      <c r="M201" s="31" t="str">
        <f t="shared" si="26"/>
        <v/>
      </c>
      <c r="N201" s="31" t="str">
        <f>IF(ISERROR(VLOOKUP(M201,[1]Plan!$Q$5:$R$22,2,FALSE)),"",VLOOKUP(M201,[1]Plan!$Q$5:$R$22,2,FALSE))</f>
        <v/>
      </c>
      <c r="O201" s="31" t="str">
        <f>IF(ISERROR(INDEX([1]Plan!$B:$B,MATCH(F201,[1]Plan!$C:$C,0))),"",INDEX([1]Plan!$B:$B,MATCH(F201,[1]Plan!$C:$C,0)))</f>
        <v/>
      </c>
      <c r="P201" s="33" t="str">
        <f t="shared" si="27"/>
        <v/>
      </c>
      <c r="Q201" s="33">
        <f t="shared" si="28"/>
        <v>0</v>
      </c>
      <c r="R201" s="33" t="str">
        <f t="shared" si="29"/>
        <v/>
      </c>
      <c r="S201" s="33" t="str">
        <f>IF(Z201="DUPLIKAT","",Tabelle1[[#This Row],[Soll-Monat]])</f>
        <v/>
      </c>
      <c r="T201" s="33" t="str">
        <f>IF(ISERROR(IF(M201=99,"",INDEX([1]Plan!A:O,MATCH($O201,[1]Plan!B:B,0),MATCH($C201,[1]Plan!$A$2:$O$2,0)))),"",IF(M201=99,"",INDEX([1]Plan!A:O,MATCH($O201,[1]Plan!B:B,0),MATCH($C201,[1]Plan!$A$2:$O$2,0))))</f>
        <v/>
      </c>
      <c r="U201" s="33">
        <f>IF(ISERROR(SUMIFS(P:P,E:E,Datenbank!$E201,C:C,Datenbank!$C201)),"",SUMIFS(P:P,E:E,Datenbank!$E201,C:C,Datenbank!$C201))+IF(ISERROR(SUMIFS(Q:Q,E:E,Datenbank!$E201,C:C,Datenbank!$C201)),"",SUMIFS(Q:Q,E:E,Datenbank!$E201,C:C,Datenbank!$C201))</f>
        <v>0</v>
      </c>
      <c r="V201" s="33" t="str">
        <f>IF(ISERROR(IF(Z201="Duplikat","",(Datenbank!$U201-Datenbank!$T201))),"",IF(Z201="Duplikat","",(Datenbank!$U201-Datenbank!$T201)))</f>
        <v/>
      </c>
      <c r="W201" s="33">
        <f ca="1">IF(ISERROR(SUMIF(O:T,Datenbank!$O201,T:T)),"",SUMIF(O:T,Datenbank!$O201,T:T))</f>
        <v>0</v>
      </c>
      <c r="X201" s="33">
        <f ca="1">IF(ISERROR(SUMIF(O:Q,Datenbank!$O201,Q:Q)),"",SUMIF(O:Q,Datenbank!$O201,Q:Q))+IF(ISERROR(SUMIF(O:Q,Datenbank!$O201,P:P)),"",SUMIF(O:Q,Datenbank!$O201,P:P))</f>
        <v>0</v>
      </c>
      <c r="Y201" s="33">
        <f ca="1">IF(ISERROR(Datenbank!$X201-W201),"",Datenbank!$X201-W201)</f>
        <v>0</v>
      </c>
      <c r="Z201" s="31" t="str" cm="1">
        <f t="array" ref="Z201">_xlfn.LET(_xlpm.fi,_xlfn._xlws.FILTER($O201:$O$2480,(MONTH($D201:$D$2480)=MONTH($D201))*($O201:$O$2480=$O201)),IF(COUNT(_xlpm.fi)&gt;1,"DUPLIKAT",""))</f>
        <v/>
      </c>
      <c r="AA201" s="31"/>
      <c r="AB201" s="31"/>
    </row>
    <row r="202" spans="2:28" ht="20.100000000000001" customHeight="1" x14ac:dyDescent="0.25">
      <c r="B202" s="31">
        <f t="shared" si="24"/>
        <v>190</v>
      </c>
      <c r="C202" s="31">
        <f t="shared" si="25"/>
        <v>1</v>
      </c>
      <c r="D202" s="32"/>
      <c r="E202" s="31"/>
      <c r="F202" s="31">
        <f>Datenbank!$E202</f>
        <v>0</v>
      </c>
      <c r="G202" s="33" t="str">
        <f>IF(ISERROR(INDEX([1]Plan!A:O,MATCH(E202,[1]Plan!C:C,0),MATCH(C202,[1]Plan!$A$2:$O$2,0))),"",INDEX([1]Plan!A:O,MATCH(E202,[1]Plan!C:C,0),MATCH(C202,[1]Plan!$A$2:$O$2,0)))</f>
        <v/>
      </c>
      <c r="H202" s="33"/>
      <c r="I202" s="33"/>
      <c r="J202" s="31"/>
      <c r="K202" s="33" t="str">
        <f t="shared" si="22"/>
        <v/>
      </c>
      <c r="L202" s="33" t="str">
        <f t="shared" si="23"/>
        <v/>
      </c>
      <c r="M202" s="31" t="str">
        <f t="shared" si="26"/>
        <v/>
      </c>
      <c r="N202" s="31" t="str">
        <f>IF(ISERROR(VLOOKUP(M202,[1]Plan!$Q$5:$R$22,2,FALSE)),"",VLOOKUP(M202,[1]Plan!$Q$5:$R$22,2,FALSE))</f>
        <v/>
      </c>
      <c r="O202" s="31" t="str">
        <f>IF(ISERROR(INDEX([1]Plan!$B:$B,MATCH(F202,[1]Plan!$C:$C,0))),"",INDEX([1]Plan!$B:$B,MATCH(F202,[1]Plan!$C:$C,0)))</f>
        <v/>
      </c>
      <c r="P202" s="33" t="str">
        <f t="shared" si="27"/>
        <v/>
      </c>
      <c r="Q202" s="33">
        <f t="shared" si="28"/>
        <v>0</v>
      </c>
      <c r="R202" s="33" t="str">
        <f t="shared" si="29"/>
        <v/>
      </c>
      <c r="S202" s="33" t="str">
        <f>IF(Z202="DUPLIKAT","",Tabelle1[[#This Row],[Soll-Monat]])</f>
        <v/>
      </c>
      <c r="T202" s="33" t="str">
        <f>IF(ISERROR(IF(M202=99,"",INDEX([1]Plan!A:O,MATCH($O202,[1]Plan!B:B,0),MATCH($C202,[1]Plan!$A$2:$O$2,0)))),"",IF(M202=99,"",INDEX([1]Plan!A:O,MATCH($O202,[1]Plan!B:B,0),MATCH($C202,[1]Plan!$A$2:$O$2,0))))</f>
        <v/>
      </c>
      <c r="U202" s="33">
        <f>IF(ISERROR(SUMIFS(P:P,E:E,Datenbank!$E202,C:C,Datenbank!$C202)),"",SUMIFS(P:P,E:E,Datenbank!$E202,C:C,Datenbank!$C202))+IF(ISERROR(SUMIFS(Q:Q,E:E,Datenbank!$E202,C:C,Datenbank!$C202)),"",SUMIFS(Q:Q,E:E,Datenbank!$E202,C:C,Datenbank!$C202))</f>
        <v>0</v>
      </c>
      <c r="V202" s="33" t="str">
        <f>IF(ISERROR(IF(Z202="Duplikat","",(Datenbank!$U202-Datenbank!$T202))),"",IF(Z202="Duplikat","",(Datenbank!$U202-Datenbank!$T202)))</f>
        <v/>
      </c>
      <c r="W202" s="33">
        <f ca="1">IF(ISERROR(SUMIF(O:T,Datenbank!$O202,T:T)),"",SUMIF(O:T,Datenbank!$O202,T:T))</f>
        <v>0</v>
      </c>
      <c r="X202" s="33">
        <f ca="1">IF(ISERROR(SUMIF(O:Q,Datenbank!$O202,Q:Q)),"",SUMIF(O:Q,Datenbank!$O202,Q:Q))+IF(ISERROR(SUMIF(O:Q,Datenbank!$O202,P:P)),"",SUMIF(O:Q,Datenbank!$O202,P:P))</f>
        <v>0</v>
      </c>
      <c r="Y202" s="33">
        <f ca="1">IF(ISERROR(Datenbank!$X202-W202),"",Datenbank!$X202-W202)</f>
        <v>0</v>
      </c>
      <c r="Z202" s="31" t="str" cm="1">
        <f t="array" ref="Z202">_xlfn.LET(_xlpm.fi,_xlfn._xlws.FILTER($O202:$O$2480,(MONTH($D202:$D$2480)=MONTH($D202))*($O202:$O$2480=$O202)),IF(COUNT(_xlpm.fi)&gt;1,"DUPLIKAT",""))</f>
        <v/>
      </c>
      <c r="AA202" s="31"/>
      <c r="AB202" s="31"/>
    </row>
    <row r="203" spans="2:28" ht="20.100000000000001" customHeight="1" x14ac:dyDescent="0.25">
      <c r="B203" s="31">
        <f t="shared" si="24"/>
        <v>191</v>
      </c>
      <c r="C203" s="31">
        <f t="shared" si="25"/>
        <v>1</v>
      </c>
      <c r="D203" s="32"/>
      <c r="E203" s="31"/>
      <c r="F203" s="31">
        <f>Datenbank!$E203</f>
        <v>0</v>
      </c>
      <c r="G203" s="33" t="str">
        <f>IF(ISERROR(INDEX([1]Plan!A:O,MATCH(E203,[1]Plan!C:C,0),MATCH(C203,[1]Plan!$A$2:$O$2,0))),"",INDEX([1]Plan!A:O,MATCH(E203,[1]Plan!C:C,0),MATCH(C203,[1]Plan!$A$2:$O$2,0)))</f>
        <v/>
      </c>
      <c r="H203" s="33"/>
      <c r="I203" s="33"/>
      <c r="J203" s="31"/>
      <c r="K203" s="33" t="str">
        <f t="shared" si="22"/>
        <v/>
      </c>
      <c r="L203" s="33" t="str">
        <f t="shared" si="23"/>
        <v/>
      </c>
      <c r="M203" s="31" t="str">
        <f t="shared" si="26"/>
        <v/>
      </c>
      <c r="N203" s="31" t="str">
        <f>IF(ISERROR(VLOOKUP(M203,[1]Plan!$Q$5:$R$22,2,FALSE)),"",VLOOKUP(M203,[1]Plan!$Q$5:$R$22,2,FALSE))</f>
        <v/>
      </c>
      <c r="O203" s="31" t="str">
        <f>IF(ISERROR(INDEX([1]Plan!$B:$B,MATCH(F203,[1]Plan!$C:$C,0))),"",INDEX([1]Plan!$B:$B,MATCH(F203,[1]Plan!$C:$C,0)))</f>
        <v/>
      </c>
      <c r="P203" s="33" t="str">
        <f t="shared" si="27"/>
        <v/>
      </c>
      <c r="Q203" s="33">
        <f t="shared" si="28"/>
        <v>0</v>
      </c>
      <c r="R203" s="33" t="str">
        <f t="shared" si="29"/>
        <v/>
      </c>
      <c r="S203" s="33" t="str">
        <f>IF(Z203="DUPLIKAT","",Tabelle1[[#This Row],[Soll-Monat]])</f>
        <v/>
      </c>
      <c r="T203" s="33" t="str">
        <f>IF(ISERROR(IF(M203=99,"",INDEX([1]Plan!A:O,MATCH($O203,[1]Plan!B:B,0),MATCH($C203,[1]Plan!$A$2:$O$2,0)))),"",IF(M203=99,"",INDEX([1]Plan!A:O,MATCH($O203,[1]Plan!B:B,0),MATCH($C203,[1]Plan!$A$2:$O$2,0))))</f>
        <v/>
      </c>
      <c r="U203" s="33">
        <f>IF(ISERROR(SUMIFS(P:P,E:E,Datenbank!$E203,C:C,Datenbank!$C203)),"",SUMIFS(P:P,E:E,Datenbank!$E203,C:C,Datenbank!$C203))+IF(ISERROR(SUMIFS(Q:Q,E:E,Datenbank!$E203,C:C,Datenbank!$C203)),"",SUMIFS(Q:Q,E:E,Datenbank!$E203,C:C,Datenbank!$C203))</f>
        <v>0</v>
      </c>
      <c r="V203" s="33" t="str">
        <f>IF(ISERROR(IF(Z203="Duplikat","",(Datenbank!$U203-Datenbank!$T203))),"",IF(Z203="Duplikat","",(Datenbank!$U203-Datenbank!$T203)))</f>
        <v/>
      </c>
      <c r="W203" s="33">
        <f ca="1">IF(ISERROR(SUMIF(O:T,Datenbank!$O203,T:T)),"",SUMIF(O:T,Datenbank!$O203,T:T))</f>
        <v>0</v>
      </c>
      <c r="X203" s="33">
        <f ca="1">IF(ISERROR(SUMIF(O:Q,Datenbank!$O203,Q:Q)),"",SUMIF(O:Q,Datenbank!$O203,Q:Q))+IF(ISERROR(SUMIF(O:Q,Datenbank!$O203,P:P)),"",SUMIF(O:Q,Datenbank!$O203,P:P))</f>
        <v>0</v>
      </c>
      <c r="Y203" s="33">
        <f ca="1">IF(ISERROR(Datenbank!$X203-W203),"",Datenbank!$X203-W203)</f>
        <v>0</v>
      </c>
      <c r="Z203" s="31" t="str" cm="1">
        <f t="array" ref="Z203">_xlfn.LET(_xlpm.fi,_xlfn._xlws.FILTER($O203:$O$2480,(MONTH($D203:$D$2480)=MONTH($D203))*($O203:$O$2480=$O203)),IF(COUNT(_xlpm.fi)&gt;1,"DUPLIKAT",""))</f>
        <v/>
      </c>
      <c r="AA203" s="31"/>
      <c r="AB203" s="31"/>
    </row>
    <row r="204" spans="2:28" ht="20.100000000000001" customHeight="1" x14ac:dyDescent="0.25">
      <c r="B204" s="31">
        <f t="shared" si="24"/>
        <v>192</v>
      </c>
      <c r="C204" s="31">
        <f t="shared" si="25"/>
        <v>1</v>
      </c>
      <c r="D204" s="32"/>
      <c r="E204" s="31"/>
      <c r="F204" s="31">
        <f>Datenbank!$E204</f>
        <v>0</v>
      </c>
      <c r="G204" s="33" t="str">
        <f>IF(ISERROR(INDEX([1]Plan!A:O,MATCH(E204,[1]Plan!C:C,0),MATCH(C204,[1]Plan!$A$2:$O$2,0))),"",INDEX([1]Plan!A:O,MATCH(E204,[1]Plan!C:C,0),MATCH(C204,[1]Plan!$A$2:$O$2,0)))</f>
        <v/>
      </c>
      <c r="H204" s="33"/>
      <c r="I204" s="33"/>
      <c r="J204" s="31"/>
      <c r="K204" s="33" t="str">
        <f t="shared" si="22"/>
        <v/>
      </c>
      <c r="L204" s="33" t="str">
        <f t="shared" si="23"/>
        <v/>
      </c>
      <c r="M204" s="31" t="str">
        <f t="shared" si="26"/>
        <v/>
      </c>
      <c r="N204" s="31" t="str">
        <f>IF(ISERROR(VLOOKUP(M204,[1]Plan!$Q$5:$R$22,2,FALSE)),"",VLOOKUP(M204,[1]Plan!$Q$5:$R$22,2,FALSE))</f>
        <v/>
      </c>
      <c r="O204" s="31" t="str">
        <f>IF(ISERROR(INDEX([1]Plan!$B:$B,MATCH(F204,[1]Plan!$C:$C,0))),"",INDEX([1]Plan!$B:$B,MATCH(F204,[1]Plan!$C:$C,0)))</f>
        <v/>
      </c>
      <c r="P204" s="33" t="str">
        <f t="shared" si="27"/>
        <v/>
      </c>
      <c r="Q204" s="33">
        <f t="shared" si="28"/>
        <v>0</v>
      </c>
      <c r="R204" s="33" t="str">
        <f t="shared" si="29"/>
        <v/>
      </c>
      <c r="S204" s="33" t="str">
        <f>IF(Z204="DUPLIKAT","",Tabelle1[[#This Row],[Soll-Monat]])</f>
        <v/>
      </c>
      <c r="T204" s="33" t="str">
        <f>IF(ISERROR(IF(M204=99,"",INDEX([1]Plan!A:O,MATCH($O204,[1]Plan!B:B,0),MATCH($C204,[1]Plan!$A$2:$O$2,0)))),"",IF(M204=99,"",INDEX([1]Plan!A:O,MATCH($O204,[1]Plan!B:B,0),MATCH($C204,[1]Plan!$A$2:$O$2,0))))</f>
        <v/>
      </c>
      <c r="U204" s="33">
        <f>IF(ISERROR(SUMIFS(P:P,E:E,Datenbank!$E204,C:C,Datenbank!$C204)),"",SUMIFS(P:P,E:E,Datenbank!$E204,C:C,Datenbank!$C204))+IF(ISERROR(SUMIFS(Q:Q,E:E,Datenbank!$E204,C:C,Datenbank!$C204)),"",SUMIFS(Q:Q,E:E,Datenbank!$E204,C:C,Datenbank!$C204))</f>
        <v>0</v>
      </c>
      <c r="V204" s="33" t="str">
        <f>IF(ISERROR(IF(Z204="Duplikat","",(Datenbank!$U204-Datenbank!$T204))),"",IF(Z204="Duplikat","",(Datenbank!$U204-Datenbank!$T204)))</f>
        <v/>
      </c>
      <c r="W204" s="33">
        <f ca="1">IF(ISERROR(SUMIF(O:T,Datenbank!$O204,T:T)),"",SUMIF(O:T,Datenbank!$O204,T:T))</f>
        <v>0</v>
      </c>
      <c r="X204" s="33">
        <f ca="1">IF(ISERROR(SUMIF(O:Q,Datenbank!$O204,Q:Q)),"",SUMIF(O:Q,Datenbank!$O204,Q:Q))+IF(ISERROR(SUMIF(O:Q,Datenbank!$O204,P:P)),"",SUMIF(O:Q,Datenbank!$O204,P:P))</f>
        <v>0</v>
      </c>
      <c r="Y204" s="33">
        <f ca="1">IF(ISERROR(Datenbank!$X204-W204),"",Datenbank!$X204-W204)</f>
        <v>0</v>
      </c>
      <c r="Z204" s="31" t="str" cm="1">
        <f t="array" ref="Z204">_xlfn.LET(_xlpm.fi,_xlfn._xlws.FILTER($O204:$O$2480,(MONTH($D204:$D$2480)=MONTH($D204))*($O204:$O$2480=$O204)),IF(COUNT(_xlpm.fi)&gt;1,"DUPLIKAT",""))</f>
        <v/>
      </c>
      <c r="AA204" s="31"/>
      <c r="AB204" s="31"/>
    </row>
    <row r="205" spans="2:28" ht="20.100000000000001" customHeight="1" x14ac:dyDescent="0.25">
      <c r="B205" s="31">
        <f t="shared" si="24"/>
        <v>193</v>
      </c>
      <c r="C205" s="31">
        <f t="shared" si="25"/>
        <v>1</v>
      </c>
      <c r="D205" s="32"/>
      <c r="E205" s="31"/>
      <c r="F205" s="31">
        <f>Datenbank!$E205</f>
        <v>0</v>
      </c>
      <c r="G205" s="33" t="str">
        <f>IF(ISERROR(INDEX([1]Plan!A:O,MATCH(E205,[1]Plan!C:C,0),MATCH(C205,[1]Plan!$A$2:$O$2,0))),"",INDEX([1]Plan!A:O,MATCH(E205,[1]Plan!C:C,0),MATCH(C205,[1]Plan!$A$2:$O$2,0)))</f>
        <v/>
      </c>
      <c r="H205" s="33"/>
      <c r="I205" s="33"/>
      <c r="J205" s="31"/>
      <c r="K205" s="33" t="str">
        <f t="shared" si="22"/>
        <v/>
      </c>
      <c r="L205" s="33" t="str">
        <f t="shared" si="23"/>
        <v/>
      </c>
      <c r="M205" s="31" t="str">
        <f t="shared" si="26"/>
        <v/>
      </c>
      <c r="N205" s="31" t="str">
        <f>IF(ISERROR(VLOOKUP(M205,[1]Plan!$Q$5:$R$22,2,FALSE)),"",VLOOKUP(M205,[1]Plan!$Q$5:$R$22,2,FALSE))</f>
        <v/>
      </c>
      <c r="O205" s="31" t="str">
        <f>IF(ISERROR(INDEX([1]Plan!$B:$B,MATCH(F205,[1]Plan!$C:$C,0))),"",INDEX([1]Plan!$B:$B,MATCH(F205,[1]Plan!$C:$C,0)))</f>
        <v/>
      </c>
      <c r="P205" s="33" t="str">
        <f t="shared" si="27"/>
        <v/>
      </c>
      <c r="Q205" s="33">
        <f t="shared" si="28"/>
        <v>0</v>
      </c>
      <c r="R205" s="33" t="str">
        <f t="shared" si="29"/>
        <v/>
      </c>
      <c r="S205" s="33" t="str">
        <f>IF(Z205="DUPLIKAT","",Tabelle1[[#This Row],[Soll-Monat]])</f>
        <v/>
      </c>
      <c r="T205" s="33" t="str">
        <f>IF(ISERROR(IF(M205=99,"",INDEX([1]Plan!A:O,MATCH($O205,[1]Plan!B:B,0),MATCH($C205,[1]Plan!$A$2:$O$2,0)))),"",IF(M205=99,"",INDEX([1]Plan!A:O,MATCH($O205,[1]Plan!B:B,0),MATCH($C205,[1]Plan!$A$2:$O$2,0))))</f>
        <v/>
      </c>
      <c r="U205" s="33">
        <f>IF(ISERROR(SUMIFS(P:P,E:E,Datenbank!$E205,C:C,Datenbank!$C205)),"",SUMIFS(P:P,E:E,Datenbank!$E205,C:C,Datenbank!$C205))+IF(ISERROR(SUMIFS(Q:Q,E:E,Datenbank!$E205,C:C,Datenbank!$C205)),"",SUMIFS(Q:Q,E:E,Datenbank!$E205,C:C,Datenbank!$C205))</f>
        <v>0</v>
      </c>
      <c r="V205" s="33" t="str">
        <f>IF(ISERROR(IF(Z205="Duplikat","",(Datenbank!$U205-Datenbank!$T205))),"",IF(Z205="Duplikat","",(Datenbank!$U205-Datenbank!$T205)))</f>
        <v/>
      </c>
      <c r="W205" s="33">
        <f ca="1">IF(ISERROR(SUMIF(O:T,Datenbank!$O205,T:T)),"",SUMIF(O:T,Datenbank!$O205,T:T))</f>
        <v>0</v>
      </c>
      <c r="X205" s="33">
        <f ca="1">IF(ISERROR(SUMIF(O:Q,Datenbank!$O205,Q:Q)),"",SUMIF(O:Q,Datenbank!$O205,Q:Q))+IF(ISERROR(SUMIF(O:Q,Datenbank!$O205,P:P)),"",SUMIF(O:Q,Datenbank!$O205,P:P))</f>
        <v>0</v>
      </c>
      <c r="Y205" s="33">
        <f ca="1">IF(ISERROR(Datenbank!$X205-W205),"",Datenbank!$X205-W205)</f>
        <v>0</v>
      </c>
      <c r="Z205" s="31" t="str" cm="1">
        <f t="array" ref="Z205">_xlfn.LET(_xlpm.fi,_xlfn._xlws.FILTER($O205:$O$2480,(MONTH($D205:$D$2480)=MONTH($D205))*($O205:$O$2480=$O205)),IF(COUNT(_xlpm.fi)&gt;1,"DUPLIKAT",""))</f>
        <v/>
      </c>
      <c r="AA205" s="31"/>
      <c r="AB205" s="31"/>
    </row>
    <row r="206" spans="2:28" ht="20.100000000000001" customHeight="1" x14ac:dyDescent="0.25">
      <c r="B206" s="31">
        <f t="shared" si="24"/>
        <v>194</v>
      </c>
      <c r="C206" s="31">
        <f t="shared" si="25"/>
        <v>1</v>
      </c>
      <c r="D206" s="32"/>
      <c r="E206" s="31"/>
      <c r="F206" s="31">
        <f>Datenbank!$E206</f>
        <v>0</v>
      </c>
      <c r="G206" s="33" t="str">
        <f>IF(ISERROR(INDEX([1]Plan!A:O,MATCH(E206,[1]Plan!C:C,0),MATCH(C206,[1]Plan!$A$2:$O$2,0))),"",INDEX([1]Plan!A:O,MATCH(E206,[1]Plan!C:C,0),MATCH(C206,[1]Plan!$A$2:$O$2,0)))</f>
        <v/>
      </c>
      <c r="H206" s="33"/>
      <c r="I206" s="33"/>
      <c r="J206" s="31"/>
      <c r="K206" s="33" t="str">
        <f t="shared" ref="K206:K269" si="30">IF(ISERROR(K205-G206),"",K205-G206)</f>
        <v/>
      </c>
      <c r="L206" s="33" t="str">
        <f t="shared" ref="L206:L269" si="31">IF(ISERROR(IF(AND(G206="",H206=""),"",L205-H206-I206)),"",IF(AND(G206="",H206=""),"",L205-H206-I206))</f>
        <v/>
      </c>
      <c r="M206" s="31" t="str">
        <f t="shared" si="26"/>
        <v/>
      </c>
      <c r="N206" s="31" t="str">
        <f>IF(ISERROR(VLOOKUP(M206,[1]Plan!$Q$5:$R$22,2,FALSE)),"",VLOOKUP(M206,[1]Plan!$Q$5:$R$22,2,FALSE))</f>
        <v/>
      </c>
      <c r="O206" s="31" t="str">
        <f>IF(ISERROR(INDEX([1]Plan!$B:$B,MATCH(F206,[1]Plan!$C:$C,0))),"",INDEX([1]Plan!$B:$B,MATCH(F206,[1]Plan!$C:$C,0)))</f>
        <v/>
      </c>
      <c r="P206" s="33" t="str">
        <f t="shared" si="27"/>
        <v/>
      </c>
      <c r="Q206" s="33">
        <f t="shared" si="28"/>
        <v>0</v>
      </c>
      <c r="R206" s="33" t="str">
        <f t="shared" si="29"/>
        <v/>
      </c>
      <c r="S206" s="33" t="str">
        <f>IF(Z206="DUPLIKAT","",Tabelle1[[#This Row],[Soll-Monat]])</f>
        <v/>
      </c>
      <c r="T206" s="33" t="str">
        <f>IF(ISERROR(IF(M206=99,"",INDEX([1]Plan!A:O,MATCH($O206,[1]Plan!B:B,0),MATCH($C206,[1]Plan!$A$2:$O$2,0)))),"",IF(M206=99,"",INDEX([1]Plan!A:O,MATCH($O206,[1]Plan!B:B,0),MATCH($C206,[1]Plan!$A$2:$O$2,0))))</f>
        <v/>
      </c>
      <c r="U206" s="33">
        <f>IF(ISERROR(SUMIFS(P:P,E:E,Datenbank!$E206,C:C,Datenbank!$C206)),"",SUMIFS(P:P,E:E,Datenbank!$E206,C:C,Datenbank!$C206))+IF(ISERROR(SUMIFS(Q:Q,E:E,Datenbank!$E206,C:C,Datenbank!$C206)),"",SUMIFS(Q:Q,E:E,Datenbank!$E206,C:C,Datenbank!$C206))</f>
        <v>0</v>
      </c>
      <c r="V206" s="33" t="str">
        <f>IF(ISERROR(IF(Z206="Duplikat","",(Datenbank!$U206-Datenbank!$T206))),"",IF(Z206="Duplikat","",(Datenbank!$U206-Datenbank!$T206)))</f>
        <v/>
      </c>
      <c r="W206" s="33">
        <f ca="1">IF(ISERROR(SUMIF(O:T,Datenbank!$O206,T:T)),"",SUMIF(O:T,Datenbank!$O206,T:T))</f>
        <v>0</v>
      </c>
      <c r="X206" s="33">
        <f ca="1">IF(ISERROR(SUMIF(O:Q,Datenbank!$O206,Q:Q)),"",SUMIF(O:Q,Datenbank!$O206,Q:Q))+IF(ISERROR(SUMIF(O:Q,Datenbank!$O206,P:P)),"",SUMIF(O:Q,Datenbank!$O206,P:P))</f>
        <v>0</v>
      </c>
      <c r="Y206" s="33">
        <f ca="1">IF(ISERROR(Datenbank!$X206-W206),"",Datenbank!$X206-W206)</f>
        <v>0</v>
      </c>
      <c r="Z206" s="31" t="str" cm="1">
        <f t="array" ref="Z206">_xlfn.LET(_xlpm.fi,_xlfn._xlws.FILTER($O206:$O$2480,(MONTH($D206:$D$2480)=MONTH($D206))*($O206:$O$2480=$O206)),IF(COUNT(_xlpm.fi)&gt;1,"DUPLIKAT",""))</f>
        <v/>
      </c>
      <c r="AA206" s="31"/>
      <c r="AB206" s="31"/>
    </row>
    <row r="207" spans="2:28" ht="20.100000000000001" customHeight="1" x14ac:dyDescent="0.25">
      <c r="B207" s="31">
        <f t="shared" si="24"/>
        <v>195</v>
      </c>
      <c r="C207" s="31">
        <f t="shared" si="25"/>
        <v>1</v>
      </c>
      <c r="D207" s="32"/>
      <c r="E207" s="31"/>
      <c r="F207" s="31">
        <f>Datenbank!$E207</f>
        <v>0</v>
      </c>
      <c r="G207" s="33" t="str">
        <f>IF(ISERROR(INDEX([1]Plan!A:O,MATCH(E207,[1]Plan!C:C,0),MATCH(C207,[1]Plan!$A$2:$O$2,0))),"",INDEX([1]Plan!A:O,MATCH(E207,[1]Plan!C:C,0),MATCH(C207,[1]Plan!$A$2:$O$2,0)))</f>
        <v/>
      </c>
      <c r="H207" s="33"/>
      <c r="I207" s="33"/>
      <c r="J207" s="31"/>
      <c r="K207" s="33" t="str">
        <f t="shared" si="30"/>
        <v/>
      </c>
      <c r="L207" s="33" t="str">
        <f t="shared" si="31"/>
        <v/>
      </c>
      <c r="M207" s="31" t="str">
        <f t="shared" si="26"/>
        <v/>
      </c>
      <c r="N207" s="31" t="str">
        <f>IF(ISERROR(VLOOKUP(M207,[1]Plan!$Q$5:$R$22,2,FALSE)),"",VLOOKUP(M207,[1]Plan!$Q$5:$R$22,2,FALSE))</f>
        <v/>
      </c>
      <c r="O207" s="31" t="str">
        <f>IF(ISERROR(INDEX([1]Plan!$B:$B,MATCH(F207,[1]Plan!$C:$C,0))),"",INDEX([1]Plan!$B:$B,MATCH(F207,[1]Plan!$C:$C,0)))</f>
        <v/>
      </c>
      <c r="P207" s="33" t="str">
        <f t="shared" si="27"/>
        <v/>
      </c>
      <c r="Q207" s="33">
        <f t="shared" si="28"/>
        <v>0</v>
      </c>
      <c r="R207" s="33" t="str">
        <f t="shared" si="29"/>
        <v/>
      </c>
      <c r="S207" s="33" t="str">
        <f>IF(Z207="DUPLIKAT","",Tabelle1[[#This Row],[Soll-Monat]])</f>
        <v/>
      </c>
      <c r="T207" s="33" t="str">
        <f>IF(ISERROR(IF(M207=99,"",INDEX([1]Plan!A:O,MATCH($O207,[1]Plan!B:B,0),MATCH($C207,[1]Plan!$A$2:$O$2,0)))),"",IF(M207=99,"",INDEX([1]Plan!A:O,MATCH($O207,[1]Plan!B:B,0),MATCH($C207,[1]Plan!$A$2:$O$2,0))))</f>
        <v/>
      </c>
      <c r="U207" s="33">
        <f>IF(ISERROR(SUMIFS(P:P,E:E,Datenbank!$E207,C:C,Datenbank!$C207)),"",SUMIFS(P:P,E:E,Datenbank!$E207,C:C,Datenbank!$C207))+IF(ISERROR(SUMIFS(Q:Q,E:E,Datenbank!$E207,C:C,Datenbank!$C207)),"",SUMIFS(Q:Q,E:E,Datenbank!$E207,C:C,Datenbank!$C207))</f>
        <v>0</v>
      </c>
      <c r="V207" s="33" t="str">
        <f>IF(ISERROR(IF(Z207="Duplikat","",(Datenbank!$U207-Datenbank!$T207))),"",IF(Z207="Duplikat","",(Datenbank!$U207-Datenbank!$T207)))</f>
        <v/>
      </c>
      <c r="W207" s="33">
        <f ca="1">IF(ISERROR(SUMIF(O:T,Datenbank!$O207,T:T)),"",SUMIF(O:T,Datenbank!$O207,T:T))</f>
        <v>0</v>
      </c>
      <c r="X207" s="33">
        <f ca="1">IF(ISERROR(SUMIF(O:Q,Datenbank!$O207,Q:Q)),"",SUMIF(O:Q,Datenbank!$O207,Q:Q))+IF(ISERROR(SUMIF(O:Q,Datenbank!$O207,P:P)),"",SUMIF(O:Q,Datenbank!$O207,P:P))</f>
        <v>0</v>
      </c>
      <c r="Y207" s="33">
        <f ca="1">IF(ISERROR(Datenbank!$X207-W207),"",Datenbank!$X207-W207)</f>
        <v>0</v>
      </c>
      <c r="Z207" s="31" t="str" cm="1">
        <f t="array" ref="Z207">_xlfn.LET(_xlpm.fi,_xlfn._xlws.FILTER($O207:$O$2480,(MONTH($D207:$D$2480)=MONTH($D207))*($O207:$O$2480=$O207)),IF(COUNT(_xlpm.fi)&gt;1,"DUPLIKAT",""))</f>
        <v/>
      </c>
      <c r="AA207" s="31"/>
      <c r="AB207" s="31"/>
    </row>
    <row r="208" spans="2:28" ht="20.100000000000001" customHeight="1" x14ac:dyDescent="0.25">
      <c r="B208" s="31">
        <f t="shared" si="24"/>
        <v>196</v>
      </c>
      <c r="C208" s="31">
        <f t="shared" si="25"/>
        <v>1</v>
      </c>
      <c r="D208" s="32"/>
      <c r="E208" s="31"/>
      <c r="F208" s="31">
        <f>Datenbank!$E208</f>
        <v>0</v>
      </c>
      <c r="G208" s="33" t="str">
        <f>IF(ISERROR(INDEX([1]Plan!A:O,MATCH(E208,[1]Plan!C:C,0),MATCH(C208,[1]Plan!$A$2:$O$2,0))),"",INDEX([1]Plan!A:O,MATCH(E208,[1]Plan!C:C,0),MATCH(C208,[1]Plan!$A$2:$O$2,0)))</f>
        <v/>
      </c>
      <c r="H208" s="33"/>
      <c r="I208" s="33"/>
      <c r="J208" s="31"/>
      <c r="K208" s="33" t="str">
        <f t="shared" si="30"/>
        <v/>
      </c>
      <c r="L208" s="33" t="str">
        <f t="shared" si="31"/>
        <v/>
      </c>
      <c r="M208" s="31" t="str">
        <f t="shared" si="26"/>
        <v/>
      </c>
      <c r="N208" s="31" t="str">
        <f>IF(ISERROR(VLOOKUP(M208,[1]Plan!$Q$5:$R$22,2,FALSE)),"",VLOOKUP(M208,[1]Plan!$Q$5:$R$22,2,FALSE))</f>
        <v/>
      </c>
      <c r="O208" s="31" t="str">
        <f>IF(ISERROR(INDEX([1]Plan!$B:$B,MATCH(F208,[1]Plan!$C:$C,0))),"",INDEX([1]Plan!$B:$B,MATCH(F208,[1]Plan!$C:$C,0)))</f>
        <v/>
      </c>
      <c r="P208" s="33" t="str">
        <f t="shared" si="27"/>
        <v/>
      </c>
      <c r="Q208" s="33">
        <f t="shared" si="28"/>
        <v>0</v>
      </c>
      <c r="R208" s="33" t="str">
        <f t="shared" si="29"/>
        <v/>
      </c>
      <c r="S208" s="33" t="str">
        <f>IF(Z208="DUPLIKAT","",Tabelle1[[#This Row],[Soll-Monat]])</f>
        <v/>
      </c>
      <c r="T208" s="33" t="str">
        <f>IF(ISERROR(IF(M208=99,"",INDEX([1]Plan!A:O,MATCH($O208,[1]Plan!B:B,0),MATCH($C208,[1]Plan!$A$2:$O$2,0)))),"",IF(M208=99,"",INDEX([1]Plan!A:O,MATCH($O208,[1]Plan!B:B,0),MATCH($C208,[1]Plan!$A$2:$O$2,0))))</f>
        <v/>
      </c>
      <c r="U208" s="33">
        <f>IF(ISERROR(SUMIFS(P:P,E:E,Datenbank!$E208,C:C,Datenbank!$C208)),"",SUMIFS(P:P,E:E,Datenbank!$E208,C:C,Datenbank!$C208))+IF(ISERROR(SUMIFS(Q:Q,E:E,Datenbank!$E208,C:C,Datenbank!$C208)),"",SUMIFS(Q:Q,E:E,Datenbank!$E208,C:C,Datenbank!$C208))</f>
        <v>0</v>
      </c>
      <c r="V208" s="33" t="str">
        <f>IF(ISERROR(IF(Z208="Duplikat","",(Datenbank!$U208-Datenbank!$T208))),"",IF(Z208="Duplikat","",(Datenbank!$U208-Datenbank!$T208)))</f>
        <v/>
      </c>
      <c r="W208" s="33">
        <f ca="1">IF(ISERROR(SUMIF(O:T,Datenbank!$O208,T:T)),"",SUMIF(O:T,Datenbank!$O208,T:T))</f>
        <v>0</v>
      </c>
      <c r="X208" s="33">
        <f ca="1">IF(ISERROR(SUMIF(O:Q,Datenbank!$O208,Q:Q)),"",SUMIF(O:Q,Datenbank!$O208,Q:Q))+IF(ISERROR(SUMIF(O:Q,Datenbank!$O208,P:P)),"",SUMIF(O:Q,Datenbank!$O208,P:P))</f>
        <v>0</v>
      </c>
      <c r="Y208" s="33">
        <f ca="1">IF(ISERROR(Datenbank!$X208-W208),"",Datenbank!$X208-W208)</f>
        <v>0</v>
      </c>
      <c r="Z208" s="31" t="str" cm="1">
        <f t="array" ref="Z208">_xlfn.LET(_xlpm.fi,_xlfn._xlws.FILTER($O208:$O$2480,(MONTH($D208:$D$2480)=MONTH($D208))*($O208:$O$2480=$O208)),IF(COUNT(_xlpm.fi)&gt;1,"DUPLIKAT",""))</f>
        <v/>
      </c>
      <c r="AA208" s="31"/>
      <c r="AB208" s="31"/>
    </row>
    <row r="209" spans="2:28" ht="20.100000000000001" customHeight="1" x14ac:dyDescent="0.25">
      <c r="B209" s="31">
        <f t="shared" si="24"/>
        <v>197</v>
      </c>
      <c r="C209" s="31">
        <f t="shared" si="25"/>
        <v>1</v>
      </c>
      <c r="D209" s="32"/>
      <c r="E209" s="31"/>
      <c r="F209" s="31">
        <f>Datenbank!$E209</f>
        <v>0</v>
      </c>
      <c r="G209" s="33" t="str">
        <f>IF(ISERROR(INDEX([1]Plan!A:O,MATCH(E209,[1]Plan!C:C,0),MATCH(C209,[1]Plan!$A$2:$O$2,0))),"",INDEX([1]Plan!A:O,MATCH(E209,[1]Plan!C:C,0),MATCH(C209,[1]Plan!$A$2:$O$2,0)))</f>
        <v/>
      </c>
      <c r="H209" s="33"/>
      <c r="I209" s="33"/>
      <c r="J209" s="31"/>
      <c r="K209" s="33" t="str">
        <f t="shared" si="30"/>
        <v/>
      </c>
      <c r="L209" s="33" t="str">
        <f t="shared" si="31"/>
        <v/>
      </c>
      <c r="M209" s="31" t="str">
        <f t="shared" si="26"/>
        <v/>
      </c>
      <c r="N209" s="31" t="str">
        <f>IF(ISERROR(VLOOKUP(M209,[1]Plan!$Q$5:$R$22,2,FALSE)),"",VLOOKUP(M209,[1]Plan!$Q$5:$R$22,2,FALSE))</f>
        <v/>
      </c>
      <c r="O209" s="31" t="str">
        <f>IF(ISERROR(INDEX([1]Plan!$B:$B,MATCH(F209,[1]Plan!$C:$C,0))),"",INDEX([1]Plan!$B:$B,MATCH(F209,[1]Plan!$C:$C,0)))</f>
        <v/>
      </c>
      <c r="P209" s="33" t="str">
        <f t="shared" si="27"/>
        <v/>
      </c>
      <c r="Q209" s="33">
        <f t="shared" si="28"/>
        <v>0</v>
      </c>
      <c r="R209" s="33" t="str">
        <f t="shared" si="29"/>
        <v/>
      </c>
      <c r="S209" s="33" t="str">
        <f>IF(Z209="DUPLIKAT","",Tabelle1[[#This Row],[Soll-Monat]])</f>
        <v/>
      </c>
      <c r="T209" s="33" t="str">
        <f>IF(ISERROR(IF(M209=99,"",INDEX([1]Plan!A:O,MATCH($O209,[1]Plan!B:B,0),MATCH($C209,[1]Plan!$A$2:$O$2,0)))),"",IF(M209=99,"",INDEX([1]Plan!A:O,MATCH($O209,[1]Plan!B:B,0),MATCH($C209,[1]Plan!$A$2:$O$2,0))))</f>
        <v/>
      </c>
      <c r="U209" s="33">
        <f>IF(ISERROR(SUMIFS(P:P,E:E,Datenbank!$E209,C:C,Datenbank!$C209)),"",SUMIFS(P:P,E:E,Datenbank!$E209,C:C,Datenbank!$C209))+IF(ISERROR(SUMIFS(Q:Q,E:E,Datenbank!$E209,C:C,Datenbank!$C209)),"",SUMIFS(Q:Q,E:E,Datenbank!$E209,C:C,Datenbank!$C209))</f>
        <v>0</v>
      </c>
      <c r="V209" s="33" t="str">
        <f>IF(ISERROR(IF(Z209="Duplikat","",(Datenbank!$U209-Datenbank!$T209))),"",IF(Z209="Duplikat","",(Datenbank!$U209-Datenbank!$T209)))</f>
        <v/>
      </c>
      <c r="W209" s="33">
        <f ca="1">IF(ISERROR(SUMIF(O:T,Datenbank!$O209,T:T)),"",SUMIF(O:T,Datenbank!$O209,T:T))</f>
        <v>0</v>
      </c>
      <c r="X209" s="33">
        <f ca="1">IF(ISERROR(SUMIF(O:Q,Datenbank!$O209,Q:Q)),"",SUMIF(O:Q,Datenbank!$O209,Q:Q))+IF(ISERROR(SUMIF(O:Q,Datenbank!$O209,P:P)),"",SUMIF(O:Q,Datenbank!$O209,P:P))</f>
        <v>0</v>
      </c>
      <c r="Y209" s="33">
        <f ca="1">IF(ISERROR(Datenbank!$X209-W209),"",Datenbank!$X209-W209)</f>
        <v>0</v>
      </c>
      <c r="Z209" s="31" t="str" cm="1">
        <f t="array" ref="Z209">_xlfn.LET(_xlpm.fi,_xlfn._xlws.FILTER($O209:$O$2480,(MONTH($D209:$D$2480)=MONTH($D209))*($O209:$O$2480=$O209)),IF(COUNT(_xlpm.fi)&gt;1,"DUPLIKAT",""))</f>
        <v/>
      </c>
      <c r="AA209" s="31"/>
      <c r="AB209" s="31"/>
    </row>
    <row r="210" spans="2:28" ht="20.100000000000001" customHeight="1" x14ac:dyDescent="0.25">
      <c r="B210" s="31">
        <f t="shared" si="24"/>
        <v>198</v>
      </c>
      <c r="C210" s="31">
        <f t="shared" si="25"/>
        <v>1</v>
      </c>
      <c r="D210" s="32"/>
      <c r="E210" s="31"/>
      <c r="F210" s="31">
        <f>Datenbank!$E210</f>
        <v>0</v>
      </c>
      <c r="G210" s="33" t="str">
        <f>IF(ISERROR(INDEX([1]Plan!A:O,MATCH(E210,[1]Plan!C:C,0),MATCH(C210,[1]Plan!$A$2:$O$2,0))),"",INDEX([1]Plan!A:O,MATCH(E210,[1]Plan!C:C,0),MATCH(C210,[1]Plan!$A$2:$O$2,0)))</f>
        <v/>
      </c>
      <c r="H210" s="33"/>
      <c r="I210" s="33"/>
      <c r="J210" s="31"/>
      <c r="K210" s="33" t="str">
        <f t="shared" si="30"/>
        <v/>
      </c>
      <c r="L210" s="33" t="str">
        <f t="shared" si="31"/>
        <v/>
      </c>
      <c r="M210" s="31" t="str">
        <f t="shared" si="26"/>
        <v/>
      </c>
      <c r="N210" s="31" t="str">
        <f>IF(ISERROR(VLOOKUP(M210,[1]Plan!$Q$5:$R$22,2,FALSE)),"",VLOOKUP(M210,[1]Plan!$Q$5:$R$22,2,FALSE))</f>
        <v/>
      </c>
      <c r="O210" s="31" t="str">
        <f>IF(ISERROR(INDEX([1]Plan!$B:$B,MATCH(F210,[1]Plan!$C:$C,0))),"",INDEX([1]Plan!$B:$B,MATCH(F210,[1]Plan!$C:$C,0)))</f>
        <v/>
      </c>
      <c r="P210" s="33" t="str">
        <f t="shared" si="27"/>
        <v/>
      </c>
      <c r="Q210" s="33">
        <f t="shared" si="28"/>
        <v>0</v>
      </c>
      <c r="R210" s="33" t="str">
        <f t="shared" si="29"/>
        <v/>
      </c>
      <c r="S210" s="33" t="str">
        <f>IF(Z210="DUPLIKAT","",Tabelle1[[#This Row],[Soll-Monat]])</f>
        <v/>
      </c>
      <c r="T210" s="33" t="str">
        <f>IF(ISERROR(IF(M210=99,"",INDEX([1]Plan!A:O,MATCH($O210,[1]Plan!B:B,0),MATCH($C210,[1]Plan!$A$2:$O$2,0)))),"",IF(M210=99,"",INDEX([1]Plan!A:O,MATCH($O210,[1]Plan!B:B,0),MATCH($C210,[1]Plan!$A$2:$O$2,0))))</f>
        <v/>
      </c>
      <c r="U210" s="33">
        <f>IF(ISERROR(SUMIFS(P:P,E:E,Datenbank!$E210,C:C,Datenbank!$C210)),"",SUMIFS(P:P,E:E,Datenbank!$E210,C:C,Datenbank!$C210))+IF(ISERROR(SUMIFS(Q:Q,E:E,Datenbank!$E210,C:C,Datenbank!$C210)),"",SUMIFS(Q:Q,E:E,Datenbank!$E210,C:C,Datenbank!$C210))</f>
        <v>0</v>
      </c>
      <c r="V210" s="33" t="str">
        <f>IF(ISERROR(IF(Z210="Duplikat","",(Datenbank!$U210-Datenbank!$T210))),"",IF(Z210="Duplikat","",(Datenbank!$U210-Datenbank!$T210)))</f>
        <v/>
      </c>
      <c r="W210" s="33">
        <f ca="1">IF(ISERROR(SUMIF(O:T,Datenbank!$O210,T:T)),"",SUMIF(O:T,Datenbank!$O210,T:T))</f>
        <v>0</v>
      </c>
      <c r="X210" s="33">
        <f ca="1">IF(ISERROR(SUMIF(O:Q,Datenbank!$O210,Q:Q)),"",SUMIF(O:Q,Datenbank!$O210,Q:Q))+IF(ISERROR(SUMIF(O:Q,Datenbank!$O210,P:P)),"",SUMIF(O:Q,Datenbank!$O210,P:P))</f>
        <v>0</v>
      </c>
      <c r="Y210" s="33">
        <f ca="1">IF(ISERROR(Datenbank!$X210-W210),"",Datenbank!$X210-W210)</f>
        <v>0</v>
      </c>
      <c r="Z210" s="31" t="str" cm="1">
        <f t="array" ref="Z210">_xlfn.LET(_xlpm.fi,_xlfn._xlws.FILTER($O210:$O$2480,(MONTH($D210:$D$2480)=MONTH($D210))*($O210:$O$2480=$O210)),IF(COUNT(_xlpm.fi)&gt;1,"DUPLIKAT",""))</f>
        <v/>
      </c>
      <c r="AA210" s="31"/>
      <c r="AB210" s="31"/>
    </row>
    <row r="211" spans="2:28" ht="20.100000000000001" customHeight="1" x14ac:dyDescent="0.25">
      <c r="B211" s="31">
        <f t="shared" si="24"/>
        <v>199</v>
      </c>
      <c r="C211" s="31">
        <f t="shared" si="25"/>
        <v>1</v>
      </c>
      <c r="D211" s="32"/>
      <c r="E211" s="31"/>
      <c r="F211" s="31">
        <f>Datenbank!$E211</f>
        <v>0</v>
      </c>
      <c r="G211" s="33" t="str">
        <f>IF(ISERROR(INDEX([1]Plan!A:O,MATCH(E211,[1]Plan!C:C,0),MATCH(C211,[1]Plan!$A$2:$O$2,0))),"",INDEX([1]Plan!A:O,MATCH(E211,[1]Plan!C:C,0),MATCH(C211,[1]Plan!$A$2:$O$2,0)))</f>
        <v/>
      </c>
      <c r="H211" s="33"/>
      <c r="I211" s="33"/>
      <c r="J211" s="31"/>
      <c r="K211" s="33" t="str">
        <f t="shared" si="30"/>
        <v/>
      </c>
      <c r="L211" s="33" t="str">
        <f t="shared" si="31"/>
        <v/>
      </c>
      <c r="M211" s="31" t="str">
        <f t="shared" si="26"/>
        <v/>
      </c>
      <c r="N211" s="31" t="str">
        <f>IF(ISERROR(VLOOKUP(M211,[1]Plan!$Q$5:$R$22,2,FALSE)),"",VLOOKUP(M211,[1]Plan!$Q$5:$R$22,2,FALSE))</f>
        <v/>
      </c>
      <c r="O211" s="31" t="str">
        <f>IF(ISERROR(INDEX([1]Plan!$B:$B,MATCH(F211,[1]Plan!$C:$C,0))),"",INDEX([1]Plan!$B:$B,MATCH(F211,[1]Plan!$C:$C,0)))</f>
        <v/>
      </c>
      <c r="P211" s="33" t="str">
        <f t="shared" si="27"/>
        <v/>
      </c>
      <c r="Q211" s="33">
        <f t="shared" si="28"/>
        <v>0</v>
      </c>
      <c r="R211" s="33" t="str">
        <f t="shared" si="29"/>
        <v/>
      </c>
      <c r="S211" s="33" t="str">
        <f>IF(Z211="DUPLIKAT","",Tabelle1[[#This Row],[Soll-Monat]])</f>
        <v/>
      </c>
      <c r="T211" s="33" t="str">
        <f>IF(ISERROR(IF(M211=99,"",INDEX([1]Plan!A:O,MATCH($O211,[1]Plan!B:B,0),MATCH($C211,[1]Plan!$A$2:$O$2,0)))),"",IF(M211=99,"",INDEX([1]Plan!A:O,MATCH($O211,[1]Plan!B:B,0),MATCH($C211,[1]Plan!$A$2:$O$2,0))))</f>
        <v/>
      </c>
      <c r="U211" s="33">
        <f>IF(ISERROR(SUMIFS(P:P,E:E,Datenbank!$E211,C:C,Datenbank!$C211)),"",SUMIFS(P:P,E:E,Datenbank!$E211,C:C,Datenbank!$C211))+IF(ISERROR(SUMIFS(Q:Q,E:E,Datenbank!$E211,C:C,Datenbank!$C211)),"",SUMIFS(Q:Q,E:E,Datenbank!$E211,C:C,Datenbank!$C211))</f>
        <v>0</v>
      </c>
      <c r="V211" s="33" t="str">
        <f>IF(ISERROR(IF(Z211="Duplikat","",(Datenbank!$U211-Datenbank!$T211))),"",IF(Z211="Duplikat","",(Datenbank!$U211-Datenbank!$T211)))</f>
        <v/>
      </c>
      <c r="W211" s="33">
        <f ca="1">IF(ISERROR(SUMIF(O:T,Datenbank!$O211,T:T)),"",SUMIF(O:T,Datenbank!$O211,T:T))</f>
        <v>0</v>
      </c>
      <c r="X211" s="33">
        <f ca="1">IF(ISERROR(SUMIF(O:Q,Datenbank!$O211,Q:Q)),"",SUMIF(O:Q,Datenbank!$O211,Q:Q))+IF(ISERROR(SUMIF(O:Q,Datenbank!$O211,P:P)),"",SUMIF(O:Q,Datenbank!$O211,P:P))</f>
        <v>0</v>
      </c>
      <c r="Y211" s="33">
        <f ca="1">IF(ISERROR(Datenbank!$X211-W211),"",Datenbank!$X211-W211)</f>
        <v>0</v>
      </c>
      <c r="Z211" s="31" t="str" cm="1">
        <f t="array" ref="Z211">_xlfn.LET(_xlpm.fi,_xlfn._xlws.FILTER($O211:$O$2480,(MONTH($D211:$D$2480)=MONTH($D211))*($O211:$O$2480=$O211)),IF(COUNT(_xlpm.fi)&gt;1,"DUPLIKAT",""))</f>
        <v/>
      </c>
      <c r="AA211" s="31"/>
      <c r="AB211" s="31"/>
    </row>
    <row r="212" spans="2:28" ht="20.100000000000001" customHeight="1" x14ac:dyDescent="0.25">
      <c r="B212" s="31">
        <f t="shared" si="24"/>
        <v>200</v>
      </c>
      <c r="C212" s="31">
        <f t="shared" si="25"/>
        <v>1</v>
      </c>
      <c r="D212" s="32"/>
      <c r="E212" s="31"/>
      <c r="F212" s="31">
        <f>Datenbank!$E212</f>
        <v>0</v>
      </c>
      <c r="G212" s="33" t="str">
        <f>IF(ISERROR(INDEX([1]Plan!A:O,MATCH(E212,[1]Plan!C:C,0),MATCH(C212,[1]Plan!$A$2:$O$2,0))),"",INDEX([1]Plan!A:O,MATCH(E212,[1]Plan!C:C,0),MATCH(C212,[1]Plan!$A$2:$O$2,0)))</f>
        <v/>
      </c>
      <c r="H212" s="33"/>
      <c r="I212" s="33"/>
      <c r="J212" s="31"/>
      <c r="K212" s="33" t="str">
        <f t="shared" si="30"/>
        <v/>
      </c>
      <c r="L212" s="33" t="str">
        <f t="shared" si="31"/>
        <v/>
      </c>
      <c r="M212" s="31" t="str">
        <f t="shared" si="26"/>
        <v/>
      </c>
      <c r="N212" s="31" t="str">
        <f>IF(ISERROR(VLOOKUP(M212,[1]Plan!$Q$5:$R$22,2,FALSE)),"",VLOOKUP(M212,[1]Plan!$Q$5:$R$22,2,FALSE))</f>
        <v/>
      </c>
      <c r="O212" s="31" t="str">
        <f>IF(ISERROR(INDEX([1]Plan!$B:$B,MATCH(F212,[1]Plan!$C:$C,0))),"",INDEX([1]Plan!$B:$B,MATCH(F212,[1]Plan!$C:$C,0)))</f>
        <v/>
      </c>
      <c r="P212" s="33" t="str">
        <f t="shared" si="27"/>
        <v/>
      </c>
      <c r="Q212" s="33">
        <f t="shared" si="28"/>
        <v>0</v>
      </c>
      <c r="R212" s="33" t="str">
        <f t="shared" si="29"/>
        <v/>
      </c>
      <c r="S212" s="33" t="str">
        <f>IF(Z212="DUPLIKAT","",Tabelle1[[#This Row],[Soll-Monat]])</f>
        <v/>
      </c>
      <c r="T212" s="33" t="str">
        <f>IF(ISERROR(IF(M212=99,"",INDEX([1]Plan!A:O,MATCH($O212,[1]Plan!B:B,0),MATCH($C212,[1]Plan!$A$2:$O$2,0)))),"",IF(M212=99,"",INDEX([1]Plan!A:O,MATCH($O212,[1]Plan!B:B,0),MATCH($C212,[1]Plan!$A$2:$O$2,0))))</f>
        <v/>
      </c>
      <c r="U212" s="33">
        <f>IF(ISERROR(SUMIFS(P:P,E:E,Datenbank!$E212,C:C,Datenbank!$C212)),"",SUMIFS(P:P,E:E,Datenbank!$E212,C:C,Datenbank!$C212))+IF(ISERROR(SUMIFS(Q:Q,E:E,Datenbank!$E212,C:C,Datenbank!$C212)),"",SUMIFS(Q:Q,E:E,Datenbank!$E212,C:C,Datenbank!$C212))</f>
        <v>0</v>
      </c>
      <c r="V212" s="33" t="str">
        <f>IF(ISERROR(IF(Z212="Duplikat","",(Datenbank!$U212-Datenbank!$T212))),"",IF(Z212="Duplikat","",(Datenbank!$U212-Datenbank!$T212)))</f>
        <v/>
      </c>
      <c r="W212" s="33">
        <f ca="1">IF(ISERROR(SUMIF(O:T,Datenbank!$O212,T:T)),"",SUMIF(O:T,Datenbank!$O212,T:T))</f>
        <v>0</v>
      </c>
      <c r="X212" s="33">
        <f ca="1">IF(ISERROR(SUMIF(O:Q,Datenbank!$O212,Q:Q)),"",SUMIF(O:Q,Datenbank!$O212,Q:Q))+IF(ISERROR(SUMIF(O:Q,Datenbank!$O212,P:P)),"",SUMIF(O:Q,Datenbank!$O212,P:P))</f>
        <v>0</v>
      </c>
      <c r="Y212" s="33">
        <f ca="1">IF(ISERROR(Datenbank!$X212-W212),"",Datenbank!$X212-W212)</f>
        <v>0</v>
      </c>
      <c r="Z212" s="31" t="str" cm="1">
        <f t="array" ref="Z212">_xlfn.LET(_xlpm.fi,_xlfn._xlws.FILTER($O212:$O$2480,(MONTH($D212:$D$2480)=MONTH($D212))*($O212:$O$2480=$O212)),IF(COUNT(_xlpm.fi)&gt;1,"DUPLIKAT",""))</f>
        <v/>
      </c>
      <c r="AA212" s="31"/>
      <c r="AB212" s="31"/>
    </row>
    <row r="213" spans="2:28" ht="20.100000000000001" customHeight="1" x14ac:dyDescent="0.25">
      <c r="B213" s="31">
        <f t="shared" ref="B213:B276" si="32">B212+1</f>
        <v>201</v>
      </c>
      <c r="C213" s="31">
        <f t="shared" ref="C213:C276" si="33">MONTH(D213)*1</f>
        <v>1</v>
      </c>
      <c r="D213" s="32"/>
      <c r="E213" s="31"/>
      <c r="F213" s="31">
        <f>Datenbank!$E213</f>
        <v>0</v>
      </c>
      <c r="G213" s="33" t="str">
        <f>IF(ISERROR(INDEX([1]Plan!A:O,MATCH(E213,[1]Plan!C:C,0),MATCH(C213,[1]Plan!$A$2:$O$2,0))),"",INDEX([1]Plan!A:O,MATCH(E213,[1]Plan!C:C,0),MATCH(C213,[1]Plan!$A$2:$O$2,0)))</f>
        <v/>
      </c>
      <c r="H213" s="33"/>
      <c r="I213" s="33"/>
      <c r="J213" s="31"/>
      <c r="K213" s="33" t="str">
        <f t="shared" si="30"/>
        <v/>
      </c>
      <c r="L213" s="33" t="str">
        <f t="shared" si="31"/>
        <v/>
      </c>
      <c r="M213" s="31" t="str">
        <f t="shared" ref="M213:M276" si="34">IF(E213&gt;0,LEFT(O213,2)*1,"")</f>
        <v/>
      </c>
      <c r="N213" s="31" t="str">
        <f>IF(ISERROR(VLOOKUP(M213,[1]Plan!$Q$5:$R$22,2,FALSE)),"",VLOOKUP(M213,[1]Plan!$Q$5:$R$22,2,FALSE))</f>
        <v/>
      </c>
      <c r="O213" s="31" t="str">
        <f>IF(ISERROR(INDEX([1]Plan!$B:$B,MATCH(F213,[1]Plan!$C:$C,0))),"",INDEX([1]Plan!$B:$B,MATCH(F213,[1]Plan!$C:$C,0)))</f>
        <v/>
      </c>
      <c r="P213" s="33" t="str">
        <f t="shared" ref="P213:P276" si="35">IF(ISERROR(IF(M213=99,0,IF(M213&lt;&gt;10,G213+I213,0))),"",IF(M213=99,0,IF(M213&lt;&gt;10,G213+I213,0)))</f>
        <v/>
      </c>
      <c r="Q213" s="33">
        <f t="shared" ref="Q213:Q276" si="36">IF(ISERROR(IF(M213=10,G213+I213,0)*1),"",IF(M213=10,G213+I213,0)*1)</f>
        <v>0</v>
      </c>
      <c r="R213" s="33" t="str">
        <f t="shared" ref="R213:R276" si="37">IF(M213=99,G213,"")</f>
        <v/>
      </c>
      <c r="S213" s="33" t="str">
        <f>IF(Z213="DUPLIKAT","",Tabelle1[[#This Row],[Soll-Monat]])</f>
        <v/>
      </c>
      <c r="T213" s="33" t="str">
        <f>IF(ISERROR(IF(M213=99,"",INDEX([1]Plan!A:O,MATCH($O213,[1]Plan!B:B,0),MATCH($C213,[1]Plan!$A$2:$O$2,0)))),"",IF(M213=99,"",INDEX([1]Plan!A:O,MATCH($O213,[1]Plan!B:B,0),MATCH($C213,[1]Plan!$A$2:$O$2,0))))</f>
        <v/>
      </c>
      <c r="U213" s="33">
        <f>IF(ISERROR(SUMIFS(P:P,E:E,Datenbank!$E213,C:C,Datenbank!$C213)),"",SUMIFS(P:P,E:E,Datenbank!$E213,C:C,Datenbank!$C213))+IF(ISERROR(SUMIFS(Q:Q,E:E,Datenbank!$E213,C:C,Datenbank!$C213)),"",SUMIFS(Q:Q,E:E,Datenbank!$E213,C:C,Datenbank!$C213))</f>
        <v>0</v>
      </c>
      <c r="V213" s="33" t="str">
        <f>IF(ISERROR(IF(Z213="Duplikat","",(Datenbank!$U213-Datenbank!$T213))),"",IF(Z213="Duplikat","",(Datenbank!$U213-Datenbank!$T213)))</f>
        <v/>
      </c>
      <c r="W213" s="33">
        <f ca="1">IF(ISERROR(SUMIF(O:T,Datenbank!$O213,T:T)),"",SUMIF(O:T,Datenbank!$O213,T:T))</f>
        <v>0</v>
      </c>
      <c r="X213" s="33">
        <f ca="1">IF(ISERROR(SUMIF(O:Q,Datenbank!$O213,Q:Q)),"",SUMIF(O:Q,Datenbank!$O213,Q:Q))+IF(ISERROR(SUMIF(O:Q,Datenbank!$O213,P:P)),"",SUMIF(O:Q,Datenbank!$O213,P:P))</f>
        <v>0</v>
      </c>
      <c r="Y213" s="33">
        <f ca="1">IF(ISERROR(Datenbank!$X213-W213),"",Datenbank!$X213-W213)</f>
        <v>0</v>
      </c>
      <c r="Z213" s="31" t="str" cm="1">
        <f t="array" ref="Z213">_xlfn.LET(_xlpm.fi,_xlfn._xlws.FILTER($O213:$O$2480,(MONTH($D213:$D$2480)=MONTH($D213))*($O213:$O$2480=$O213)),IF(COUNT(_xlpm.fi)&gt;1,"DUPLIKAT",""))</f>
        <v/>
      </c>
      <c r="AA213" s="31"/>
      <c r="AB213" s="31"/>
    </row>
    <row r="214" spans="2:28" ht="20.100000000000001" customHeight="1" x14ac:dyDescent="0.25">
      <c r="B214" s="31">
        <f t="shared" si="32"/>
        <v>202</v>
      </c>
      <c r="C214" s="31">
        <f t="shared" si="33"/>
        <v>1</v>
      </c>
      <c r="D214" s="32"/>
      <c r="E214" s="31"/>
      <c r="F214" s="31">
        <f>Datenbank!$E214</f>
        <v>0</v>
      </c>
      <c r="G214" s="33" t="str">
        <f>IF(ISERROR(INDEX([1]Plan!A:O,MATCH(E214,[1]Plan!C:C,0),MATCH(C214,[1]Plan!$A$2:$O$2,0))),"",INDEX([1]Plan!A:O,MATCH(E214,[1]Plan!C:C,0),MATCH(C214,[1]Plan!$A$2:$O$2,0)))</f>
        <v/>
      </c>
      <c r="H214" s="33"/>
      <c r="I214" s="33"/>
      <c r="J214" s="31"/>
      <c r="K214" s="33" t="str">
        <f t="shared" si="30"/>
        <v/>
      </c>
      <c r="L214" s="33" t="str">
        <f t="shared" si="31"/>
        <v/>
      </c>
      <c r="M214" s="31" t="str">
        <f t="shared" si="34"/>
        <v/>
      </c>
      <c r="N214" s="31" t="str">
        <f>IF(ISERROR(VLOOKUP(M214,[1]Plan!$Q$5:$R$22,2,FALSE)),"",VLOOKUP(M214,[1]Plan!$Q$5:$R$22,2,FALSE))</f>
        <v/>
      </c>
      <c r="O214" s="31" t="str">
        <f>IF(ISERROR(INDEX([1]Plan!$B:$B,MATCH(F214,[1]Plan!$C:$C,0))),"",INDEX([1]Plan!$B:$B,MATCH(F214,[1]Plan!$C:$C,0)))</f>
        <v/>
      </c>
      <c r="P214" s="33" t="str">
        <f t="shared" si="35"/>
        <v/>
      </c>
      <c r="Q214" s="33">
        <f t="shared" si="36"/>
        <v>0</v>
      </c>
      <c r="R214" s="33" t="str">
        <f t="shared" si="37"/>
        <v/>
      </c>
      <c r="S214" s="33" t="str">
        <f>IF(Z214="DUPLIKAT","",Tabelle1[[#This Row],[Soll-Monat]])</f>
        <v/>
      </c>
      <c r="T214" s="33" t="str">
        <f>IF(ISERROR(IF(M214=99,"",INDEX([1]Plan!A:O,MATCH($O214,[1]Plan!B:B,0),MATCH($C214,[1]Plan!$A$2:$O$2,0)))),"",IF(M214=99,"",INDEX([1]Plan!A:O,MATCH($O214,[1]Plan!B:B,0),MATCH($C214,[1]Plan!$A$2:$O$2,0))))</f>
        <v/>
      </c>
      <c r="U214" s="33">
        <f>IF(ISERROR(SUMIFS(P:P,E:E,Datenbank!$E214,C:C,Datenbank!$C214)),"",SUMIFS(P:P,E:E,Datenbank!$E214,C:C,Datenbank!$C214))+IF(ISERROR(SUMIFS(Q:Q,E:E,Datenbank!$E214,C:C,Datenbank!$C214)),"",SUMIFS(Q:Q,E:E,Datenbank!$E214,C:C,Datenbank!$C214))</f>
        <v>0</v>
      </c>
      <c r="V214" s="33" t="str">
        <f>IF(ISERROR(IF(Z214="Duplikat","",(Datenbank!$U214-Datenbank!$T214))),"",IF(Z214="Duplikat","",(Datenbank!$U214-Datenbank!$T214)))</f>
        <v/>
      </c>
      <c r="W214" s="33">
        <f ca="1">IF(ISERROR(SUMIF(O:T,Datenbank!$O214,T:T)),"",SUMIF(O:T,Datenbank!$O214,T:T))</f>
        <v>0</v>
      </c>
      <c r="X214" s="33">
        <f ca="1">IF(ISERROR(SUMIF(O:Q,Datenbank!$O214,Q:Q)),"",SUMIF(O:Q,Datenbank!$O214,Q:Q))+IF(ISERROR(SUMIF(O:Q,Datenbank!$O214,P:P)),"",SUMIF(O:Q,Datenbank!$O214,P:P))</f>
        <v>0</v>
      </c>
      <c r="Y214" s="33">
        <f ca="1">IF(ISERROR(Datenbank!$X214-W214),"",Datenbank!$X214-W214)</f>
        <v>0</v>
      </c>
      <c r="Z214" s="31" t="str" cm="1">
        <f t="array" ref="Z214">_xlfn.LET(_xlpm.fi,_xlfn._xlws.FILTER($O214:$O$2480,(MONTH($D214:$D$2480)=MONTH($D214))*($O214:$O$2480=$O214)),IF(COUNT(_xlpm.fi)&gt;1,"DUPLIKAT",""))</f>
        <v/>
      </c>
      <c r="AA214" s="31"/>
      <c r="AB214" s="31"/>
    </row>
    <row r="215" spans="2:28" ht="20.100000000000001" customHeight="1" x14ac:dyDescent="0.25">
      <c r="B215" s="31">
        <f t="shared" si="32"/>
        <v>203</v>
      </c>
      <c r="C215" s="31">
        <f t="shared" si="33"/>
        <v>1</v>
      </c>
      <c r="D215" s="32"/>
      <c r="E215" s="31"/>
      <c r="F215" s="31">
        <f>Datenbank!$E215</f>
        <v>0</v>
      </c>
      <c r="G215" s="33" t="str">
        <f>IF(ISERROR(INDEX([1]Plan!A:O,MATCH(E215,[1]Plan!C:C,0),MATCH(C215,[1]Plan!$A$2:$O$2,0))),"",INDEX([1]Plan!A:O,MATCH(E215,[1]Plan!C:C,0),MATCH(C215,[1]Plan!$A$2:$O$2,0)))</f>
        <v/>
      </c>
      <c r="H215" s="33"/>
      <c r="I215" s="33"/>
      <c r="J215" s="31"/>
      <c r="K215" s="33" t="str">
        <f t="shared" si="30"/>
        <v/>
      </c>
      <c r="L215" s="33" t="str">
        <f t="shared" si="31"/>
        <v/>
      </c>
      <c r="M215" s="31" t="str">
        <f t="shared" si="34"/>
        <v/>
      </c>
      <c r="N215" s="31" t="str">
        <f>IF(ISERROR(VLOOKUP(M215,[1]Plan!$Q$5:$R$22,2,FALSE)),"",VLOOKUP(M215,[1]Plan!$Q$5:$R$22,2,FALSE))</f>
        <v/>
      </c>
      <c r="O215" s="31" t="str">
        <f>IF(ISERROR(INDEX([1]Plan!$B:$B,MATCH(F215,[1]Plan!$C:$C,0))),"",INDEX([1]Plan!$B:$B,MATCH(F215,[1]Plan!$C:$C,0)))</f>
        <v/>
      </c>
      <c r="P215" s="33" t="str">
        <f t="shared" si="35"/>
        <v/>
      </c>
      <c r="Q215" s="33">
        <f t="shared" si="36"/>
        <v>0</v>
      </c>
      <c r="R215" s="33" t="str">
        <f t="shared" si="37"/>
        <v/>
      </c>
      <c r="S215" s="33" t="str">
        <f>IF(Z215="DUPLIKAT","",Tabelle1[[#This Row],[Soll-Monat]])</f>
        <v/>
      </c>
      <c r="T215" s="33" t="str">
        <f>IF(ISERROR(IF(M215=99,"",INDEX([1]Plan!A:O,MATCH($O215,[1]Plan!B:B,0),MATCH($C215,[1]Plan!$A$2:$O$2,0)))),"",IF(M215=99,"",INDEX([1]Plan!A:O,MATCH($O215,[1]Plan!B:B,0),MATCH($C215,[1]Plan!$A$2:$O$2,0))))</f>
        <v/>
      </c>
      <c r="U215" s="33">
        <f>IF(ISERROR(SUMIFS(P:P,E:E,Datenbank!$E215,C:C,Datenbank!$C215)),"",SUMIFS(P:P,E:E,Datenbank!$E215,C:C,Datenbank!$C215))+IF(ISERROR(SUMIFS(Q:Q,E:E,Datenbank!$E215,C:C,Datenbank!$C215)),"",SUMIFS(Q:Q,E:E,Datenbank!$E215,C:C,Datenbank!$C215))</f>
        <v>0</v>
      </c>
      <c r="V215" s="33" t="str">
        <f>IF(ISERROR(IF(Z215="Duplikat","",(Datenbank!$U215-Datenbank!$T215))),"",IF(Z215="Duplikat","",(Datenbank!$U215-Datenbank!$T215)))</f>
        <v/>
      </c>
      <c r="W215" s="33">
        <f ca="1">IF(ISERROR(SUMIF(O:T,Datenbank!$O215,T:T)),"",SUMIF(O:T,Datenbank!$O215,T:T))</f>
        <v>0</v>
      </c>
      <c r="X215" s="33">
        <f ca="1">IF(ISERROR(SUMIF(O:Q,Datenbank!$O215,Q:Q)),"",SUMIF(O:Q,Datenbank!$O215,Q:Q))+IF(ISERROR(SUMIF(O:Q,Datenbank!$O215,P:P)),"",SUMIF(O:Q,Datenbank!$O215,P:P))</f>
        <v>0</v>
      </c>
      <c r="Y215" s="33">
        <f ca="1">IF(ISERROR(Datenbank!$X215-W215),"",Datenbank!$X215-W215)</f>
        <v>0</v>
      </c>
      <c r="Z215" s="31" t="str" cm="1">
        <f t="array" ref="Z215">_xlfn.LET(_xlpm.fi,_xlfn._xlws.FILTER($O215:$O$2480,(MONTH($D215:$D$2480)=MONTH($D215))*($O215:$O$2480=$O215)),IF(COUNT(_xlpm.fi)&gt;1,"DUPLIKAT",""))</f>
        <v/>
      </c>
      <c r="AA215" s="31"/>
      <c r="AB215" s="31"/>
    </row>
    <row r="216" spans="2:28" ht="20.100000000000001" customHeight="1" x14ac:dyDescent="0.25">
      <c r="B216" s="31">
        <f t="shared" si="32"/>
        <v>204</v>
      </c>
      <c r="C216" s="31">
        <f t="shared" si="33"/>
        <v>1</v>
      </c>
      <c r="D216" s="32"/>
      <c r="E216" s="31"/>
      <c r="F216" s="31">
        <f>Datenbank!$E216</f>
        <v>0</v>
      </c>
      <c r="G216" s="33" t="str">
        <f>IF(ISERROR(INDEX([1]Plan!A:O,MATCH(E216,[1]Plan!C:C,0),MATCH(C216,[1]Plan!$A$2:$O$2,0))),"",INDEX([1]Plan!A:O,MATCH(E216,[1]Plan!C:C,0),MATCH(C216,[1]Plan!$A$2:$O$2,0)))</f>
        <v/>
      </c>
      <c r="H216" s="33"/>
      <c r="I216" s="33"/>
      <c r="J216" s="31"/>
      <c r="K216" s="33" t="str">
        <f t="shared" si="30"/>
        <v/>
      </c>
      <c r="L216" s="33" t="str">
        <f t="shared" si="31"/>
        <v/>
      </c>
      <c r="M216" s="31" t="str">
        <f t="shared" si="34"/>
        <v/>
      </c>
      <c r="N216" s="31" t="str">
        <f>IF(ISERROR(VLOOKUP(M216,[1]Plan!$Q$5:$R$22,2,FALSE)),"",VLOOKUP(M216,[1]Plan!$Q$5:$R$22,2,FALSE))</f>
        <v/>
      </c>
      <c r="O216" s="31" t="str">
        <f>IF(ISERROR(INDEX([1]Plan!$B:$B,MATCH(F216,[1]Plan!$C:$C,0))),"",INDEX([1]Plan!$B:$B,MATCH(F216,[1]Plan!$C:$C,0)))</f>
        <v/>
      </c>
      <c r="P216" s="33" t="str">
        <f t="shared" si="35"/>
        <v/>
      </c>
      <c r="Q216" s="33">
        <f t="shared" si="36"/>
        <v>0</v>
      </c>
      <c r="R216" s="33" t="str">
        <f t="shared" si="37"/>
        <v/>
      </c>
      <c r="S216" s="33" t="str">
        <f>IF(Z216="DUPLIKAT","",Tabelle1[[#This Row],[Soll-Monat]])</f>
        <v/>
      </c>
      <c r="T216" s="33" t="str">
        <f>IF(ISERROR(IF(M216=99,"",INDEX([1]Plan!A:O,MATCH($O216,[1]Plan!B:B,0),MATCH($C216,[1]Plan!$A$2:$O$2,0)))),"",IF(M216=99,"",INDEX([1]Plan!A:O,MATCH($O216,[1]Plan!B:B,0),MATCH($C216,[1]Plan!$A$2:$O$2,0))))</f>
        <v/>
      </c>
      <c r="U216" s="33">
        <f>IF(ISERROR(SUMIFS(P:P,E:E,Datenbank!$E216,C:C,Datenbank!$C216)),"",SUMIFS(P:P,E:E,Datenbank!$E216,C:C,Datenbank!$C216))+IF(ISERROR(SUMIFS(Q:Q,E:E,Datenbank!$E216,C:C,Datenbank!$C216)),"",SUMIFS(Q:Q,E:E,Datenbank!$E216,C:C,Datenbank!$C216))</f>
        <v>0</v>
      </c>
      <c r="V216" s="33" t="str">
        <f>IF(ISERROR(IF(Z216="Duplikat","",(Datenbank!$U216-Datenbank!$T216))),"",IF(Z216="Duplikat","",(Datenbank!$U216-Datenbank!$T216)))</f>
        <v/>
      </c>
      <c r="W216" s="33">
        <f ca="1">IF(ISERROR(SUMIF(O:T,Datenbank!$O216,T:T)),"",SUMIF(O:T,Datenbank!$O216,T:T))</f>
        <v>0</v>
      </c>
      <c r="X216" s="33">
        <f ca="1">IF(ISERROR(SUMIF(O:Q,Datenbank!$O216,Q:Q)),"",SUMIF(O:Q,Datenbank!$O216,Q:Q))+IF(ISERROR(SUMIF(O:Q,Datenbank!$O216,P:P)),"",SUMIF(O:Q,Datenbank!$O216,P:P))</f>
        <v>0</v>
      </c>
      <c r="Y216" s="33">
        <f ca="1">IF(ISERROR(Datenbank!$X216-W216),"",Datenbank!$X216-W216)</f>
        <v>0</v>
      </c>
      <c r="Z216" s="31" t="str" cm="1">
        <f t="array" ref="Z216">_xlfn.LET(_xlpm.fi,_xlfn._xlws.FILTER($O216:$O$2480,(MONTH($D216:$D$2480)=MONTH($D216))*($O216:$O$2480=$O216)),IF(COUNT(_xlpm.fi)&gt;1,"DUPLIKAT",""))</f>
        <v/>
      </c>
      <c r="AA216" s="31"/>
      <c r="AB216" s="31"/>
    </row>
    <row r="217" spans="2:28" ht="20.100000000000001" customHeight="1" x14ac:dyDescent="0.25">
      <c r="B217" s="31">
        <f t="shared" si="32"/>
        <v>205</v>
      </c>
      <c r="C217" s="31">
        <f t="shared" si="33"/>
        <v>1</v>
      </c>
      <c r="D217" s="32"/>
      <c r="E217" s="31"/>
      <c r="F217" s="31">
        <f>Datenbank!$E217</f>
        <v>0</v>
      </c>
      <c r="G217" s="33" t="str">
        <f>IF(ISERROR(INDEX([1]Plan!A:O,MATCH(E217,[1]Plan!C:C,0),MATCH(C217,[1]Plan!$A$2:$O$2,0))),"",INDEX([1]Plan!A:O,MATCH(E217,[1]Plan!C:C,0),MATCH(C217,[1]Plan!$A$2:$O$2,0)))</f>
        <v/>
      </c>
      <c r="H217" s="33"/>
      <c r="I217" s="33"/>
      <c r="J217" s="31"/>
      <c r="K217" s="33" t="str">
        <f t="shared" si="30"/>
        <v/>
      </c>
      <c r="L217" s="33" t="str">
        <f t="shared" si="31"/>
        <v/>
      </c>
      <c r="M217" s="31" t="str">
        <f t="shared" si="34"/>
        <v/>
      </c>
      <c r="N217" s="31" t="str">
        <f>IF(ISERROR(VLOOKUP(M217,[1]Plan!$Q$5:$R$22,2,FALSE)),"",VLOOKUP(M217,[1]Plan!$Q$5:$R$22,2,FALSE))</f>
        <v/>
      </c>
      <c r="O217" s="31" t="str">
        <f>IF(ISERROR(INDEX([1]Plan!$B:$B,MATCH(F217,[1]Plan!$C:$C,0))),"",INDEX([1]Plan!$B:$B,MATCH(F217,[1]Plan!$C:$C,0)))</f>
        <v/>
      </c>
      <c r="P217" s="33" t="str">
        <f t="shared" si="35"/>
        <v/>
      </c>
      <c r="Q217" s="33">
        <f t="shared" si="36"/>
        <v>0</v>
      </c>
      <c r="R217" s="33" t="str">
        <f t="shared" si="37"/>
        <v/>
      </c>
      <c r="S217" s="33" t="str">
        <f>IF(Z217="DUPLIKAT","",Tabelle1[[#This Row],[Soll-Monat]])</f>
        <v/>
      </c>
      <c r="T217" s="33" t="str">
        <f>IF(ISERROR(IF(M217=99,"",INDEX([1]Plan!A:O,MATCH($O217,[1]Plan!B:B,0),MATCH($C217,[1]Plan!$A$2:$O$2,0)))),"",IF(M217=99,"",INDEX([1]Plan!A:O,MATCH($O217,[1]Plan!B:B,0),MATCH($C217,[1]Plan!$A$2:$O$2,0))))</f>
        <v/>
      </c>
      <c r="U217" s="33">
        <f>IF(ISERROR(SUMIFS(P:P,E:E,Datenbank!$E217,C:C,Datenbank!$C217)),"",SUMIFS(P:P,E:E,Datenbank!$E217,C:C,Datenbank!$C217))+IF(ISERROR(SUMIFS(Q:Q,E:E,Datenbank!$E217,C:C,Datenbank!$C217)),"",SUMIFS(Q:Q,E:E,Datenbank!$E217,C:C,Datenbank!$C217))</f>
        <v>0</v>
      </c>
      <c r="V217" s="33" t="str">
        <f>IF(ISERROR(IF(Z217="Duplikat","",(Datenbank!$U217-Datenbank!$T217))),"",IF(Z217="Duplikat","",(Datenbank!$U217-Datenbank!$T217)))</f>
        <v/>
      </c>
      <c r="W217" s="33">
        <f ca="1">IF(ISERROR(SUMIF(O:T,Datenbank!$O217,T:T)),"",SUMIF(O:T,Datenbank!$O217,T:T))</f>
        <v>0</v>
      </c>
      <c r="X217" s="33">
        <f ca="1">IF(ISERROR(SUMIF(O:Q,Datenbank!$O217,Q:Q)),"",SUMIF(O:Q,Datenbank!$O217,Q:Q))+IF(ISERROR(SUMIF(O:Q,Datenbank!$O217,P:P)),"",SUMIF(O:Q,Datenbank!$O217,P:P))</f>
        <v>0</v>
      </c>
      <c r="Y217" s="33">
        <f ca="1">IF(ISERROR(Datenbank!$X217-W217),"",Datenbank!$X217-W217)</f>
        <v>0</v>
      </c>
      <c r="Z217" s="31" t="str" cm="1">
        <f t="array" ref="Z217">_xlfn.LET(_xlpm.fi,_xlfn._xlws.FILTER($O217:$O$2480,(MONTH($D217:$D$2480)=MONTH($D217))*($O217:$O$2480=$O217)),IF(COUNT(_xlpm.fi)&gt;1,"DUPLIKAT",""))</f>
        <v/>
      </c>
      <c r="AA217" s="31"/>
      <c r="AB217" s="31"/>
    </row>
    <row r="218" spans="2:28" ht="20.100000000000001" customHeight="1" x14ac:dyDescent="0.25">
      <c r="B218" s="31">
        <f t="shared" si="32"/>
        <v>206</v>
      </c>
      <c r="C218" s="31">
        <f t="shared" si="33"/>
        <v>1</v>
      </c>
      <c r="D218" s="32"/>
      <c r="E218" s="31"/>
      <c r="F218" s="31">
        <f>Datenbank!$E218</f>
        <v>0</v>
      </c>
      <c r="G218" s="33" t="str">
        <f>IF(ISERROR(INDEX([1]Plan!A:O,MATCH(E218,[1]Plan!C:C,0),MATCH(C218,[1]Plan!$A$2:$O$2,0))),"",INDEX([1]Plan!A:O,MATCH(E218,[1]Plan!C:C,0),MATCH(C218,[1]Plan!$A$2:$O$2,0)))</f>
        <v/>
      </c>
      <c r="H218" s="33"/>
      <c r="I218" s="33"/>
      <c r="J218" s="31"/>
      <c r="K218" s="33" t="str">
        <f t="shared" si="30"/>
        <v/>
      </c>
      <c r="L218" s="33" t="str">
        <f t="shared" si="31"/>
        <v/>
      </c>
      <c r="M218" s="31" t="str">
        <f t="shared" si="34"/>
        <v/>
      </c>
      <c r="N218" s="31" t="str">
        <f>IF(ISERROR(VLOOKUP(M218,[1]Plan!$Q$5:$R$22,2,FALSE)),"",VLOOKUP(M218,[1]Plan!$Q$5:$R$22,2,FALSE))</f>
        <v/>
      </c>
      <c r="O218" s="31" t="str">
        <f>IF(ISERROR(INDEX([1]Plan!$B:$B,MATCH(F218,[1]Plan!$C:$C,0))),"",INDEX([1]Plan!$B:$B,MATCH(F218,[1]Plan!$C:$C,0)))</f>
        <v/>
      </c>
      <c r="P218" s="33" t="str">
        <f t="shared" si="35"/>
        <v/>
      </c>
      <c r="Q218" s="33">
        <f t="shared" si="36"/>
        <v>0</v>
      </c>
      <c r="R218" s="33" t="str">
        <f t="shared" si="37"/>
        <v/>
      </c>
      <c r="S218" s="33" t="str">
        <f>IF(Z218="DUPLIKAT","",Tabelle1[[#This Row],[Soll-Monat]])</f>
        <v/>
      </c>
      <c r="T218" s="33" t="str">
        <f>IF(ISERROR(IF(M218=99,"",INDEX([1]Plan!A:O,MATCH($O218,[1]Plan!B:B,0),MATCH($C218,[1]Plan!$A$2:$O$2,0)))),"",IF(M218=99,"",INDEX([1]Plan!A:O,MATCH($O218,[1]Plan!B:B,0),MATCH($C218,[1]Plan!$A$2:$O$2,0))))</f>
        <v/>
      </c>
      <c r="U218" s="33">
        <f>IF(ISERROR(SUMIFS(P:P,E:E,Datenbank!$E218,C:C,Datenbank!$C218)),"",SUMIFS(P:P,E:E,Datenbank!$E218,C:C,Datenbank!$C218))+IF(ISERROR(SUMIFS(Q:Q,E:E,Datenbank!$E218,C:C,Datenbank!$C218)),"",SUMIFS(Q:Q,E:E,Datenbank!$E218,C:C,Datenbank!$C218))</f>
        <v>0</v>
      </c>
      <c r="V218" s="33" t="str">
        <f>IF(ISERROR(IF(Z218="Duplikat","",(Datenbank!$U218-Datenbank!$T218))),"",IF(Z218="Duplikat","",(Datenbank!$U218-Datenbank!$T218)))</f>
        <v/>
      </c>
      <c r="W218" s="33">
        <f ca="1">IF(ISERROR(SUMIF(O:T,Datenbank!$O218,T:T)),"",SUMIF(O:T,Datenbank!$O218,T:T))</f>
        <v>0</v>
      </c>
      <c r="X218" s="33">
        <f ca="1">IF(ISERROR(SUMIF(O:Q,Datenbank!$O218,Q:Q)),"",SUMIF(O:Q,Datenbank!$O218,Q:Q))+IF(ISERROR(SUMIF(O:Q,Datenbank!$O218,P:P)),"",SUMIF(O:Q,Datenbank!$O218,P:P))</f>
        <v>0</v>
      </c>
      <c r="Y218" s="33">
        <f ca="1">IF(ISERROR(Datenbank!$X218-W218),"",Datenbank!$X218-W218)</f>
        <v>0</v>
      </c>
      <c r="Z218" s="31" t="str" cm="1">
        <f t="array" ref="Z218">_xlfn.LET(_xlpm.fi,_xlfn._xlws.FILTER($O218:$O$2480,(MONTH($D218:$D$2480)=MONTH($D218))*($O218:$O$2480=$O218)),IF(COUNT(_xlpm.fi)&gt;1,"DUPLIKAT",""))</f>
        <v/>
      </c>
      <c r="AA218" s="31"/>
      <c r="AB218" s="31"/>
    </row>
    <row r="219" spans="2:28" ht="20.100000000000001" customHeight="1" x14ac:dyDescent="0.25">
      <c r="B219" s="31">
        <f t="shared" si="32"/>
        <v>207</v>
      </c>
      <c r="C219" s="31">
        <f t="shared" si="33"/>
        <v>1</v>
      </c>
      <c r="D219" s="32"/>
      <c r="E219" s="31"/>
      <c r="F219" s="31">
        <f>Datenbank!$E219</f>
        <v>0</v>
      </c>
      <c r="G219" s="33" t="str">
        <f>IF(ISERROR(INDEX([1]Plan!A:O,MATCH(E219,[1]Plan!C:C,0),MATCH(C219,[1]Plan!$A$2:$O$2,0))),"",INDEX([1]Plan!A:O,MATCH(E219,[1]Plan!C:C,0),MATCH(C219,[1]Plan!$A$2:$O$2,0)))</f>
        <v/>
      </c>
      <c r="H219" s="33"/>
      <c r="I219" s="33"/>
      <c r="J219" s="31"/>
      <c r="K219" s="33" t="str">
        <f t="shared" si="30"/>
        <v/>
      </c>
      <c r="L219" s="33" t="str">
        <f t="shared" si="31"/>
        <v/>
      </c>
      <c r="M219" s="31" t="str">
        <f t="shared" si="34"/>
        <v/>
      </c>
      <c r="N219" s="31" t="str">
        <f>IF(ISERROR(VLOOKUP(M219,[1]Plan!$Q$5:$R$22,2,FALSE)),"",VLOOKUP(M219,[1]Plan!$Q$5:$R$22,2,FALSE))</f>
        <v/>
      </c>
      <c r="O219" s="31" t="str">
        <f>IF(ISERROR(INDEX([1]Plan!$B:$B,MATCH(F219,[1]Plan!$C:$C,0))),"",INDEX([1]Plan!$B:$B,MATCH(F219,[1]Plan!$C:$C,0)))</f>
        <v/>
      </c>
      <c r="P219" s="33" t="str">
        <f t="shared" si="35"/>
        <v/>
      </c>
      <c r="Q219" s="33">
        <f t="shared" si="36"/>
        <v>0</v>
      </c>
      <c r="R219" s="33" t="str">
        <f t="shared" si="37"/>
        <v/>
      </c>
      <c r="S219" s="33" t="str">
        <f>IF(Z219="DUPLIKAT","",Tabelle1[[#This Row],[Soll-Monat]])</f>
        <v/>
      </c>
      <c r="T219" s="33" t="str">
        <f>IF(ISERROR(IF(M219=99,"",INDEX([1]Plan!A:O,MATCH($O219,[1]Plan!B:B,0),MATCH($C219,[1]Plan!$A$2:$O$2,0)))),"",IF(M219=99,"",INDEX([1]Plan!A:O,MATCH($O219,[1]Plan!B:B,0),MATCH($C219,[1]Plan!$A$2:$O$2,0))))</f>
        <v/>
      </c>
      <c r="U219" s="33">
        <f>IF(ISERROR(SUMIFS(P:P,E:E,Datenbank!$E219,C:C,Datenbank!$C219)),"",SUMIFS(P:P,E:E,Datenbank!$E219,C:C,Datenbank!$C219))+IF(ISERROR(SUMIFS(Q:Q,E:E,Datenbank!$E219,C:C,Datenbank!$C219)),"",SUMIFS(Q:Q,E:E,Datenbank!$E219,C:C,Datenbank!$C219))</f>
        <v>0</v>
      </c>
      <c r="V219" s="33" t="str">
        <f>IF(ISERROR(IF(Z219="Duplikat","",(Datenbank!$U219-Datenbank!$T219))),"",IF(Z219="Duplikat","",(Datenbank!$U219-Datenbank!$T219)))</f>
        <v/>
      </c>
      <c r="W219" s="33">
        <f ca="1">IF(ISERROR(SUMIF(O:T,Datenbank!$O219,T:T)),"",SUMIF(O:T,Datenbank!$O219,T:T))</f>
        <v>0</v>
      </c>
      <c r="X219" s="33">
        <f ca="1">IF(ISERROR(SUMIF(O:Q,Datenbank!$O219,Q:Q)),"",SUMIF(O:Q,Datenbank!$O219,Q:Q))+IF(ISERROR(SUMIF(O:Q,Datenbank!$O219,P:P)),"",SUMIF(O:Q,Datenbank!$O219,P:P))</f>
        <v>0</v>
      </c>
      <c r="Y219" s="33">
        <f ca="1">IF(ISERROR(Datenbank!$X219-W219),"",Datenbank!$X219-W219)</f>
        <v>0</v>
      </c>
      <c r="Z219" s="31" t="str" cm="1">
        <f t="array" ref="Z219">_xlfn.LET(_xlpm.fi,_xlfn._xlws.FILTER($O219:$O$2480,(MONTH($D219:$D$2480)=MONTH($D219))*($O219:$O$2480=$O219)),IF(COUNT(_xlpm.fi)&gt;1,"DUPLIKAT",""))</f>
        <v/>
      </c>
      <c r="AA219" s="31"/>
      <c r="AB219" s="31"/>
    </row>
    <row r="220" spans="2:28" ht="20.100000000000001" customHeight="1" x14ac:dyDescent="0.25">
      <c r="B220" s="31">
        <f t="shared" si="32"/>
        <v>208</v>
      </c>
      <c r="C220" s="31">
        <f t="shared" si="33"/>
        <v>1</v>
      </c>
      <c r="D220" s="32"/>
      <c r="E220" s="31"/>
      <c r="F220" s="31">
        <f>Datenbank!$E220</f>
        <v>0</v>
      </c>
      <c r="G220" s="33" t="str">
        <f>IF(ISERROR(INDEX([1]Plan!A:O,MATCH(E220,[1]Plan!C:C,0),MATCH(C220,[1]Plan!$A$2:$O$2,0))),"",INDEX([1]Plan!A:O,MATCH(E220,[1]Plan!C:C,0),MATCH(C220,[1]Plan!$A$2:$O$2,0)))</f>
        <v/>
      </c>
      <c r="H220" s="33"/>
      <c r="I220" s="33"/>
      <c r="J220" s="31"/>
      <c r="K220" s="33" t="str">
        <f t="shared" si="30"/>
        <v/>
      </c>
      <c r="L220" s="33" t="str">
        <f t="shared" si="31"/>
        <v/>
      </c>
      <c r="M220" s="31" t="str">
        <f t="shared" si="34"/>
        <v/>
      </c>
      <c r="N220" s="31" t="str">
        <f>IF(ISERROR(VLOOKUP(M220,[1]Plan!$Q$5:$R$22,2,FALSE)),"",VLOOKUP(M220,[1]Plan!$Q$5:$R$22,2,FALSE))</f>
        <v/>
      </c>
      <c r="O220" s="31" t="str">
        <f>IF(ISERROR(INDEX([1]Plan!$B:$B,MATCH(F220,[1]Plan!$C:$C,0))),"",INDEX([1]Plan!$B:$B,MATCH(F220,[1]Plan!$C:$C,0)))</f>
        <v/>
      </c>
      <c r="P220" s="33" t="str">
        <f t="shared" si="35"/>
        <v/>
      </c>
      <c r="Q220" s="33">
        <f t="shared" si="36"/>
        <v>0</v>
      </c>
      <c r="R220" s="33" t="str">
        <f t="shared" si="37"/>
        <v/>
      </c>
      <c r="S220" s="33" t="str">
        <f>IF(Z220="DUPLIKAT","",Tabelle1[[#This Row],[Soll-Monat]])</f>
        <v/>
      </c>
      <c r="T220" s="33" t="str">
        <f>IF(ISERROR(IF(M220=99,"",INDEX([1]Plan!A:O,MATCH($O220,[1]Plan!B:B,0),MATCH($C220,[1]Plan!$A$2:$O$2,0)))),"",IF(M220=99,"",INDEX([1]Plan!A:O,MATCH($O220,[1]Plan!B:B,0),MATCH($C220,[1]Plan!$A$2:$O$2,0))))</f>
        <v/>
      </c>
      <c r="U220" s="33">
        <f>IF(ISERROR(SUMIFS(P:P,E:E,Datenbank!$E220,C:C,Datenbank!$C220)),"",SUMIFS(P:P,E:E,Datenbank!$E220,C:C,Datenbank!$C220))+IF(ISERROR(SUMIFS(Q:Q,E:E,Datenbank!$E220,C:C,Datenbank!$C220)),"",SUMIFS(Q:Q,E:E,Datenbank!$E220,C:C,Datenbank!$C220))</f>
        <v>0</v>
      </c>
      <c r="V220" s="33" t="str">
        <f>IF(ISERROR(IF(Z220="Duplikat","",(Datenbank!$U220-Datenbank!$T220))),"",IF(Z220="Duplikat","",(Datenbank!$U220-Datenbank!$T220)))</f>
        <v/>
      </c>
      <c r="W220" s="33">
        <f ca="1">IF(ISERROR(SUMIF(O:T,Datenbank!$O220,T:T)),"",SUMIF(O:T,Datenbank!$O220,T:T))</f>
        <v>0</v>
      </c>
      <c r="X220" s="33">
        <f ca="1">IF(ISERROR(SUMIF(O:Q,Datenbank!$O220,Q:Q)),"",SUMIF(O:Q,Datenbank!$O220,Q:Q))+IF(ISERROR(SUMIF(O:Q,Datenbank!$O220,P:P)),"",SUMIF(O:Q,Datenbank!$O220,P:P))</f>
        <v>0</v>
      </c>
      <c r="Y220" s="33">
        <f ca="1">IF(ISERROR(Datenbank!$X220-W220),"",Datenbank!$X220-W220)</f>
        <v>0</v>
      </c>
      <c r="Z220" s="31" t="str" cm="1">
        <f t="array" ref="Z220">_xlfn.LET(_xlpm.fi,_xlfn._xlws.FILTER($O220:$O$2480,(MONTH($D220:$D$2480)=MONTH($D220))*($O220:$O$2480=$O220)),IF(COUNT(_xlpm.fi)&gt;1,"DUPLIKAT",""))</f>
        <v/>
      </c>
      <c r="AA220" s="31"/>
      <c r="AB220" s="31"/>
    </row>
    <row r="221" spans="2:28" ht="20.100000000000001" customHeight="1" x14ac:dyDescent="0.25">
      <c r="B221" s="31">
        <f t="shared" si="32"/>
        <v>209</v>
      </c>
      <c r="C221" s="31">
        <f t="shared" si="33"/>
        <v>1</v>
      </c>
      <c r="D221" s="32"/>
      <c r="E221" s="31"/>
      <c r="F221" s="31">
        <f>Datenbank!$E221</f>
        <v>0</v>
      </c>
      <c r="G221" s="33" t="str">
        <f>IF(ISERROR(INDEX([1]Plan!A:O,MATCH(E221,[1]Plan!C:C,0),MATCH(C221,[1]Plan!$A$2:$O$2,0))),"",INDEX([1]Plan!A:O,MATCH(E221,[1]Plan!C:C,0),MATCH(C221,[1]Plan!$A$2:$O$2,0)))</f>
        <v/>
      </c>
      <c r="H221" s="33"/>
      <c r="I221" s="33"/>
      <c r="J221" s="31"/>
      <c r="K221" s="33" t="str">
        <f t="shared" si="30"/>
        <v/>
      </c>
      <c r="L221" s="33" t="str">
        <f t="shared" si="31"/>
        <v/>
      </c>
      <c r="M221" s="31" t="str">
        <f t="shared" si="34"/>
        <v/>
      </c>
      <c r="N221" s="31" t="str">
        <f>IF(ISERROR(VLOOKUP(M221,[1]Plan!$Q$5:$R$22,2,FALSE)),"",VLOOKUP(M221,[1]Plan!$Q$5:$R$22,2,FALSE))</f>
        <v/>
      </c>
      <c r="O221" s="31" t="str">
        <f>IF(ISERROR(INDEX([1]Plan!$B:$B,MATCH(F221,[1]Plan!$C:$C,0))),"",INDEX([1]Plan!$B:$B,MATCH(F221,[1]Plan!$C:$C,0)))</f>
        <v/>
      </c>
      <c r="P221" s="33" t="str">
        <f t="shared" si="35"/>
        <v/>
      </c>
      <c r="Q221" s="33">
        <f t="shared" si="36"/>
        <v>0</v>
      </c>
      <c r="R221" s="33" t="str">
        <f t="shared" si="37"/>
        <v/>
      </c>
      <c r="S221" s="33" t="str">
        <f>IF(Z221="DUPLIKAT","",Tabelle1[[#This Row],[Soll-Monat]])</f>
        <v/>
      </c>
      <c r="T221" s="33" t="str">
        <f>IF(ISERROR(IF(M221=99,"",INDEX([1]Plan!A:O,MATCH($O221,[1]Plan!B:B,0),MATCH($C221,[1]Plan!$A$2:$O$2,0)))),"",IF(M221=99,"",INDEX([1]Plan!A:O,MATCH($O221,[1]Plan!B:B,0),MATCH($C221,[1]Plan!$A$2:$O$2,0))))</f>
        <v/>
      </c>
      <c r="U221" s="33">
        <f>IF(ISERROR(SUMIFS(P:P,E:E,Datenbank!$E221,C:C,Datenbank!$C221)),"",SUMIFS(P:P,E:E,Datenbank!$E221,C:C,Datenbank!$C221))+IF(ISERROR(SUMIFS(Q:Q,E:E,Datenbank!$E221,C:C,Datenbank!$C221)),"",SUMIFS(Q:Q,E:E,Datenbank!$E221,C:C,Datenbank!$C221))</f>
        <v>0</v>
      </c>
      <c r="V221" s="33" t="str">
        <f>IF(ISERROR(IF(Z221="Duplikat","",(Datenbank!$U221-Datenbank!$T221))),"",IF(Z221="Duplikat","",(Datenbank!$U221-Datenbank!$T221)))</f>
        <v/>
      </c>
      <c r="W221" s="33">
        <f ca="1">IF(ISERROR(SUMIF(O:T,Datenbank!$O221,T:T)),"",SUMIF(O:T,Datenbank!$O221,T:T))</f>
        <v>0</v>
      </c>
      <c r="X221" s="33">
        <f ca="1">IF(ISERROR(SUMIF(O:Q,Datenbank!$O221,Q:Q)),"",SUMIF(O:Q,Datenbank!$O221,Q:Q))+IF(ISERROR(SUMIF(O:Q,Datenbank!$O221,P:P)),"",SUMIF(O:Q,Datenbank!$O221,P:P))</f>
        <v>0</v>
      </c>
      <c r="Y221" s="33">
        <f ca="1">IF(ISERROR(Datenbank!$X221-W221),"",Datenbank!$X221-W221)</f>
        <v>0</v>
      </c>
      <c r="Z221" s="31" t="str" cm="1">
        <f t="array" ref="Z221">_xlfn.LET(_xlpm.fi,_xlfn._xlws.FILTER($O221:$O$2480,(MONTH($D221:$D$2480)=MONTH($D221))*($O221:$O$2480=$O221)),IF(COUNT(_xlpm.fi)&gt;1,"DUPLIKAT",""))</f>
        <v/>
      </c>
      <c r="AA221" s="31"/>
      <c r="AB221" s="31"/>
    </row>
    <row r="222" spans="2:28" ht="20.100000000000001" customHeight="1" x14ac:dyDescent="0.25">
      <c r="B222" s="31">
        <f t="shared" si="32"/>
        <v>210</v>
      </c>
      <c r="C222" s="31">
        <f t="shared" si="33"/>
        <v>1</v>
      </c>
      <c r="D222" s="32"/>
      <c r="E222" s="31"/>
      <c r="F222" s="31">
        <f>Datenbank!$E222</f>
        <v>0</v>
      </c>
      <c r="G222" s="33" t="str">
        <f>IF(ISERROR(INDEX([1]Plan!A:O,MATCH(E222,[1]Plan!C:C,0),MATCH(C222,[1]Plan!$A$2:$O$2,0))),"",INDEX([1]Plan!A:O,MATCH(E222,[1]Plan!C:C,0),MATCH(C222,[1]Plan!$A$2:$O$2,0)))</f>
        <v/>
      </c>
      <c r="H222" s="33"/>
      <c r="I222" s="33"/>
      <c r="J222" s="31"/>
      <c r="K222" s="33" t="str">
        <f t="shared" si="30"/>
        <v/>
      </c>
      <c r="L222" s="33" t="str">
        <f t="shared" si="31"/>
        <v/>
      </c>
      <c r="M222" s="31" t="str">
        <f t="shared" si="34"/>
        <v/>
      </c>
      <c r="N222" s="31" t="str">
        <f>IF(ISERROR(VLOOKUP(M222,[1]Plan!$Q$5:$R$22,2,FALSE)),"",VLOOKUP(M222,[1]Plan!$Q$5:$R$22,2,FALSE))</f>
        <v/>
      </c>
      <c r="O222" s="31" t="str">
        <f>IF(ISERROR(INDEX([1]Plan!$B:$B,MATCH(F222,[1]Plan!$C:$C,0))),"",INDEX([1]Plan!$B:$B,MATCH(F222,[1]Plan!$C:$C,0)))</f>
        <v/>
      </c>
      <c r="P222" s="33" t="str">
        <f t="shared" si="35"/>
        <v/>
      </c>
      <c r="Q222" s="33">
        <f t="shared" si="36"/>
        <v>0</v>
      </c>
      <c r="R222" s="33" t="str">
        <f t="shared" si="37"/>
        <v/>
      </c>
      <c r="S222" s="33" t="str">
        <f>IF(Z222="DUPLIKAT","",Tabelle1[[#This Row],[Soll-Monat]])</f>
        <v/>
      </c>
      <c r="T222" s="33" t="str">
        <f>IF(ISERROR(IF(M222=99,"",INDEX([1]Plan!A:O,MATCH($O222,[1]Plan!B:B,0),MATCH($C222,[1]Plan!$A$2:$O$2,0)))),"",IF(M222=99,"",INDEX([1]Plan!A:O,MATCH($O222,[1]Plan!B:B,0),MATCH($C222,[1]Plan!$A$2:$O$2,0))))</f>
        <v/>
      </c>
      <c r="U222" s="33">
        <f>IF(ISERROR(SUMIFS(P:P,E:E,Datenbank!$E222,C:C,Datenbank!$C222)),"",SUMIFS(P:P,E:E,Datenbank!$E222,C:C,Datenbank!$C222))+IF(ISERROR(SUMIFS(Q:Q,E:E,Datenbank!$E222,C:C,Datenbank!$C222)),"",SUMIFS(Q:Q,E:E,Datenbank!$E222,C:C,Datenbank!$C222))</f>
        <v>0</v>
      </c>
      <c r="V222" s="33" t="str">
        <f>IF(ISERROR(IF(Z222="Duplikat","",(Datenbank!$U222-Datenbank!$T222))),"",IF(Z222="Duplikat","",(Datenbank!$U222-Datenbank!$T222)))</f>
        <v/>
      </c>
      <c r="W222" s="33">
        <f ca="1">IF(ISERROR(SUMIF(O:T,Datenbank!$O222,T:T)),"",SUMIF(O:T,Datenbank!$O222,T:T))</f>
        <v>0</v>
      </c>
      <c r="X222" s="33">
        <f ca="1">IF(ISERROR(SUMIF(O:Q,Datenbank!$O222,Q:Q)),"",SUMIF(O:Q,Datenbank!$O222,Q:Q))+IF(ISERROR(SUMIF(O:Q,Datenbank!$O222,P:P)),"",SUMIF(O:Q,Datenbank!$O222,P:P))</f>
        <v>0</v>
      </c>
      <c r="Y222" s="33">
        <f ca="1">IF(ISERROR(Datenbank!$X222-W222),"",Datenbank!$X222-W222)</f>
        <v>0</v>
      </c>
      <c r="Z222" s="31" t="str" cm="1">
        <f t="array" ref="Z222">_xlfn.LET(_xlpm.fi,_xlfn._xlws.FILTER($O222:$O$2480,(MONTH($D222:$D$2480)=MONTH($D222))*($O222:$O$2480=$O222)),IF(COUNT(_xlpm.fi)&gt;1,"DUPLIKAT",""))</f>
        <v/>
      </c>
      <c r="AA222" s="31"/>
      <c r="AB222" s="31"/>
    </row>
    <row r="223" spans="2:28" ht="20.100000000000001" customHeight="1" x14ac:dyDescent="0.25">
      <c r="B223" s="31">
        <f t="shared" si="32"/>
        <v>211</v>
      </c>
      <c r="C223" s="31">
        <f t="shared" si="33"/>
        <v>1</v>
      </c>
      <c r="D223" s="32"/>
      <c r="E223" s="31"/>
      <c r="F223" s="31">
        <f>Datenbank!$E223</f>
        <v>0</v>
      </c>
      <c r="G223" s="33" t="str">
        <f>IF(ISERROR(INDEX([1]Plan!A:O,MATCH(E223,[1]Plan!C:C,0),MATCH(C223,[1]Plan!$A$2:$O$2,0))),"",INDEX([1]Plan!A:O,MATCH(E223,[1]Plan!C:C,0),MATCH(C223,[1]Plan!$A$2:$O$2,0)))</f>
        <v/>
      </c>
      <c r="H223" s="33"/>
      <c r="I223" s="33"/>
      <c r="J223" s="31"/>
      <c r="K223" s="33" t="str">
        <f t="shared" si="30"/>
        <v/>
      </c>
      <c r="L223" s="33" t="str">
        <f t="shared" si="31"/>
        <v/>
      </c>
      <c r="M223" s="31" t="str">
        <f t="shared" si="34"/>
        <v/>
      </c>
      <c r="N223" s="31" t="str">
        <f>IF(ISERROR(VLOOKUP(M223,[1]Plan!$Q$5:$R$22,2,FALSE)),"",VLOOKUP(M223,[1]Plan!$Q$5:$R$22,2,FALSE))</f>
        <v/>
      </c>
      <c r="O223" s="31" t="str">
        <f>IF(ISERROR(INDEX([1]Plan!$B:$B,MATCH(F223,[1]Plan!$C:$C,0))),"",INDEX([1]Plan!$B:$B,MATCH(F223,[1]Plan!$C:$C,0)))</f>
        <v/>
      </c>
      <c r="P223" s="33" t="str">
        <f t="shared" si="35"/>
        <v/>
      </c>
      <c r="Q223" s="33">
        <f t="shared" si="36"/>
        <v>0</v>
      </c>
      <c r="R223" s="33" t="str">
        <f t="shared" si="37"/>
        <v/>
      </c>
      <c r="S223" s="33" t="str">
        <f>IF(Z223="DUPLIKAT","",Tabelle1[[#This Row],[Soll-Monat]])</f>
        <v/>
      </c>
      <c r="T223" s="33" t="str">
        <f>IF(ISERROR(IF(M223=99,"",INDEX([1]Plan!A:O,MATCH($O223,[1]Plan!B:B,0),MATCH($C223,[1]Plan!$A$2:$O$2,0)))),"",IF(M223=99,"",INDEX([1]Plan!A:O,MATCH($O223,[1]Plan!B:B,0),MATCH($C223,[1]Plan!$A$2:$O$2,0))))</f>
        <v/>
      </c>
      <c r="U223" s="33">
        <f>IF(ISERROR(SUMIFS(P:P,E:E,Datenbank!$E223,C:C,Datenbank!$C223)),"",SUMIFS(P:P,E:E,Datenbank!$E223,C:C,Datenbank!$C223))+IF(ISERROR(SUMIFS(Q:Q,E:E,Datenbank!$E223,C:C,Datenbank!$C223)),"",SUMIFS(Q:Q,E:E,Datenbank!$E223,C:C,Datenbank!$C223))</f>
        <v>0</v>
      </c>
      <c r="V223" s="33" t="str">
        <f>IF(ISERROR(IF(Z223="Duplikat","",(Datenbank!$U223-Datenbank!$T223))),"",IF(Z223="Duplikat","",(Datenbank!$U223-Datenbank!$T223)))</f>
        <v/>
      </c>
      <c r="W223" s="33">
        <f ca="1">IF(ISERROR(SUMIF(O:T,Datenbank!$O223,T:T)),"",SUMIF(O:T,Datenbank!$O223,T:T))</f>
        <v>0</v>
      </c>
      <c r="X223" s="33">
        <f ca="1">IF(ISERROR(SUMIF(O:Q,Datenbank!$O223,Q:Q)),"",SUMIF(O:Q,Datenbank!$O223,Q:Q))+IF(ISERROR(SUMIF(O:Q,Datenbank!$O223,P:P)),"",SUMIF(O:Q,Datenbank!$O223,P:P))</f>
        <v>0</v>
      </c>
      <c r="Y223" s="33">
        <f ca="1">IF(ISERROR(Datenbank!$X223-W223),"",Datenbank!$X223-W223)</f>
        <v>0</v>
      </c>
      <c r="Z223" s="31" t="str" cm="1">
        <f t="array" ref="Z223">_xlfn.LET(_xlpm.fi,_xlfn._xlws.FILTER($O223:$O$2480,(MONTH($D223:$D$2480)=MONTH($D223))*($O223:$O$2480=$O223)),IF(COUNT(_xlpm.fi)&gt;1,"DUPLIKAT",""))</f>
        <v/>
      </c>
      <c r="AA223" s="31"/>
      <c r="AB223" s="31"/>
    </row>
    <row r="224" spans="2:28" ht="20.100000000000001" customHeight="1" x14ac:dyDescent="0.25">
      <c r="B224" s="31">
        <f t="shared" si="32"/>
        <v>212</v>
      </c>
      <c r="C224" s="31">
        <f t="shared" si="33"/>
        <v>1</v>
      </c>
      <c r="D224" s="32"/>
      <c r="E224" s="31"/>
      <c r="F224" s="31">
        <f>Datenbank!$E224</f>
        <v>0</v>
      </c>
      <c r="G224" s="33" t="str">
        <f>IF(ISERROR(INDEX([1]Plan!A:O,MATCH(E224,[1]Plan!C:C,0),MATCH(C224,[1]Plan!$A$2:$O$2,0))),"",INDEX([1]Plan!A:O,MATCH(E224,[1]Plan!C:C,0),MATCH(C224,[1]Plan!$A$2:$O$2,0)))</f>
        <v/>
      </c>
      <c r="H224" s="33"/>
      <c r="I224" s="33"/>
      <c r="J224" s="31"/>
      <c r="K224" s="33" t="str">
        <f t="shared" si="30"/>
        <v/>
      </c>
      <c r="L224" s="33" t="str">
        <f t="shared" si="31"/>
        <v/>
      </c>
      <c r="M224" s="31" t="str">
        <f t="shared" si="34"/>
        <v/>
      </c>
      <c r="N224" s="31" t="str">
        <f>IF(ISERROR(VLOOKUP(M224,[1]Plan!$Q$5:$R$22,2,FALSE)),"",VLOOKUP(M224,[1]Plan!$Q$5:$R$22,2,FALSE))</f>
        <v/>
      </c>
      <c r="O224" s="31" t="str">
        <f>IF(ISERROR(INDEX([1]Plan!$B:$B,MATCH(F224,[1]Plan!$C:$C,0))),"",INDEX([1]Plan!$B:$B,MATCH(F224,[1]Plan!$C:$C,0)))</f>
        <v/>
      </c>
      <c r="P224" s="33" t="str">
        <f t="shared" si="35"/>
        <v/>
      </c>
      <c r="Q224" s="33">
        <f t="shared" si="36"/>
        <v>0</v>
      </c>
      <c r="R224" s="33" t="str">
        <f t="shared" si="37"/>
        <v/>
      </c>
      <c r="S224" s="33" t="str">
        <f>IF(Z224="DUPLIKAT","",Tabelle1[[#This Row],[Soll-Monat]])</f>
        <v/>
      </c>
      <c r="T224" s="33" t="str">
        <f>IF(ISERROR(IF(M224=99,"",INDEX([1]Plan!A:O,MATCH($O224,[1]Plan!B:B,0),MATCH($C224,[1]Plan!$A$2:$O$2,0)))),"",IF(M224=99,"",INDEX([1]Plan!A:O,MATCH($O224,[1]Plan!B:B,0),MATCH($C224,[1]Plan!$A$2:$O$2,0))))</f>
        <v/>
      </c>
      <c r="U224" s="33">
        <f>IF(ISERROR(SUMIFS(P:P,E:E,Datenbank!$E224,C:C,Datenbank!$C224)),"",SUMIFS(P:P,E:E,Datenbank!$E224,C:C,Datenbank!$C224))+IF(ISERROR(SUMIFS(Q:Q,E:E,Datenbank!$E224,C:C,Datenbank!$C224)),"",SUMIFS(Q:Q,E:E,Datenbank!$E224,C:C,Datenbank!$C224))</f>
        <v>0</v>
      </c>
      <c r="V224" s="33" t="str">
        <f>IF(ISERROR(IF(Z224="Duplikat","",(Datenbank!$U224-Datenbank!$T224))),"",IF(Z224="Duplikat","",(Datenbank!$U224-Datenbank!$T224)))</f>
        <v/>
      </c>
      <c r="W224" s="33">
        <f ca="1">IF(ISERROR(SUMIF(O:T,Datenbank!$O224,T:T)),"",SUMIF(O:T,Datenbank!$O224,T:T))</f>
        <v>0</v>
      </c>
      <c r="X224" s="33">
        <f ca="1">IF(ISERROR(SUMIF(O:Q,Datenbank!$O224,Q:Q)),"",SUMIF(O:Q,Datenbank!$O224,Q:Q))+IF(ISERROR(SUMIF(O:Q,Datenbank!$O224,P:P)),"",SUMIF(O:Q,Datenbank!$O224,P:P))</f>
        <v>0</v>
      </c>
      <c r="Y224" s="33">
        <f ca="1">IF(ISERROR(Datenbank!$X224-W224),"",Datenbank!$X224-W224)</f>
        <v>0</v>
      </c>
      <c r="Z224" s="31" t="str" cm="1">
        <f t="array" ref="Z224">_xlfn.LET(_xlpm.fi,_xlfn._xlws.FILTER($O224:$O$2480,(MONTH($D224:$D$2480)=MONTH($D224))*($O224:$O$2480=$O224)),IF(COUNT(_xlpm.fi)&gt;1,"DUPLIKAT",""))</f>
        <v/>
      </c>
      <c r="AA224" s="31"/>
      <c r="AB224" s="31"/>
    </row>
    <row r="225" spans="2:28" ht="20.100000000000001" customHeight="1" x14ac:dyDescent="0.25">
      <c r="B225" s="31">
        <f t="shared" si="32"/>
        <v>213</v>
      </c>
      <c r="C225" s="31">
        <f t="shared" si="33"/>
        <v>1</v>
      </c>
      <c r="D225" s="32"/>
      <c r="E225" s="31"/>
      <c r="F225" s="31">
        <f>Datenbank!$E225</f>
        <v>0</v>
      </c>
      <c r="G225" s="33" t="str">
        <f>IF(ISERROR(INDEX([1]Plan!A:O,MATCH(E225,[1]Plan!C:C,0),MATCH(C225,[1]Plan!$A$2:$O$2,0))),"",INDEX([1]Plan!A:O,MATCH(E225,[1]Plan!C:C,0),MATCH(C225,[1]Plan!$A$2:$O$2,0)))</f>
        <v/>
      </c>
      <c r="H225" s="33"/>
      <c r="I225" s="33"/>
      <c r="J225" s="31"/>
      <c r="K225" s="33" t="str">
        <f t="shared" si="30"/>
        <v/>
      </c>
      <c r="L225" s="33" t="str">
        <f t="shared" si="31"/>
        <v/>
      </c>
      <c r="M225" s="31" t="str">
        <f t="shared" si="34"/>
        <v/>
      </c>
      <c r="N225" s="31" t="str">
        <f>IF(ISERROR(VLOOKUP(M225,[1]Plan!$Q$5:$R$22,2,FALSE)),"",VLOOKUP(M225,[1]Plan!$Q$5:$R$22,2,FALSE))</f>
        <v/>
      </c>
      <c r="O225" s="31" t="str">
        <f>IF(ISERROR(INDEX([1]Plan!$B:$B,MATCH(F225,[1]Plan!$C:$C,0))),"",INDEX([1]Plan!$B:$B,MATCH(F225,[1]Plan!$C:$C,0)))</f>
        <v/>
      </c>
      <c r="P225" s="33" t="str">
        <f t="shared" si="35"/>
        <v/>
      </c>
      <c r="Q225" s="33">
        <f t="shared" si="36"/>
        <v>0</v>
      </c>
      <c r="R225" s="33" t="str">
        <f t="shared" si="37"/>
        <v/>
      </c>
      <c r="S225" s="33" t="str">
        <f>IF(Z225="DUPLIKAT","",Tabelle1[[#This Row],[Soll-Monat]])</f>
        <v/>
      </c>
      <c r="T225" s="33" t="str">
        <f>IF(ISERROR(IF(M225=99,"",INDEX([1]Plan!A:O,MATCH($O225,[1]Plan!B:B,0),MATCH($C225,[1]Plan!$A$2:$O$2,0)))),"",IF(M225=99,"",INDEX([1]Plan!A:O,MATCH($O225,[1]Plan!B:B,0),MATCH($C225,[1]Plan!$A$2:$O$2,0))))</f>
        <v/>
      </c>
      <c r="U225" s="33">
        <f>IF(ISERROR(SUMIFS(P:P,E:E,Datenbank!$E225,C:C,Datenbank!$C225)),"",SUMIFS(P:P,E:E,Datenbank!$E225,C:C,Datenbank!$C225))+IF(ISERROR(SUMIFS(Q:Q,E:E,Datenbank!$E225,C:C,Datenbank!$C225)),"",SUMIFS(Q:Q,E:E,Datenbank!$E225,C:C,Datenbank!$C225))</f>
        <v>0</v>
      </c>
      <c r="V225" s="33" t="str">
        <f>IF(ISERROR(IF(Z225="Duplikat","",(Datenbank!$U225-Datenbank!$T225))),"",IF(Z225="Duplikat","",(Datenbank!$U225-Datenbank!$T225)))</f>
        <v/>
      </c>
      <c r="W225" s="33">
        <f ca="1">IF(ISERROR(SUMIF(O:T,Datenbank!$O225,T:T)),"",SUMIF(O:T,Datenbank!$O225,T:T))</f>
        <v>0</v>
      </c>
      <c r="X225" s="33">
        <f ca="1">IF(ISERROR(SUMIF(O:Q,Datenbank!$O225,Q:Q)),"",SUMIF(O:Q,Datenbank!$O225,Q:Q))+IF(ISERROR(SUMIF(O:Q,Datenbank!$O225,P:P)),"",SUMIF(O:Q,Datenbank!$O225,P:P))</f>
        <v>0</v>
      </c>
      <c r="Y225" s="33">
        <f ca="1">IF(ISERROR(Datenbank!$X225-W225),"",Datenbank!$X225-W225)</f>
        <v>0</v>
      </c>
      <c r="Z225" s="31" t="str" cm="1">
        <f t="array" ref="Z225">_xlfn.LET(_xlpm.fi,_xlfn._xlws.FILTER($O225:$O$2480,(MONTH($D225:$D$2480)=MONTH($D225))*($O225:$O$2480=$O225)),IF(COUNT(_xlpm.fi)&gt;1,"DUPLIKAT",""))</f>
        <v/>
      </c>
      <c r="AA225" s="31"/>
      <c r="AB225" s="31"/>
    </row>
    <row r="226" spans="2:28" ht="20.100000000000001" customHeight="1" x14ac:dyDescent="0.25">
      <c r="B226" s="31">
        <f t="shared" si="32"/>
        <v>214</v>
      </c>
      <c r="C226" s="31">
        <f t="shared" si="33"/>
        <v>1</v>
      </c>
      <c r="D226" s="32"/>
      <c r="E226" s="31"/>
      <c r="F226" s="31">
        <f>Datenbank!$E226</f>
        <v>0</v>
      </c>
      <c r="G226" s="33" t="str">
        <f>IF(ISERROR(INDEX([1]Plan!A:O,MATCH(E226,[1]Plan!C:C,0),MATCH(C226,[1]Plan!$A$2:$O$2,0))),"",INDEX([1]Plan!A:O,MATCH(E226,[1]Plan!C:C,0),MATCH(C226,[1]Plan!$A$2:$O$2,0)))</f>
        <v/>
      </c>
      <c r="H226" s="33"/>
      <c r="I226" s="33"/>
      <c r="J226" s="31"/>
      <c r="K226" s="33" t="str">
        <f t="shared" si="30"/>
        <v/>
      </c>
      <c r="L226" s="33" t="str">
        <f t="shared" si="31"/>
        <v/>
      </c>
      <c r="M226" s="31" t="str">
        <f t="shared" si="34"/>
        <v/>
      </c>
      <c r="N226" s="31" t="str">
        <f>IF(ISERROR(VLOOKUP(M226,[1]Plan!$Q$5:$R$22,2,FALSE)),"",VLOOKUP(M226,[1]Plan!$Q$5:$R$22,2,FALSE))</f>
        <v/>
      </c>
      <c r="O226" s="31" t="str">
        <f>IF(ISERROR(INDEX([1]Plan!$B:$B,MATCH(F226,[1]Plan!$C:$C,0))),"",INDEX([1]Plan!$B:$B,MATCH(F226,[1]Plan!$C:$C,0)))</f>
        <v/>
      </c>
      <c r="P226" s="33" t="str">
        <f t="shared" si="35"/>
        <v/>
      </c>
      <c r="Q226" s="33">
        <f t="shared" si="36"/>
        <v>0</v>
      </c>
      <c r="R226" s="33" t="str">
        <f t="shared" si="37"/>
        <v/>
      </c>
      <c r="S226" s="33" t="str">
        <f>IF(Z226="DUPLIKAT","",Tabelle1[[#This Row],[Soll-Monat]])</f>
        <v/>
      </c>
      <c r="T226" s="33" t="str">
        <f>IF(ISERROR(IF(M226=99,"",INDEX([1]Plan!A:O,MATCH($O226,[1]Plan!B:B,0),MATCH($C226,[1]Plan!$A$2:$O$2,0)))),"",IF(M226=99,"",INDEX([1]Plan!A:O,MATCH($O226,[1]Plan!B:B,0),MATCH($C226,[1]Plan!$A$2:$O$2,0))))</f>
        <v/>
      </c>
      <c r="U226" s="33">
        <f>IF(ISERROR(SUMIFS(P:P,E:E,Datenbank!$E226,C:C,Datenbank!$C226)),"",SUMIFS(P:P,E:E,Datenbank!$E226,C:C,Datenbank!$C226))+IF(ISERROR(SUMIFS(Q:Q,E:E,Datenbank!$E226,C:C,Datenbank!$C226)),"",SUMIFS(Q:Q,E:E,Datenbank!$E226,C:C,Datenbank!$C226))</f>
        <v>0</v>
      </c>
      <c r="V226" s="33" t="str">
        <f>IF(ISERROR(IF(Z226="Duplikat","",(Datenbank!$U226-Datenbank!$T226))),"",IF(Z226="Duplikat","",(Datenbank!$U226-Datenbank!$T226)))</f>
        <v/>
      </c>
      <c r="W226" s="33">
        <f ca="1">IF(ISERROR(SUMIF(O:T,Datenbank!$O226,T:T)),"",SUMIF(O:T,Datenbank!$O226,T:T))</f>
        <v>0</v>
      </c>
      <c r="X226" s="33">
        <f ca="1">IF(ISERROR(SUMIF(O:Q,Datenbank!$O226,Q:Q)),"",SUMIF(O:Q,Datenbank!$O226,Q:Q))+IF(ISERROR(SUMIF(O:Q,Datenbank!$O226,P:P)),"",SUMIF(O:Q,Datenbank!$O226,P:P))</f>
        <v>0</v>
      </c>
      <c r="Y226" s="33">
        <f ca="1">IF(ISERROR(Datenbank!$X226-W226),"",Datenbank!$X226-W226)</f>
        <v>0</v>
      </c>
      <c r="Z226" s="31" t="str" cm="1">
        <f t="array" ref="Z226">_xlfn.LET(_xlpm.fi,_xlfn._xlws.FILTER($O226:$O$2480,(MONTH($D226:$D$2480)=MONTH($D226))*($O226:$O$2480=$O226)),IF(COUNT(_xlpm.fi)&gt;1,"DUPLIKAT",""))</f>
        <v/>
      </c>
      <c r="AA226" s="31"/>
      <c r="AB226" s="31"/>
    </row>
    <row r="227" spans="2:28" ht="20.100000000000001" customHeight="1" x14ac:dyDescent="0.25">
      <c r="B227" s="31">
        <f t="shared" si="32"/>
        <v>215</v>
      </c>
      <c r="C227" s="31">
        <f t="shared" si="33"/>
        <v>1</v>
      </c>
      <c r="D227" s="32"/>
      <c r="E227" s="31"/>
      <c r="F227" s="31">
        <f>Datenbank!$E227</f>
        <v>0</v>
      </c>
      <c r="G227" s="33" t="str">
        <f>IF(ISERROR(INDEX([1]Plan!A:O,MATCH(E227,[1]Plan!C:C,0),MATCH(C227,[1]Plan!$A$2:$O$2,0))),"",INDEX([1]Plan!A:O,MATCH(E227,[1]Plan!C:C,0),MATCH(C227,[1]Plan!$A$2:$O$2,0)))</f>
        <v/>
      </c>
      <c r="H227" s="33"/>
      <c r="I227" s="33"/>
      <c r="J227" s="31"/>
      <c r="K227" s="33" t="str">
        <f t="shared" si="30"/>
        <v/>
      </c>
      <c r="L227" s="33" t="str">
        <f t="shared" si="31"/>
        <v/>
      </c>
      <c r="M227" s="31" t="str">
        <f t="shared" si="34"/>
        <v/>
      </c>
      <c r="N227" s="31" t="str">
        <f>IF(ISERROR(VLOOKUP(M227,[1]Plan!$Q$5:$R$22,2,FALSE)),"",VLOOKUP(M227,[1]Plan!$Q$5:$R$22,2,FALSE))</f>
        <v/>
      </c>
      <c r="O227" s="31" t="str">
        <f>IF(ISERROR(INDEX([1]Plan!$B:$B,MATCH(F227,[1]Plan!$C:$C,0))),"",INDEX([1]Plan!$B:$B,MATCH(F227,[1]Plan!$C:$C,0)))</f>
        <v/>
      </c>
      <c r="P227" s="33" t="str">
        <f t="shared" si="35"/>
        <v/>
      </c>
      <c r="Q227" s="33">
        <f t="shared" si="36"/>
        <v>0</v>
      </c>
      <c r="R227" s="33" t="str">
        <f t="shared" si="37"/>
        <v/>
      </c>
      <c r="S227" s="33" t="str">
        <f>IF(Z227="DUPLIKAT","",Tabelle1[[#This Row],[Soll-Monat]])</f>
        <v/>
      </c>
      <c r="T227" s="33" t="str">
        <f>IF(ISERROR(IF(M227=99,"",INDEX([1]Plan!A:O,MATCH($O227,[1]Plan!B:B,0),MATCH($C227,[1]Plan!$A$2:$O$2,0)))),"",IF(M227=99,"",INDEX([1]Plan!A:O,MATCH($O227,[1]Plan!B:B,0),MATCH($C227,[1]Plan!$A$2:$O$2,0))))</f>
        <v/>
      </c>
      <c r="U227" s="33">
        <f>IF(ISERROR(SUMIFS(P:P,E:E,Datenbank!$E227,C:C,Datenbank!$C227)),"",SUMIFS(P:P,E:E,Datenbank!$E227,C:C,Datenbank!$C227))+IF(ISERROR(SUMIFS(Q:Q,E:E,Datenbank!$E227,C:C,Datenbank!$C227)),"",SUMIFS(Q:Q,E:E,Datenbank!$E227,C:C,Datenbank!$C227))</f>
        <v>0</v>
      </c>
      <c r="V227" s="33" t="str">
        <f>IF(ISERROR(IF(Z227="Duplikat","",(Datenbank!$U227-Datenbank!$T227))),"",IF(Z227="Duplikat","",(Datenbank!$U227-Datenbank!$T227)))</f>
        <v/>
      </c>
      <c r="W227" s="33">
        <f ca="1">IF(ISERROR(SUMIF(O:T,Datenbank!$O227,T:T)),"",SUMIF(O:T,Datenbank!$O227,T:T))</f>
        <v>0</v>
      </c>
      <c r="X227" s="33">
        <f ca="1">IF(ISERROR(SUMIF(O:Q,Datenbank!$O227,Q:Q)),"",SUMIF(O:Q,Datenbank!$O227,Q:Q))+IF(ISERROR(SUMIF(O:Q,Datenbank!$O227,P:P)),"",SUMIF(O:Q,Datenbank!$O227,P:P))</f>
        <v>0</v>
      </c>
      <c r="Y227" s="33">
        <f ca="1">IF(ISERROR(Datenbank!$X227-W227),"",Datenbank!$X227-W227)</f>
        <v>0</v>
      </c>
      <c r="Z227" s="31" t="str" cm="1">
        <f t="array" ref="Z227">_xlfn.LET(_xlpm.fi,_xlfn._xlws.FILTER($O227:$O$2480,(MONTH($D227:$D$2480)=MONTH($D227))*($O227:$O$2480=$O227)),IF(COUNT(_xlpm.fi)&gt;1,"DUPLIKAT",""))</f>
        <v/>
      </c>
      <c r="AA227" s="31"/>
      <c r="AB227" s="31"/>
    </row>
    <row r="228" spans="2:28" ht="20.100000000000001" customHeight="1" x14ac:dyDescent="0.25">
      <c r="B228" s="31">
        <f t="shared" si="32"/>
        <v>216</v>
      </c>
      <c r="C228" s="31">
        <f t="shared" si="33"/>
        <v>1</v>
      </c>
      <c r="D228" s="32"/>
      <c r="E228" s="31"/>
      <c r="F228" s="31">
        <f>Datenbank!$E228</f>
        <v>0</v>
      </c>
      <c r="G228" s="33" t="str">
        <f>IF(ISERROR(INDEX([1]Plan!A:O,MATCH(E228,[1]Plan!C:C,0),MATCH(C228,[1]Plan!$A$2:$O$2,0))),"",INDEX([1]Plan!A:O,MATCH(E228,[1]Plan!C:C,0),MATCH(C228,[1]Plan!$A$2:$O$2,0)))</f>
        <v/>
      </c>
      <c r="H228" s="33"/>
      <c r="I228" s="33"/>
      <c r="J228" s="31"/>
      <c r="K228" s="33" t="str">
        <f t="shared" si="30"/>
        <v/>
      </c>
      <c r="L228" s="33" t="str">
        <f t="shared" si="31"/>
        <v/>
      </c>
      <c r="M228" s="31" t="str">
        <f t="shared" si="34"/>
        <v/>
      </c>
      <c r="N228" s="31" t="str">
        <f>IF(ISERROR(VLOOKUP(M228,[1]Plan!$Q$5:$R$22,2,FALSE)),"",VLOOKUP(M228,[1]Plan!$Q$5:$R$22,2,FALSE))</f>
        <v/>
      </c>
      <c r="O228" s="31" t="str">
        <f>IF(ISERROR(INDEX([1]Plan!$B:$B,MATCH(F228,[1]Plan!$C:$C,0))),"",INDEX([1]Plan!$B:$B,MATCH(F228,[1]Plan!$C:$C,0)))</f>
        <v/>
      </c>
      <c r="P228" s="33" t="str">
        <f t="shared" si="35"/>
        <v/>
      </c>
      <c r="Q228" s="33">
        <f t="shared" si="36"/>
        <v>0</v>
      </c>
      <c r="R228" s="33" t="str">
        <f t="shared" si="37"/>
        <v/>
      </c>
      <c r="S228" s="33" t="str">
        <f>IF(Z228="DUPLIKAT","",Tabelle1[[#This Row],[Soll-Monat]])</f>
        <v/>
      </c>
      <c r="T228" s="33" t="str">
        <f>IF(ISERROR(IF(M228=99,"",INDEX([1]Plan!A:O,MATCH($O228,[1]Plan!B:B,0),MATCH($C228,[1]Plan!$A$2:$O$2,0)))),"",IF(M228=99,"",INDEX([1]Plan!A:O,MATCH($O228,[1]Plan!B:B,0),MATCH($C228,[1]Plan!$A$2:$O$2,0))))</f>
        <v/>
      </c>
      <c r="U228" s="33">
        <f>IF(ISERROR(SUMIFS(P:P,E:E,Datenbank!$E228,C:C,Datenbank!$C228)),"",SUMIFS(P:P,E:E,Datenbank!$E228,C:C,Datenbank!$C228))+IF(ISERROR(SUMIFS(Q:Q,E:E,Datenbank!$E228,C:C,Datenbank!$C228)),"",SUMIFS(Q:Q,E:E,Datenbank!$E228,C:C,Datenbank!$C228))</f>
        <v>0</v>
      </c>
      <c r="V228" s="33" t="str">
        <f>IF(ISERROR(IF(Z228="Duplikat","",(Datenbank!$U228-Datenbank!$T228))),"",IF(Z228="Duplikat","",(Datenbank!$U228-Datenbank!$T228)))</f>
        <v/>
      </c>
      <c r="W228" s="33">
        <f ca="1">IF(ISERROR(SUMIF(O:T,Datenbank!$O228,T:T)),"",SUMIF(O:T,Datenbank!$O228,T:T))</f>
        <v>0</v>
      </c>
      <c r="X228" s="33">
        <f ca="1">IF(ISERROR(SUMIF(O:Q,Datenbank!$O228,Q:Q)),"",SUMIF(O:Q,Datenbank!$O228,Q:Q))+IF(ISERROR(SUMIF(O:Q,Datenbank!$O228,P:P)),"",SUMIF(O:Q,Datenbank!$O228,P:P))</f>
        <v>0</v>
      </c>
      <c r="Y228" s="33">
        <f ca="1">IF(ISERROR(Datenbank!$X228-W228),"",Datenbank!$X228-W228)</f>
        <v>0</v>
      </c>
      <c r="Z228" s="31" t="str" cm="1">
        <f t="array" ref="Z228">_xlfn.LET(_xlpm.fi,_xlfn._xlws.FILTER($O228:$O$2480,(MONTH($D228:$D$2480)=MONTH($D228))*($O228:$O$2480=$O228)),IF(COUNT(_xlpm.fi)&gt;1,"DUPLIKAT",""))</f>
        <v/>
      </c>
      <c r="AA228" s="31"/>
      <c r="AB228" s="31"/>
    </row>
    <row r="229" spans="2:28" ht="20.100000000000001" customHeight="1" x14ac:dyDescent="0.25">
      <c r="B229" s="31">
        <f t="shared" si="32"/>
        <v>217</v>
      </c>
      <c r="C229" s="31">
        <f t="shared" si="33"/>
        <v>1</v>
      </c>
      <c r="D229" s="32"/>
      <c r="E229" s="31"/>
      <c r="F229" s="31">
        <f>Datenbank!$E229</f>
        <v>0</v>
      </c>
      <c r="G229" s="33" t="str">
        <f>IF(ISERROR(INDEX([1]Plan!A:O,MATCH(E229,[1]Plan!C:C,0),MATCH(C229,[1]Plan!$A$2:$O$2,0))),"",INDEX([1]Plan!A:O,MATCH(E229,[1]Plan!C:C,0),MATCH(C229,[1]Plan!$A$2:$O$2,0)))</f>
        <v/>
      </c>
      <c r="H229" s="33"/>
      <c r="I229" s="33"/>
      <c r="J229" s="31"/>
      <c r="K229" s="33" t="str">
        <f t="shared" si="30"/>
        <v/>
      </c>
      <c r="L229" s="33" t="str">
        <f t="shared" si="31"/>
        <v/>
      </c>
      <c r="M229" s="31" t="str">
        <f t="shared" si="34"/>
        <v/>
      </c>
      <c r="N229" s="31" t="str">
        <f>IF(ISERROR(VLOOKUP(M229,[1]Plan!$Q$5:$R$22,2,FALSE)),"",VLOOKUP(M229,[1]Plan!$Q$5:$R$22,2,FALSE))</f>
        <v/>
      </c>
      <c r="O229" s="31" t="str">
        <f>IF(ISERROR(INDEX([1]Plan!$B:$B,MATCH(F229,[1]Plan!$C:$C,0))),"",INDEX([1]Plan!$B:$B,MATCH(F229,[1]Plan!$C:$C,0)))</f>
        <v/>
      </c>
      <c r="P229" s="33" t="str">
        <f t="shared" si="35"/>
        <v/>
      </c>
      <c r="Q229" s="33">
        <f t="shared" si="36"/>
        <v>0</v>
      </c>
      <c r="R229" s="33" t="str">
        <f t="shared" si="37"/>
        <v/>
      </c>
      <c r="S229" s="33" t="str">
        <f>IF(Z229="DUPLIKAT","",Tabelle1[[#This Row],[Soll-Monat]])</f>
        <v/>
      </c>
      <c r="T229" s="33" t="str">
        <f>IF(ISERROR(IF(M229=99,"",INDEX([1]Plan!A:O,MATCH($O229,[1]Plan!B:B,0),MATCH($C229,[1]Plan!$A$2:$O$2,0)))),"",IF(M229=99,"",INDEX([1]Plan!A:O,MATCH($O229,[1]Plan!B:B,0),MATCH($C229,[1]Plan!$A$2:$O$2,0))))</f>
        <v/>
      </c>
      <c r="U229" s="33">
        <f>IF(ISERROR(SUMIFS(P:P,E:E,Datenbank!$E229,C:C,Datenbank!$C229)),"",SUMIFS(P:P,E:E,Datenbank!$E229,C:C,Datenbank!$C229))+IF(ISERROR(SUMIFS(Q:Q,E:E,Datenbank!$E229,C:C,Datenbank!$C229)),"",SUMIFS(Q:Q,E:E,Datenbank!$E229,C:C,Datenbank!$C229))</f>
        <v>0</v>
      </c>
      <c r="V229" s="33" t="str">
        <f>IF(ISERROR(IF(Z229="Duplikat","",(Datenbank!$U229-Datenbank!$T229))),"",IF(Z229="Duplikat","",(Datenbank!$U229-Datenbank!$T229)))</f>
        <v/>
      </c>
      <c r="W229" s="33">
        <f ca="1">IF(ISERROR(SUMIF(O:T,Datenbank!$O229,T:T)),"",SUMIF(O:T,Datenbank!$O229,T:T))</f>
        <v>0</v>
      </c>
      <c r="X229" s="33">
        <f ca="1">IF(ISERROR(SUMIF(O:Q,Datenbank!$O229,Q:Q)),"",SUMIF(O:Q,Datenbank!$O229,Q:Q))+IF(ISERROR(SUMIF(O:Q,Datenbank!$O229,P:P)),"",SUMIF(O:Q,Datenbank!$O229,P:P))</f>
        <v>0</v>
      </c>
      <c r="Y229" s="33">
        <f ca="1">IF(ISERROR(Datenbank!$X229-W229),"",Datenbank!$X229-W229)</f>
        <v>0</v>
      </c>
      <c r="Z229" s="31" t="str" cm="1">
        <f t="array" ref="Z229">_xlfn.LET(_xlpm.fi,_xlfn._xlws.FILTER($O229:$O$2480,(MONTH($D229:$D$2480)=MONTH($D229))*($O229:$O$2480=$O229)),IF(COUNT(_xlpm.fi)&gt;1,"DUPLIKAT",""))</f>
        <v/>
      </c>
      <c r="AA229" s="31"/>
      <c r="AB229" s="31"/>
    </row>
    <row r="230" spans="2:28" ht="20.100000000000001" customHeight="1" x14ac:dyDescent="0.25">
      <c r="B230" s="31">
        <f t="shared" si="32"/>
        <v>218</v>
      </c>
      <c r="C230" s="31">
        <f t="shared" si="33"/>
        <v>1</v>
      </c>
      <c r="D230" s="32"/>
      <c r="E230" s="31"/>
      <c r="F230" s="31">
        <f>Datenbank!$E230</f>
        <v>0</v>
      </c>
      <c r="G230" s="33" t="str">
        <f>IF(ISERROR(INDEX([1]Plan!A:O,MATCH(E230,[1]Plan!C:C,0),MATCH(C230,[1]Plan!$A$2:$O$2,0))),"",INDEX([1]Plan!A:O,MATCH(E230,[1]Plan!C:C,0),MATCH(C230,[1]Plan!$A$2:$O$2,0)))</f>
        <v/>
      </c>
      <c r="H230" s="33"/>
      <c r="I230" s="33"/>
      <c r="J230" s="31"/>
      <c r="K230" s="33" t="str">
        <f t="shared" si="30"/>
        <v/>
      </c>
      <c r="L230" s="33" t="str">
        <f t="shared" si="31"/>
        <v/>
      </c>
      <c r="M230" s="31" t="str">
        <f t="shared" si="34"/>
        <v/>
      </c>
      <c r="N230" s="31" t="str">
        <f>IF(ISERROR(VLOOKUP(M230,[1]Plan!$Q$5:$R$22,2,FALSE)),"",VLOOKUP(M230,[1]Plan!$Q$5:$R$22,2,FALSE))</f>
        <v/>
      </c>
      <c r="O230" s="31" t="str">
        <f>IF(ISERROR(INDEX([1]Plan!$B:$B,MATCH(F230,[1]Plan!$C:$C,0))),"",INDEX([1]Plan!$B:$B,MATCH(F230,[1]Plan!$C:$C,0)))</f>
        <v/>
      </c>
      <c r="P230" s="33" t="str">
        <f t="shared" si="35"/>
        <v/>
      </c>
      <c r="Q230" s="33">
        <f t="shared" si="36"/>
        <v>0</v>
      </c>
      <c r="R230" s="33" t="str">
        <f t="shared" si="37"/>
        <v/>
      </c>
      <c r="S230" s="33" t="str">
        <f>IF(Z230="DUPLIKAT","",Tabelle1[[#This Row],[Soll-Monat]])</f>
        <v/>
      </c>
      <c r="T230" s="33" t="str">
        <f>IF(ISERROR(IF(M230=99,"",INDEX([1]Plan!A:O,MATCH($O230,[1]Plan!B:B,0),MATCH($C230,[1]Plan!$A$2:$O$2,0)))),"",IF(M230=99,"",INDEX([1]Plan!A:O,MATCH($O230,[1]Plan!B:B,0),MATCH($C230,[1]Plan!$A$2:$O$2,0))))</f>
        <v/>
      </c>
      <c r="U230" s="33">
        <f>IF(ISERROR(SUMIFS(P:P,E:E,Datenbank!$E230,C:C,Datenbank!$C230)),"",SUMIFS(P:P,E:E,Datenbank!$E230,C:C,Datenbank!$C230))+IF(ISERROR(SUMIFS(Q:Q,E:E,Datenbank!$E230,C:C,Datenbank!$C230)),"",SUMIFS(Q:Q,E:E,Datenbank!$E230,C:C,Datenbank!$C230))</f>
        <v>0</v>
      </c>
      <c r="V230" s="33" t="str">
        <f>IF(ISERROR(IF(Z230="Duplikat","",(Datenbank!$U230-Datenbank!$T230))),"",IF(Z230="Duplikat","",(Datenbank!$U230-Datenbank!$T230)))</f>
        <v/>
      </c>
      <c r="W230" s="33">
        <f ca="1">IF(ISERROR(SUMIF(O:T,Datenbank!$O230,T:T)),"",SUMIF(O:T,Datenbank!$O230,T:T))</f>
        <v>0</v>
      </c>
      <c r="X230" s="33">
        <f ca="1">IF(ISERROR(SUMIF(O:Q,Datenbank!$O230,Q:Q)),"",SUMIF(O:Q,Datenbank!$O230,Q:Q))+IF(ISERROR(SUMIF(O:Q,Datenbank!$O230,P:P)),"",SUMIF(O:Q,Datenbank!$O230,P:P))</f>
        <v>0</v>
      </c>
      <c r="Y230" s="33">
        <f ca="1">IF(ISERROR(Datenbank!$X230-W230),"",Datenbank!$X230-W230)</f>
        <v>0</v>
      </c>
      <c r="Z230" s="31" t="str" cm="1">
        <f t="array" ref="Z230">_xlfn.LET(_xlpm.fi,_xlfn._xlws.FILTER($O230:$O$2480,(MONTH($D230:$D$2480)=MONTH($D230))*($O230:$O$2480=$O230)),IF(COUNT(_xlpm.fi)&gt;1,"DUPLIKAT",""))</f>
        <v/>
      </c>
      <c r="AA230" s="31"/>
      <c r="AB230" s="31"/>
    </row>
    <row r="231" spans="2:28" ht="20.100000000000001" customHeight="1" x14ac:dyDescent="0.25">
      <c r="B231" s="31">
        <f t="shared" si="32"/>
        <v>219</v>
      </c>
      <c r="C231" s="31">
        <f t="shared" si="33"/>
        <v>1</v>
      </c>
      <c r="D231" s="32"/>
      <c r="E231" s="31"/>
      <c r="F231" s="31">
        <f>Datenbank!$E231</f>
        <v>0</v>
      </c>
      <c r="G231" s="33" t="str">
        <f>IF(ISERROR(INDEX([1]Plan!A:O,MATCH(E231,[1]Plan!C:C,0),MATCH(C231,[1]Plan!$A$2:$O$2,0))),"",INDEX([1]Plan!A:O,MATCH(E231,[1]Plan!C:C,0),MATCH(C231,[1]Plan!$A$2:$O$2,0)))</f>
        <v/>
      </c>
      <c r="H231" s="33"/>
      <c r="I231" s="33"/>
      <c r="J231" s="31"/>
      <c r="K231" s="33" t="str">
        <f t="shared" si="30"/>
        <v/>
      </c>
      <c r="L231" s="33" t="str">
        <f t="shared" si="31"/>
        <v/>
      </c>
      <c r="M231" s="31" t="str">
        <f t="shared" si="34"/>
        <v/>
      </c>
      <c r="N231" s="31" t="str">
        <f>IF(ISERROR(VLOOKUP(M231,[1]Plan!$Q$5:$R$22,2,FALSE)),"",VLOOKUP(M231,[1]Plan!$Q$5:$R$22,2,FALSE))</f>
        <v/>
      </c>
      <c r="O231" s="31" t="str">
        <f>IF(ISERROR(INDEX([1]Plan!$B:$B,MATCH(F231,[1]Plan!$C:$C,0))),"",INDEX([1]Plan!$B:$B,MATCH(F231,[1]Plan!$C:$C,0)))</f>
        <v/>
      </c>
      <c r="P231" s="33" t="str">
        <f t="shared" si="35"/>
        <v/>
      </c>
      <c r="Q231" s="33">
        <f t="shared" si="36"/>
        <v>0</v>
      </c>
      <c r="R231" s="33" t="str">
        <f t="shared" si="37"/>
        <v/>
      </c>
      <c r="S231" s="33" t="str">
        <f>IF(Z231="DUPLIKAT","",Tabelle1[[#This Row],[Soll-Monat]])</f>
        <v/>
      </c>
      <c r="T231" s="33" t="str">
        <f>IF(ISERROR(IF(M231=99,"",INDEX([1]Plan!A:O,MATCH($O231,[1]Plan!B:B,0),MATCH($C231,[1]Plan!$A$2:$O$2,0)))),"",IF(M231=99,"",INDEX([1]Plan!A:O,MATCH($O231,[1]Plan!B:B,0),MATCH($C231,[1]Plan!$A$2:$O$2,0))))</f>
        <v/>
      </c>
      <c r="U231" s="33">
        <f>IF(ISERROR(SUMIFS(P:P,E:E,Datenbank!$E231,C:C,Datenbank!$C231)),"",SUMIFS(P:P,E:E,Datenbank!$E231,C:C,Datenbank!$C231))+IF(ISERROR(SUMIFS(Q:Q,E:E,Datenbank!$E231,C:C,Datenbank!$C231)),"",SUMIFS(Q:Q,E:E,Datenbank!$E231,C:C,Datenbank!$C231))</f>
        <v>0</v>
      </c>
      <c r="V231" s="33" t="str">
        <f>IF(ISERROR(IF(Z231="Duplikat","",(Datenbank!$U231-Datenbank!$T231))),"",IF(Z231="Duplikat","",(Datenbank!$U231-Datenbank!$T231)))</f>
        <v/>
      </c>
      <c r="W231" s="33">
        <f ca="1">IF(ISERROR(SUMIF(O:T,Datenbank!$O231,T:T)),"",SUMIF(O:T,Datenbank!$O231,T:T))</f>
        <v>0</v>
      </c>
      <c r="X231" s="33">
        <f ca="1">IF(ISERROR(SUMIF(O:Q,Datenbank!$O231,Q:Q)),"",SUMIF(O:Q,Datenbank!$O231,Q:Q))+IF(ISERROR(SUMIF(O:Q,Datenbank!$O231,P:P)),"",SUMIF(O:Q,Datenbank!$O231,P:P))</f>
        <v>0</v>
      </c>
      <c r="Y231" s="33">
        <f ca="1">IF(ISERROR(Datenbank!$X231-W231),"",Datenbank!$X231-W231)</f>
        <v>0</v>
      </c>
      <c r="Z231" s="31" t="str" cm="1">
        <f t="array" ref="Z231">_xlfn.LET(_xlpm.fi,_xlfn._xlws.FILTER($O231:$O$2480,(MONTH($D231:$D$2480)=MONTH($D231))*($O231:$O$2480=$O231)),IF(COUNT(_xlpm.fi)&gt;1,"DUPLIKAT",""))</f>
        <v/>
      </c>
      <c r="AA231" s="31"/>
      <c r="AB231" s="31"/>
    </row>
    <row r="232" spans="2:28" ht="20.100000000000001" customHeight="1" x14ac:dyDescent="0.25">
      <c r="B232" s="31">
        <f t="shared" si="32"/>
        <v>220</v>
      </c>
      <c r="C232" s="31">
        <f t="shared" si="33"/>
        <v>1</v>
      </c>
      <c r="D232" s="32"/>
      <c r="E232" s="31"/>
      <c r="F232" s="31">
        <f>Datenbank!$E232</f>
        <v>0</v>
      </c>
      <c r="G232" s="33" t="str">
        <f>IF(ISERROR(INDEX([1]Plan!A:O,MATCH(E232,[1]Plan!C:C,0),MATCH(C232,[1]Plan!$A$2:$O$2,0))),"",INDEX([1]Plan!A:O,MATCH(E232,[1]Plan!C:C,0),MATCH(C232,[1]Plan!$A$2:$O$2,0)))</f>
        <v/>
      </c>
      <c r="H232" s="33"/>
      <c r="I232" s="33"/>
      <c r="J232" s="31"/>
      <c r="K232" s="33" t="str">
        <f t="shared" si="30"/>
        <v/>
      </c>
      <c r="L232" s="33" t="str">
        <f t="shared" si="31"/>
        <v/>
      </c>
      <c r="M232" s="31" t="str">
        <f t="shared" si="34"/>
        <v/>
      </c>
      <c r="N232" s="31" t="str">
        <f>IF(ISERROR(VLOOKUP(M232,[1]Plan!$Q$5:$R$22,2,FALSE)),"",VLOOKUP(M232,[1]Plan!$Q$5:$R$22,2,FALSE))</f>
        <v/>
      </c>
      <c r="O232" s="31" t="str">
        <f>IF(ISERROR(INDEX([1]Plan!$B:$B,MATCH(F232,[1]Plan!$C:$C,0))),"",INDEX([1]Plan!$B:$B,MATCH(F232,[1]Plan!$C:$C,0)))</f>
        <v/>
      </c>
      <c r="P232" s="33" t="str">
        <f t="shared" si="35"/>
        <v/>
      </c>
      <c r="Q232" s="33">
        <f t="shared" si="36"/>
        <v>0</v>
      </c>
      <c r="R232" s="33" t="str">
        <f t="shared" si="37"/>
        <v/>
      </c>
      <c r="S232" s="33" t="str">
        <f>IF(Z232="DUPLIKAT","",Tabelle1[[#This Row],[Soll-Monat]])</f>
        <v/>
      </c>
      <c r="T232" s="33" t="str">
        <f>IF(ISERROR(IF(M232=99,"",INDEX([1]Plan!A:O,MATCH($O232,[1]Plan!B:B,0),MATCH($C232,[1]Plan!$A$2:$O$2,0)))),"",IF(M232=99,"",INDEX([1]Plan!A:O,MATCH($O232,[1]Plan!B:B,0),MATCH($C232,[1]Plan!$A$2:$O$2,0))))</f>
        <v/>
      </c>
      <c r="U232" s="33">
        <f>IF(ISERROR(SUMIFS(P:P,E:E,Datenbank!$E232,C:C,Datenbank!$C232)),"",SUMIFS(P:P,E:E,Datenbank!$E232,C:C,Datenbank!$C232))+IF(ISERROR(SUMIFS(Q:Q,E:E,Datenbank!$E232,C:C,Datenbank!$C232)),"",SUMIFS(Q:Q,E:E,Datenbank!$E232,C:C,Datenbank!$C232))</f>
        <v>0</v>
      </c>
      <c r="V232" s="33" t="str">
        <f>IF(ISERROR(IF(Z232="Duplikat","",(Datenbank!$U232-Datenbank!$T232))),"",IF(Z232="Duplikat","",(Datenbank!$U232-Datenbank!$T232)))</f>
        <v/>
      </c>
      <c r="W232" s="33">
        <f ca="1">IF(ISERROR(SUMIF(O:T,Datenbank!$O232,T:T)),"",SUMIF(O:T,Datenbank!$O232,T:T))</f>
        <v>0</v>
      </c>
      <c r="X232" s="33">
        <f ca="1">IF(ISERROR(SUMIF(O:Q,Datenbank!$O232,Q:Q)),"",SUMIF(O:Q,Datenbank!$O232,Q:Q))+IF(ISERROR(SUMIF(O:Q,Datenbank!$O232,P:P)),"",SUMIF(O:Q,Datenbank!$O232,P:P))</f>
        <v>0</v>
      </c>
      <c r="Y232" s="33">
        <f ca="1">IF(ISERROR(Datenbank!$X232-W232),"",Datenbank!$X232-W232)</f>
        <v>0</v>
      </c>
      <c r="Z232" s="31" t="str" cm="1">
        <f t="array" ref="Z232">_xlfn.LET(_xlpm.fi,_xlfn._xlws.FILTER($O232:$O$2480,(MONTH($D232:$D$2480)=MONTH($D232))*($O232:$O$2480=$O232)),IF(COUNT(_xlpm.fi)&gt;1,"DUPLIKAT",""))</f>
        <v/>
      </c>
      <c r="AA232" s="31"/>
      <c r="AB232" s="31"/>
    </row>
    <row r="233" spans="2:28" ht="20.100000000000001" customHeight="1" x14ac:dyDescent="0.25">
      <c r="B233" s="31">
        <f t="shared" si="32"/>
        <v>221</v>
      </c>
      <c r="C233" s="31">
        <f t="shared" si="33"/>
        <v>1</v>
      </c>
      <c r="D233" s="32"/>
      <c r="E233" s="31"/>
      <c r="F233" s="31">
        <f>Datenbank!$E233</f>
        <v>0</v>
      </c>
      <c r="G233" s="33" t="str">
        <f>IF(ISERROR(INDEX([1]Plan!A:O,MATCH(E233,[1]Plan!C:C,0),MATCH(C233,[1]Plan!$A$2:$O$2,0))),"",INDEX([1]Plan!A:O,MATCH(E233,[1]Plan!C:C,0),MATCH(C233,[1]Plan!$A$2:$O$2,0)))</f>
        <v/>
      </c>
      <c r="H233" s="33"/>
      <c r="I233" s="33"/>
      <c r="J233" s="31"/>
      <c r="K233" s="33" t="str">
        <f t="shared" si="30"/>
        <v/>
      </c>
      <c r="L233" s="33" t="str">
        <f t="shared" si="31"/>
        <v/>
      </c>
      <c r="M233" s="31" t="str">
        <f t="shared" si="34"/>
        <v/>
      </c>
      <c r="N233" s="31" t="str">
        <f>IF(ISERROR(VLOOKUP(M233,[1]Plan!$Q$5:$R$22,2,FALSE)),"",VLOOKUP(M233,[1]Plan!$Q$5:$R$22,2,FALSE))</f>
        <v/>
      </c>
      <c r="O233" s="31" t="str">
        <f>IF(ISERROR(INDEX([1]Plan!$B:$B,MATCH(F233,[1]Plan!$C:$C,0))),"",INDEX([1]Plan!$B:$B,MATCH(F233,[1]Plan!$C:$C,0)))</f>
        <v/>
      </c>
      <c r="P233" s="33" t="str">
        <f t="shared" si="35"/>
        <v/>
      </c>
      <c r="Q233" s="33">
        <f t="shared" si="36"/>
        <v>0</v>
      </c>
      <c r="R233" s="33" t="str">
        <f t="shared" si="37"/>
        <v/>
      </c>
      <c r="S233" s="33" t="str">
        <f>IF(Z233="DUPLIKAT","",Tabelle1[[#This Row],[Soll-Monat]])</f>
        <v/>
      </c>
      <c r="T233" s="33" t="str">
        <f>IF(ISERROR(IF(M233=99,"",INDEX([1]Plan!A:O,MATCH($O233,[1]Plan!B:B,0),MATCH($C233,[1]Plan!$A$2:$O$2,0)))),"",IF(M233=99,"",INDEX([1]Plan!A:O,MATCH($O233,[1]Plan!B:B,0),MATCH($C233,[1]Plan!$A$2:$O$2,0))))</f>
        <v/>
      </c>
      <c r="U233" s="33">
        <f>IF(ISERROR(SUMIFS(P:P,E:E,Datenbank!$E233,C:C,Datenbank!$C233)),"",SUMIFS(P:P,E:E,Datenbank!$E233,C:C,Datenbank!$C233))+IF(ISERROR(SUMIFS(Q:Q,E:E,Datenbank!$E233,C:C,Datenbank!$C233)),"",SUMIFS(Q:Q,E:E,Datenbank!$E233,C:C,Datenbank!$C233))</f>
        <v>0</v>
      </c>
      <c r="V233" s="33" t="str">
        <f>IF(ISERROR(IF(Z233="Duplikat","",(Datenbank!$U233-Datenbank!$T233))),"",IF(Z233="Duplikat","",(Datenbank!$U233-Datenbank!$T233)))</f>
        <v/>
      </c>
      <c r="W233" s="33">
        <f ca="1">IF(ISERROR(SUMIF(O:T,Datenbank!$O233,T:T)),"",SUMIF(O:T,Datenbank!$O233,T:T))</f>
        <v>0</v>
      </c>
      <c r="X233" s="33">
        <f ca="1">IF(ISERROR(SUMIF(O:Q,Datenbank!$O233,Q:Q)),"",SUMIF(O:Q,Datenbank!$O233,Q:Q))+IF(ISERROR(SUMIF(O:Q,Datenbank!$O233,P:P)),"",SUMIF(O:Q,Datenbank!$O233,P:P))</f>
        <v>0</v>
      </c>
      <c r="Y233" s="33">
        <f ca="1">IF(ISERROR(Datenbank!$X233-W233),"",Datenbank!$X233-W233)</f>
        <v>0</v>
      </c>
      <c r="Z233" s="31" t="str" cm="1">
        <f t="array" ref="Z233">_xlfn.LET(_xlpm.fi,_xlfn._xlws.FILTER($O233:$O$2480,(MONTH($D233:$D$2480)=MONTH($D233))*($O233:$O$2480=$O233)),IF(COUNT(_xlpm.fi)&gt;1,"DUPLIKAT",""))</f>
        <v/>
      </c>
      <c r="AA233" s="31"/>
      <c r="AB233" s="31"/>
    </row>
    <row r="234" spans="2:28" ht="20.100000000000001" customHeight="1" x14ac:dyDescent="0.25">
      <c r="B234" s="31">
        <f t="shared" si="32"/>
        <v>222</v>
      </c>
      <c r="C234" s="31">
        <f t="shared" si="33"/>
        <v>1</v>
      </c>
      <c r="D234" s="32"/>
      <c r="E234" s="31"/>
      <c r="F234" s="31">
        <f>Datenbank!$E234</f>
        <v>0</v>
      </c>
      <c r="G234" s="33" t="str">
        <f>IF(ISERROR(INDEX([1]Plan!A:O,MATCH(E234,[1]Plan!C:C,0),MATCH(C234,[1]Plan!$A$2:$O$2,0))),"",INDEX([1]Plan!A:O,MATCH(E234,[1]Plan!C:C,0),MATCH(C234,[1]Plan!$A$2:$O$2,0)))</f>
        <v/>
      </c>
      <c r="H234" s="33"/>
      <c r="I234" s="33"/>
      <c r="J234" s="31"/>
      <c r="K234" s="33" t="str">
        <f t="shared" si="30"/>
        <v/>
      </c>
      <c r="L234" s="33" t="str">
        <f t="shared" si="31"/>
        <v/>
      </c>
      <c r="M234" s="31" t="str">
        <f t="shared" si="34"/>
        <v/>
      </c>
      <c r="N234" s="31" t="str">
        <f>IF(ISERROR(VLOOKUP(M234,[1]Plan!$Q$5:$R$22,2,FALSE)),"",VLOOKUP(M234,[1]Plan!$Q$5:$R$22,2,FALSE))</f>
        <v/>
      </c>
      <c r="O234" s="31" t="str">
        <f>IF(ISERROR(INDEX([1]Plan!$B:$B,MATCH(F234,[1]Plan!$C:$C,0))),"",INDEX([1]Plan!$B:$B,MATCH(F234,[1]Plan!$C:$C,0)))</f>
        <v/>
      </c>
      <c r="P234" s="33" t="str">
        <f t="shared" si="35"/>
        <v/>
      </c>
      <c r="Q234" s="33">
        <f t="shared" si="36"/>
        <v>0</v>
      </c>
      <c r="R234" s="33" t="str">
        <f t="shared" si="37"/>
        <v/>
      </c>
      <c r="S234" s="33" t="str">
        <f>IF(Z234="DUPLIKAT","",Tabelle1[[#This Row],[Soll-Monat]])</f>
        <v/>
      </c>
      <c r="T234" s="33" t="str">
        <f>IF(ISERROR(IF(M234=99,"",INDEX([1]Plan!A:O,MATCH($O234,[1]Plan!B:B,0),MATCH($C234,[1]Plan!$A$2:$O$2,0)))),"",IF(M234=99,"",INDEX([1]Plan!A:O,MATCH($O234,[1]Plan!B:B,0),MATCH($C234,[1]Plan!$A$2:$O$2,0))))</f>
        <v/>
      </c>
      <c r="U234" s="33">
        <f>IF(ISERROR(SUMIFS(P:P,E:E,Datenbank!$E234,C:C,Datenbank!$C234)),"",SUMIFS(P:P,E:E,Datenbank!$E234,C:C,Datenbank!$C234))+IF(ISERROR(SUMIFS(Q:Q,E:E,Datenbank!$E234,C:C,Datenbank!$C234)),"",SUMIFS(Q:Q,E:E,Datenbank!$E234,C:C,Datenbank!$C234))</f>
        <v>0</v>
      </c>
      <c r="V234" s="33" t="str">
        <f>IF(ISERROR(IF(Z234="Duplikat","",(Datenbank!$U234-Datenbank!$T234))),"",IF(Z234="Duplikat","",(Datenbank!$U234-Datenbank!$T234)))</f>
        <v/>
      </c>
      <c r="W234" s="33">
        <f ca="1">IF(ISERROR(SUMIF(O:T,Datenbank!$O234,T:T)),"",SUMIF(O:T,Datenbank!$O234,T:T))</f>
        <v>0</v>
      </c>
      <c r="X234" s="33">
        <f ca="1">IF(ISERROR(SUMIF(O:Q,Datenbank!$O234,Q:Q)),"",SUMIF(O:Q,Datenbank!$O234,Q:Q))+IF(ISERROR(SUMIF(O:Q,Datenbank!$O234,P:P)),"",SUMIF(O:Q,Datenbank!$O234,P:P))</f>
        <v>0</v>
      </c>
      <c r="Y234" s="33">
        <f ca="1">IF(ISERROR(Datenbank!$X234-W234),"",Datenbank!$X234-W234)</f>
        <v>0</v>
      </c>
      <c r="Z234" s="31" t="str" cm="1">
        <f t="array" ref="Z234">_xlfn.LET(_xlpm.fi,_xlfn._xlws.FILTER($O234:$O$2480,(MONTH($D234:$D$2480)=MONTH($D234))*($O234:$O$2480=$O234)),IF(COUNT(_xlpm.fi)&gt;1,"DUPLIKAT",""))</f>
        <v/>
      </c>
      <c r="AA234" s="31"/>
      <c r="AB234" s="31"/>
    </row>
    <row r="235" spans="2:28" ht="20.100000000000001" customHeight="1" x14ac:dyDescent="0.25">
      <c r="B235" s="31">
        <f t="shared" si="32"/>
        <v>223</v>
      </c>
      <c r="C235" s="31">
        <f t="shared" si="33"/>
        <v>1</v>
      </c>
      <c r="D235" s="32"/>
      <c r="E235" s="31"/>
      <c r="F235" s="31">
        <f>Datenbank!$E235</f>
        <v>0</v>
      </c>
      <c r="G235" s="33" t="str">
        <f>IF(ISERROR(INDEX([1]Plan!A:O,MATCH(E235,[1]Plan!C:C,0),MATCH(C235,[1]Plan!$A$2:$O$2,0))),"",INDEX([1]Plan!A:O,MATCH(E235,[1]Plan!C:C,0),MATCH(C235,[1]Plan!$A$2:$O$2,0)))</f>
        <v/>
      </c>
      <c r="H235" s="33"/>
      <c r="I235" s="33"/>
      <c r="J235" s="31"/>
      <c r="K235" s="33" t="str">
        <f t="shared" si="30"/>
        <v/>
      </c>
      <c r="L235" s="33" t="str">
        <f t="shared" si="31"/>
        <v/>
      </c>
      <c r="M235" s="31" t="str">
        <f t="shared" si="34"/>
        <v/>
      </c>
      <c r="N235" s="31" t="str">
        <f>IF(ISERROR(VLOOKUP(M235,[1]Plan!$Q$5:$R$22,2,FALSE)),"",VLOOKUP(M235,[1]Plan!$Q$5:$R$22,2,FALSE))</f>
        <v/>
      </c>
      <c r="O235" s="31" t="str">
        <f>IF(ISERROR(INDEX([1]Plan!$B:$B,MATCH(F235,[1]Plan!$C:$C,0))),"",INDEX([1]Plan!$B:$B,MATCH(F235,[1]Plan!$C:$C,0)))</f>
        <v/>
      </c>
      <c r="P235" s="33" t="str">
        <f t="shared" si="35"/>
        <v/>
      </c>
      <c r="Q235" s="33">
        <f t="shared" si="36"/>
        <v>0</v>
      </c>
      <c r="R235" s="33" t="str">
        <f t="shared" si="37"/>
        <v/>
      </c>
      <c r="S235" s="33" t="str">
        <f>IF(Z235="DUPLIKAT","",Tabelle1[[#This Row],[Soll-Monat]])</f>
        <v/>
      </c>
      <c r="T235" s="33" t="str">
        <f>IF(ISERROR(IF(M235=99,"",INDEX([1]Plan!A:O,MATCH($O235,[1]Plan!B:B,0),MATCH($C235,[1]Plan!$A$2:$O$2,0)))),"",IF(M235=99,"",INDEX([1]Plan!A:O,MATCH($O235,[1]Plan!B:B,0),MATCH($C235,[1]Plan!$A$2:$O$2,0))))</f>
        <v/>
      </c>
      <c r="U235" s="33">
        <f>IF(ISERROR(SUMIFS(P:P,E:E,Datenbank!$E235,C:C,Datenbank!$C235)),"",SUMIFS(P:P,E:E,Datenbank!$E235,C:C,Datenbank!$C235))+IF(ISERROR(SUMIFS(Q:Q,E:E,Datenbank!$E235,C:C,Datenbank!$C235)),"",SUMIFS(Q:Q,E:E,Datenbank!$E235,C:C,Datenbank!$C235))</f>
        <v>0</v>
      </c>
      <c r="V235" s="33" t="str">
        <f>IF(ISERROR(IF(Z235="Duplikat","",(Datenbank!$U235-Datenbank!$T235))),"",IF(Z235="Duplikat","",(Datenbank!$U235-Datenbank!$T235)))</f>
        <v/>
      </c>
      <c r="W235" s="33">
        <f ca="1">IF(ISERROR(SUMIF(O:T,Datenbank!$O235,T:T)),"",SUMIF(O:T,Datenbank!$O235,T:T))</f>
        <v>0</v>
      </c>
      <c r="X235" s="33">
        <f ca="1">IF(ISERROR(SUMIF(O:Q,Datenbank!$O235,Q:Q)),"",SUMIF(O:Q,Datenbank!$O235,Q:Q))+IF(ISERROR(SUMIF(O:Q,Datenbank!$O235,P:P)),"",SUMIF(O:Q,Datenbank!$O235,P:P))</f>
        <v>0</v>
      </c>
      <c r="Y235" s="33">
        <f ca="1">IF(ISERROR(Datenbank!$X235-W235),"",Datenbank!$X235-W235)</f>
        <v>0</v>
      </c>
      <c r="Z235" s="31" t="str" cm="1">
        <f t="array" ref="Z235">_xlfn.LET(_xlpm.fi,_xlfn._xlws.FILTER($O235:$O$2480,(MONTH($D235:$D$2480)=MONTH($D235))*($O235:$O$2480=$O235)),IF(COUNT(_xlpm.fi)&gt;1,"DUPLIKAT",""))</f>
        <v/>
      </c>
      <c r="AA235" s="31"/>
      <c r="AB235" s="31"/>
    </row>
    <row r="236" spans="2:28" ht="20.100000000000001" customHeight="1" x14ac:dyDescent="0.25">
      <c r="B236" s="31">
        <f t="shared" si="32"/>
        <v>224</v>
      </c>
      <c r="C236" s="31">
        <f t="shared" si="33"/>
        <v>1</v>
      </c>
      <c r="D236" s="32"/>
      <c r="E236" s="31"/>
      <c r="F236" s="31">
        <f>Datenbank!$E236</f>
        <v>0</v>
      </c>
      <c r="G236" s="33" t="str">
        <f>IF(ISERROR(INDEX([1]Plan!A:O,MATCH(E236,[1]Plan!C:C,0),MATCH(C236,[1]Plan!$A$2:$O$2,0))),"",INDEX([1]Plan!A:O,MATCH(E236,[1]Plan!C:C,0),MATCH(C236,[1]Plan!$A$2:$O$2,0)))</f>
        <v/>
      </c>
      <c r="H236" s="33"/>
      <c r="I236" s="33"/>
      <c r="J236" s="31"/>
      <c r="K236" s="33" t="str">
        <f t="shared" si="30"/>
        <v/>
      </c>
      <c r="L236" s="33" t="str">
        <f t="shared" si="31"/>
        <v/>
      </c>
      <c r="M236" s="31" t="str">
        <f t="shared" si="34"/>
        <v/>
      </c>
      <c r="N236" s="31" t="str">
        <f>IF(ISERROR(VLOOKUP(M236,[1]Plan!$Q$5:$R$22,2,FALSE)),"",VLOOKUP(M236,[1]Plan!$Q$5:$R$22,2,FALSE))</f>
        <v/>
      </c>
      <c r="O236" s="31" t="str">
        <f>IF(ISERROR(INDEX([1]Plan!$B:$B,MATCH(F236,[1]Plan!$C:$C,0))),"",INDEX([1]Plan!$B:$B,MATCH(F236,[1]Plan!$C:$C,0)))</f>
        <v/>
      </c>
      <c r="P236" s="33" t="str">
        <f t="shared" si="35"/>
        <v/>
      </c>
      <c r="Q236" s="33">
        <f t="shared" si="36"/>
        <v>0</v>
      </c>
      <c r="R236" s="33" t="str">
        <f t="shared" si="37"/>
        <v/>
      </c>
      <c r="S236" s="33" t="str">
        <f>IF(Z236="DUPLIKAT","",Tabelle1[[#This Row],[Soll-Monat]])</f>
        <v/>
      </c>
      <c r="T236" s="33" t="str">
        <f>IF(ISERROR(IF(M236=99,"",INDEX([1]Plan!A:O,MATCH($O236,[1]Plan!B:B,0),MATCH($C236,[1]Plan!$A$2:$O$2,0)))),"",IF(M236=99,"",INDEX([1]Plan!A:O,MATCH($O236,[1]Plan!B:B,0),MATCH($C236,[1]Plan!$A$2:$O$2,0))))</f>
        <v/>
      </c>
      <c r="U236" s="33">
        <f>IF(ISERROR(SUMIFS(P:P,E:E,Datenbank!$E236,C:C,Datenbank!$C236)),"",SUMIFS(P:P,E:E,Datenbank!$E236,C:C,Datenbank!$C236))+IF(ISERROR(SUMIFS(Q:Q,E:E,Datenbank!$E236,C:C,Datenbank!$C236)),"",SUMIFS(Q:Q,E:E,Datenbank!$E236,C:C,Datenbank!$C236))</f>
        <v>0</v>
      </c>
      <c r="V236" s="33" t="str">
        <f>IF(ISERROR(IF(Z236="Duplikat","",(Datenbank!$U236-Datenbank!$T236))),"",IF(Z236="Duplikat","",(Datenbank!$U236-Datenbank!$T236)))</f>
        <v/>
      </c>
      <c r="W236" s="33">
        <f ca="1">IF(ISERROR(SUMIF(O:T,Datenbank!$O236,T:T)),"",SUMIF(O:T,Datenbank!$O236,T:T))</f>
        <v>0</v>
      </c>
      <c r="X236" s="33">
        <f ca="1">IF(ISERROR(SUMIF(O:Q,Datenbank!$O236,Q:Q)),"",SUMIF(O:Q,Datenbank!$O236,Q:Q))+IF(ISERROR(SUMIF(O:Q,Datenbank!$O236,P:P)),"",SUMIF(O:Q,Datenbank!$O236,P:P))</f>
        <v>0</v>
      </c>
      <c r="Y236" s="33">
        <f ca="1">IF(ISERROR(Datenbank!$X236-W236),"",Datenbank!$X236-W236)</f>
        <v>0</v>
      </c>
      <c r="Z236" s="31" t="str" cm="1">
        <f t="array" ref="Z236">_xlfn.LET(_xlpm.fi,_xlfn._xlws.FILTER($O236:$O$2480,(MONTH($D236:$D$2480)=MONTH($D236))*($O236:$O$2480=$O236)),IF(COUNT(_xlpm.fi)&gt;1,"DUPLIKAT",""))</f>
        <v/>
      </c>
      <c r="AA236" s="31"/>
      <c r="AB236" s="31"/>
    </row>
    <row r="237" spans="2:28" ht="20.100000000000001" customHeight="1" x14ac:dyDescent="0.25">
      <c r="B237" s="31">
        <f t="shared" si="32"/>
        <v>225</v>
      </c>
      <c r="C237" s="31">
        <f t="shared" si="33"/>
        <v>1</v>
      </c>
      <c r="D237" s="32"/>
      <c r="E237" s="31"/>
      <c r="F237" s="31">
        <f>Datenbank!$E237</f>
        <v>0</v>
      </c>
      <c r="G237" s="33" t="str">
        <f>IF(ISERROR(INDEX([1]Plan!A:O,MATCH(E237,[1]Plan!C:C,0),MATCH(C237,[1]Plan!$A$2:$O$2,0))),"",INDEX([1]Plan!A:O,MATCH(E237,[1]Plan!C:C,0),MATCH(C237,[1]Plan!$A$2:$O$2,0)))</f>
        <v/>
      </c>
      <c r="H237" s="33"/>
      <c r="I237" s="33"/>
      <c r="J237" s="31"/>
      <c r="K237" s="33" t="str">
        <f t="shared" si="30"/>
        <v/>
      </c>
      <c r="L237" s="33" t="str">
        <f t="shared" si="31"/>
        <v/>
      </c>
      <c r="M237" s="31" t="str">
        <f t="shared" si="34"/>
        <v/>
      </c>
      <c r="N237" s="31" t="str">
        <f>IF(ISERROR(VLOOKUP(M237,[1]Plan!$Q$5:$R$22,2,FALSE)),"",VLOOKUP(M237,[1]Plan!$Q$5:$R$22,2,FALSE))</f>
        <v/>
      </c>
      <c r="O237" s="31" t="str">
        <f>IF(ISERROR(INDEX([1]Plan!$B:$B,MATCH(F237,[1]Plan!$C:$C,0))),"",INDEX([1]Plan!$B:$B,MATCH(F237,[1]Plan!$C:$C,0)))</f>
        <v/>
      </c>
      <c r="P237" s="33" t="str">
        <f t="shared" si="35"/>
        <v/>
      </c>
      <c r="Q237" s="33">
        <f t="shared" si="36"/>
        <v>0</v>
      </c>
      <c r="R237" s="33" t="str">
        <f t="shared" si="37"/>
        <v/>
      </c>
      <c r="S237" s="33" t="str">
        <f>IF(Z237="DUPLIKAT","",Tabelle1[[#This Row],[Soll-Monat]])</f>
        <v/>
      </c>
      <c r="T237" s="33" t="str">
        <f>IF(ISERROR(IF(M237=99,"",INDEX([1]Plan!A:O,MATCH($O237,[1]Plan!B:B,0),MATCH($C237,[1]Plan!$A$2:$O$2,0)))),"",IF(M237=99,"",INDEX([1]Plan!A:O,MATCH($O237,[1]Plan!B:B,0),MATCH($C237,[1]Plan!$A$2:$O$2,0))))</f>
        <v/>
      </c>
      <c r="U237" s="33">
        <f>IF(ISERROR(SUMIFS(P:P,E:E,Datenbank!$E237,C:C,Datenbank!$C237)),"",SUMIFS(P:P,E:E,Datenbank!$E237,C:C,Datenbank!$C237))+IF(ISERROR(SUMIFS(Q:Q,E:E,Datenbank!$E237,C:C,Datenbank!$C237)),"",SUMIFS(Q:Q,E:E,Datenbank!$E237,C:C,Datenbank!$C237))</f>
        <v>0</v>
      </c>
      <c r="V237" s="33" t="str">
        <f>IF(ISERROR(IF(Z237="Duplikat","",(Datenbank!$U237-Datenbank!$T237))),"",IF(Z237="Duplikat","",(Datenbank!$U237-Datenbank!$T237)))</f>
        <v/>
      </c>
      <c r="W237" s="33">
        <f ca="1">IF(ISERROR(SUMIF(O:T,Datenbank!$O237,T:T)),"",SUMIF(O:T,Datenbank!$O237,T:T))</f>
        <v>0</v>
      </c>
      <c r="X237" s="33">
        <f ca="1">IF(ISERROR(SUMIF(O:Q,Datenbank!$O237,Q:Q)),"",SUMIF(O:Q,Datenbank!$O237,Q:Q))+IF(ISERROR(SUMIF(O:Q,Datenbank!$O237,P:P)),"",SUMIF(O:Q,Datenbank!$O237,P:P))</f>
        <v>0</v>
      </c>
      <c r="Y237" s="33">
        <f ca="1">IF(ISERROR(Datenbank!$X237-W237),"",Datenbank!$X237-W237)</f>
        <v>0</v>
      </c>
      <c r="Z237" s="31" t="str" cm="1">
        <f t="array" ref="Z237">_xlfn.LET(_xlpm.fi,_xlfn._xlws.FILTER($O237:$O$2480,(MONTH($D237:$D$2480)=MONTH($D237))*($O237:$O$2480=$O237)),IF(COUNT(_xlpm.fi)&gt;1,"DUPLIKAT",""))</f>
        <v/>
      </c>
      <c r="AA237" s="31"/>
      <c r="AB237" s="31"/>
    </row>
    <row r="238" spans="2:28" ht="20.100000000000001" customHeight="1" x14ac:dyDescent="0.25">
      <c r="B238" s="31">
        <f t="shared" si="32"/>
        <v>226</v>
      </c>
      <c r="C238" s="31">
        <f t="shared" si="33"/>
        <v>1</v>
      </c>
      <c r="D238" s="32"/>
      <c r="E238" s="31"/>
      <c r="F238" s="31">
        <f>Datenbank!$E238</f>
        <v>0</v>
      </c>
      <c r="G238" s="33" t="str">
        <f>IF(ISERROR(INDEX([1]Plan!A:O,MATCH(E238,[1]Plan!C:C,0),MATCH(C238,[1]Plan!$A$2:$O$2,0))),"",INDEX([1]Plan!A:O,MATCH(E238,[1]Plan!C:C,0),MATCH(C238,[1]Plan!$A$2:$O$2,0)))</f>
        <v/>
      </c>
      <c r="H238" s="33"/>
      <c r="I238" s="33"/>
      <c r="J238" s="31"/>
      <c r="K238" s="33" t="str">
        <f t="shared" si="30"/>
        <v/>
      </c>
      <c r="L238" s="33" t="str">
        <f t="shared" si="31"/>
        <v/>
      </c>
      <c r="M238" s="31" t="str">
        <f t="shared" si="34"/>
        <v/>
      </c>
      <c r="N238" s="31" t="str">
        <f>IF(ISERROR(VLOOKUP(M238,[1]Plan!$Q$5:$R$22,2,FALSE)),"",VLOOKUP(M238,[1]Plan!$Q$5:$R$22,2,FALSE))</f>
        <v/>
      </c>
      <c r="O238" s="31" t="str">
        <f>IF(ISERROR(INDEX([1]Plan!$B:$B,MATCH(F238,[1]Plan!$C:$C,0))),"",INDEX([1]Plan!$B:$B,MATCH(F238,[1]Plan!$C:$C,0)))</f>
        <v/>
      </c>
      <c r="P238" s="33" t="str">
        <f t="shared" si="35"/>
        <v/>
      </c>
      <c r="Q238" s="33">
        <f t="shared" si="36"/>
        <v>0</v>
      </c>
      <c r="R238" s="33" t="str">
        <f t="shared" si="37"/>
        <v/>
      </c>
      <c r="S238" s="33" t="str">
        <f>IF(Z238="DUPLIKAT","",Tabelle1[[#This Row],[Soll-Monat]])</f>
        <v/>
      </c>
      <c r="T238" s="33" t="str">
        <f>IF(ISERROR(IF(M238=99,"",INDEX([1]Plan!A:O,MATCH($O238,[1]Plan!B:B,0),MATCH($C238,[1]Plan!$A$2:$O$2,0)))),"",IF(M238=99,"",INDEX([1]Plan!A:O,MATCH($O238,[1]Plan!B:B,0),MATCH($C238,[1]Plan!$A$2:$O$2,0))))</f>
        <v/>
      </c>
      <c r="U238" s="33">
        <f>IF(ISERROR(SUMIFS(P:P,E:E,Datenbank!$E238,C:C,Datenbank!$C238)),"",SUMIFS(P:P,E:E,Datenbank!$E238,C:C,Datenbank!$C238))+IF(ISERROR(SUMIFS(Q:Q,E:E,Datenbank!$E238,C:C,Datenbank!$C238)),"",SUMIFS(Q:Q,E:E,Datenbank!$E238,C:C,Datenbank!$C238))</f>
        <v>0</v>
      </c>
      <c r="V238" s="33" t="str">
        <f>IF(ISERROR(IF(Z238="Duplikat","",(Datenbank!$U238-Datenbank!$T238))),"",IF(Z238="Duplikat","",(Datenbank!$U238-Datenbank!$T238)))</f>
        <v/>
      </c>
      <c r="W238" s="33">
        <f ca="1">IF(ISERROR(SUMIF(O:T,Datenbank!$O238,T:T)),"",SUMIF(O:T,Datenbank!$O238,T:T))</f>
        <v>0</v>
      </c>
      <c r="X238" s="33">
        <f ca="1">IF(ISERROR(SUMIF(O:Q,Datenbank!$O238,Q:Q)),"",SUMIF(O:Q,Datenbank!$O238,Q:Q))+IF(ISERROR(SUMIF(O:Q,Datenbank!$O238,P:P)),"",SUMIF(O:Q,Datenbank!$O238,P:P))</f>
        <v>0</v>
      </c>
      <c r="Y238" s="33">
        <f ca="1">IF(ISERROR(Datenbank!$X238-W238),"",Datenbank!$X238-W238)</f>
        <v>0</v>
      </c>
      <c r="Z238" s="31" t="str" cm="1">
        <f t="array" ref="Z238">_xlfn.LET(_xlpm.fi,_xlfn._xlws.FILTER($O238:$O$2480,(MONTH($D238:$D$2480)=MONTH($D238))*($O238:$O$2480=$O238)),IF(COUNT(_xlpm.fi)&gt;1,"DUPLIKAT",""))</f>
        <v/>
      </c>
      <c r="AA238" s="31"/>
      <c r="AB238" s="31"/>
    </row>
    <row r="239" spans="2:28" ht="20.100000000000001" customHeight="1" x14ac:dyDescent="0.25">
      <c r="B239" s="31">
        <f t="shared" si="32"/>
        <v>227</v>
      </c>
      <c r="C239" s="31">
        <f t="shared" si="33"/>
        <v>1</v>
      </c>
      <c r="D239" s="32"/>
      <c r="E239" s="31"/>
      <c r="F239" s="31">
        <f>Datenbank!$E239</f>
        <v>0</v>
      </c>
      <c r="G239" s="33" t="str">
        <f>IF(ISERROR(INDEX([1]Plan!A:O,MATCH(E239,[1]Plan!C:C,0),MATCH(C239,[1]Plan!$A$2:$O$2,0))),"",INDEX([1]Plan!A:O,MATCH(E239,[1]Plan!C:C,0),MATCH(C239,[1]Plan!$A$2:$O$2,0)))</f>
        <v/>
      </c>
      <c r="H239" s="33"/>
      <c r="I239" s="33"/>
      <c r="J239" s="31"/>
      <c r="K239" s="33" t="str">
        <f t="shared" si="30"/>
        <v/>
      </c>
      <c r="L239" s="33" t="str">
        <f t="shared" si="31"/>
        <v/>
      </c>
      <c r="M239" s="31" t="str">
        <f t="shared" si="34"/>
        <v/>
      </c>
      <c r="N239" s="31" t="str">
        <f>IF(ISERROR(VLOOKUP(M239,[1]Plan!$Q$5:$R$22,2,FALSE)),"",VLOOKUP(M239,[1]Plan!$Q$5:$R$22,2,FALSE))</f>
        <v/>
      </c>
      <c r="O239" s="31" t="str">
        <f>IF(ISERROR(INDEX([1]Plan!$B:$B,MATCH(F239,[1]Plan!$C:$C,0))),"",INDEX([1]Plan!$B:$B,MATCH(F239,[1]Plan!$C:$C,0)))</f>
        <v/>
      </c>
      <c r="P239" s="33" t="str">
        <f t="shared" si="35"/>
        <v/>
      </c>
      <c r="Q239" s="33">
        <f t="shared" si="36"/>
        <v>0</v>
      </c>
      <c r="R239" s="33" t="str">
        <f t="shared" si="37"/>
        <v/>
      </c>
      <c r="S239" s="33" t="str">
        <f>IF(Z239="DUPLIKAT","",Tabelle1[[#This Row],[Soll-Monat]])</f>
        <v/>
      </c>
      <c r="T239" s="33" t="str">
        <f>IF(ISERROR(IF(M239=99,"",INDEX([1]Plan!A:O,MATCH($O239,[1]Plan!B:B,0),MATCH($C239,[1]Plan!$A$2:$O$2,0)))),"",IF(M239=99,"",INDEX([1]Plan!A:O,MATCH($O239,[1]Plan!B:B,0),MATCH($C239,[1]Plan!$A$2:$O$2,0))))</f>
        <v/>
      </c>
      <c r="U239" s="33">
        <f>IF(ISERROR(SUMIFS(P:P,E:E,Datenbank!$E239,C:C,Datenbank!$C239)),"",SUMIFS(P:P,E:E,Datenbank!$E239,C:C,Datenbank!$C239))+IF(ISERROR(SUMIFS(Q:Q,E:E,Datenbank!$E239,C:C,Datenbank!$C239)),"",SUMIFS(Q:Q,E:E,Datenbank!$E239,C:C,Datenbank!$C239))</f>
        <v>0</v>
      </c>
      <c r="V239" s="33" t="str">
        <f>IF(ISERROR(IF(Z239="Duplikat","",(Datenbank!$U239-Datenbank!$T239))),"",IF(Z239="Duplikat","",(Datenbank!$U239-Datenbank!$T239)))</f>
        <v/>
      </c>
      <c r="W239" s="33">
        <f ca="1">IF(ISERROR(SUMIF(O:T,Datenbank!$O239,T:T)),"",SUMIF(O:T,Datenbank!$O239,T:T))</f>
        <v>0</v>
      </c>
      <c r="X239" s="33">
        <f ca="1">IF(ISERROR(SUMIF(O:Q,Datenbank!$O239,Q:Q)),"",SUMIF(O:Q,Datenbank!$O239,Q:Q))+IF(ISERROR(SUMIF(O:Q,Datenbank!$O239,P:P)),"",SUMIF(O:Q,Datenbank!$O239,P:P))</f>
        <v>0</v>
      </c>
      <c r="Y239" s="33">
        <f ca="1">IF(ISERROR(Datenbank!$X239-W239),"",Datenbank!$X239-W239)</f>
        <v>0</v>
      </c>
      <c r="Z239" s="31" t="str" cm="1">
        <f t="array" ref="Z239">_xlfn.LET(_xlpm.fi,_xlfn._xlws.FILTER($O239:$O$2480,(MONTH($D239:$D$2480)=MONTH($D239))*($O239:$O$2480=$O239)),IF(COUNT(_xlpm.fi)&gt;1,"DUPLIKAT",""))</f>
        <v/>
      </c>
      <c r="AA239" s="31"/>
      <c r="AB239" s="31"/>
    </row>
    <row r="240" spans="2:28" ht="20.100000000000001" customHeight="1" x14ac:dyDescent="0.25">
      <c r="B240" s="31">
        <f t="shared" si="32"/>
        <v>228</v>
      </c>
      <c r="C240" s="31">
        <f t="shared" si="33"/>
        <v>1</v>
      </c>
      <c r="D240" s="32"/>
      <c r="E240" s="31"/>
      <c r="F240" s="31">
        <f>Datenbank!$E240</f>
        <v>0</v>
      </c>
      <c r="G240" s="33" t="str">
        <f>IF(ISERROR(INDEX([1]Plan!A:O,MATCH(E240,[1]Plan!C:C,0),MATCH(C240,[1]Plan!$A$2:$O$2,0))),"",INDEX([1]Plan!A:O,MATCH(E240,[1]Plan!C:C,0),MATCH(C240,[1]Plan!$A$2:$O$2,0)))</f>
        <v/>
      </c>
      <c r="H240" s="33"/>
      <c r="I240" s="33"/>
      <c r="J240" s="31"/>
      <c r="K240" s="33" t="str">
        <f t="shared" si="30"/>
        <v/>
      </c>
      <c r="L240" s="33" t="str">
        <f t="shared" si="31"/>
        <v/>
      </c>
      <c r="M240" s="31" t="str">
        <f t="shared" si="34"/>
        <v/>
      </c>
      <c r="N240" s="31" t="str">
        <f>IF(ISERROR(VLOOKUP(M240,[1]Plan!$Q$5:$R$22,2,FALSE)),"",VLOOKUP(M240,[1]Plan!$Q$5:$R$22,2,FALSE))</f>
        <v/>
      </c>
      <c r="O240" s="31" t="str">
        <f>IF(ISERROR(INDEX([1]Plan!$B:$B,MATCH(F240,[1]Plan!$C:$C,0))),"",INDEX([1]Plan!$B:$B,MATCH(F240,[1]Plan!$C:$C,0)))</f>
        <v/>
      </c>
      <c r="P240" s="33" t="str">
        <f t="shared" si="35"/>
        <v/>
      </c>
      <c r="Q240" s="33">
        <f t="shared" si="36"/>
        <v>0</v>
      </c>
      <c r="R240" s="33" t="str">
        <f t="shared" si="37"/>
        <v/>
      </c>
      <c r="S240" s="33" t="str">
        <f>IF(Z240="DUPLIKAT","",Tabelle1[[#This Row],[Soll-Monat]])</f>
        <v/>
      </c>
      <c r="T240" s="33" t="str">
        <f>IF(ISERROR(IF(M240=99,"",INDEX([1]Plan!A:O,MATCH($O240,[1]Plan!B:B,0),MATCH($C240,[1]Plan!$A$2:$O$2,0)))),"",IF(M240=99,"",INDEX([1]Plan!A:O,MATCH($O240,[1]Plan!B:B,0),MATCH($C240,[1]Plan!$A$2:$O$2,0))))</f>
        <v/>
      </c>
      <c r="U240" s="33">
        <f>IF(ISERROR(SUMIFS(P:P,E:E,Datenbank!$E240,C:C,Datenbank!$C240)),"",SUMIFS(P:P,E:E,Datenbank!$E240,C:C,Datenbank!$C240))+IF(ISERROR(SUMIFS(Q:Q,E:E,Datenbank!$E240,C:C,Datenbank!$C240)),"",SUMIFS(Q:Q,E:E,Datenbank!$E240,C:C,Datenbank!$C240))</f>
        <v>0</v>
      </c>
      <c r="V240" s="33" t="str">
        <f>IF(ISERROR(IF(Z240="Duplikat","",(Datenbank!$U240-Datenbank!$T240))),"",IF(Z240="Duplikat","",(Datenbank!$U240-Datenbank!$T240)))</f>
        <v/>
      </c>
      <c r="W240" s="33">
        <f ca="1">IF(ISERROR(SUMIF(O:T,Datenbank!$O240,T:T)),"",SUMIF(O:T,Datenbank!$O240,T:T))</f>
        <v>0</v>
      </c>
      <c r="X240" s="33">
        <f ca="1">IF(ISERROR(SUMIF(O:Q,Datenbank!$O240,Q:Q)),"",SUMIF(O:Q,Datenbank!$O240,Q:Q))+IF(ISERROR(SUMIF(O:Q,Datenbank!$O240,P:P)),"",SUMIF(O:Q,Datenbank!$O240,P:P))</f>
        <v>0</v>
      </c>
      <c r="Y240" s="33">
        <f ca="1">IF(ISERROR(Datenbank!$X240-W240),"",Datenbank!$X240-W240)</f>
        <v>0</v>
      </c>
      <c r="Z240" s="31" t="str" cm="1">
        <f t="array" ref="Z240">_xlfn.LET(_xlpm.fi,_xlfn._xlws.FILTER($O240:$O$2480,(MONTH($D240:$D$2480)=MONTH($D240))*($O240:$O$2480=$O240)),IF(COUNT(_xlpm.fi)&gt;1,"DUPLIKAT",""))</f>
        <v/>
      </c>
      <c r="AA240" s="31"/>
      <c r="AB240" s="31"/>
    </row>
    <row r="241" spans="2:28" ht="20.100000000000001" customHeight="1" x14ac:dyDescent="0.25">
      <c r="B241" s="31">
        <f t="shared" si="32"/>
        <v>229</v>
      </c>
      <c r="C241" s="31">
        <f t="shared" si="33"/>
        <v>1</v>
      </c>
      <c r="D241" s="32"/>
      <c r="E241" s="31"/>
      <c r="F241" s="31">
        <f>Datenbank!$E241</f>
        <v>0</v>
      </c>
      <c r="G241" s="33" t="str">
        <f>IF(ISERROR(INDEX([1]Plan!A:O,MATCH(E241,[1]Plan!C:C,0),MATCH(C241,[1]Plan!$A$2:$O$2,0))),"",INDEX([1]Plan!A:O,MATCH(E241,[1]Plan!C:C,0),MATCH(C241,[1]Plan!$A$2:$O$2,0)))</f>
        <v/>
      </c>
      <c r="H241" s="33"/>
      <c r="I241" s="33"/>
      <c r="J241" s="31"/>
      <c r="K241" s="33" t="str">
        <f t="shared" si="30"/>
        <v/>
      </c>
      <c r="L241" s="33" t="str">
        <f t="shared" si="31"/>
        <v/>
      </c>
      <c r="M241" s="31" t="str">
        <f t="shared" si="34"/>
        <v/>
      </c>
      <c r="N241" s="31" t="str">
        <f>IF(ISERROR(VLOOKUP(M241,[1]Plan!$Q$5:$R$22,2,FALSE)),"",VLOOKUP(M241,[1]Plan!$Q$5:$R$22,2,FALSE))</f>
        <v/>
      </c>
      <c r="O241" s="31" t="str">
        <f>IF(ISERROR(INDEX([1]Plan!$B:$B,MATCH(F241,[1]Plan!$C:$C,0))),"",INDEX([1]Plan!$B:$B,MATCH(F241,[1]Plan!$C:$C,0)))</f>
        <v/>
      </c>
      <c r="P241" s="33" t="str">
        <f t="shared" si="35"/>
        <v/>
      </c>
      <c r="Q241" s="33">
        <f t="shared" si="36"/>
        <v>0</v>
      </c>
      <c r="R241" s="33" t="str">
        <f t="shared" si="37"/>
        <v/>
      </c>
      <c r="S241" s="33" t="str">
        <f>IF(Z241="DUPLIKAT","",Tabelle1[[#This Row],[Soll-Monat]])</f>
        <v/>
      </c>
      <c r="T241" s="33" t="str">
        <f>IF(ISERROR(IF(M241=99,"",INDEX([1]Plan!A:O,MATCH($O241,[1]Plan!B:B,0),MATCH($C241,[1]Plan!$A$2:$O$2,0)))),"",IF(M241=99,"",INDEX([1]Plan!A:O,MATCH($O241,[1]Plan!B:B,0),MATCH($C241,[1]Plan!$A$2:$O$2,0))))</f>
        <v/>
      </c>
      <c r="U241" s="33">
        <f>IF(ISERROR(SUMIFS(P:P,E:E,Datenbank!$E241,C:C,Datenbank!$C241)),"",SUMIFS(P:P,E:E,Datenbank!$E241,C:C,Datenbank!$C241))+IF(ISERROR(SUMIFS(Q:Q,E:E,Datenbank!$E241,C:C,Datenbank!$C241)),"",SUMIFS(Q:Q,E:E,Datenbank!$E241,C:C,Datenbank!$C241))</f>
        <v>0</v>
      </c>
      <c r="V241" s="33" t="str">
        <f>IF(ISERROR(IF(Z241="Duplikat","",(Datenbank!$U241-Datenbank!$T241))),"",IF(Z241="Duplikat","",(Datenbank!$U241-Datenbank!$T241)))</f>
        <v/>
      </c>
      <c r="W241" s="33">
        <f ca="1">IF(ISERROR(SUMIF(O:T,Datenbank!$O241,T:T)),"",SUMIF(O:T,Datenbank!$O241,T:T))</f>
        <v>0</v>
      </c>
      <c r="X241" s="33">
        <f ca="1">IF(ISERROR(SUMIF(O:Q,Datenbank!$O241,Q:Q)),"",SUMIF(O:Q,Datenbank!$O241,Q:Q))+IF(ISERROR(SUMIF(O:Q,Datenbank!$O241,P:P)),"",SUMIF(O:Q,Datenbank!$O241,P:P))</f>
        <v>0</v>
      </c>
      <c r="Y241" s="33">
        <f ca="1">IF(ISERROR(Datenbank!$X241-W241),"",Datenbank!$X241-W241)</f>
        <v>0</v>
      </c>
      <c r="Z241" s="31" t="str" cm="1">
        <f t="array" ref="Z241">_xlfn.LET(_xlpm.fi,_xlfn._xlws.FILTER($O241:$O$2480,(MONTH($D241:$D$2480)=MONTH($D241))*($O241:$O$2480=$O241)),IF(COUNT(_xlpm.fi)&gt;1,"DUPLIKAT",""))</f>
        <v/>
      </c>
      <c r="AA241" s="31"/>
      <c r="AB241" s="31"/>
    </row>
    <row r="242" spans="2:28" ht="20.100000000000001" customHeight="1" x14ac:dyDescent="0.25">
      <c r="B242" s="31">
        <f t="shared" si="32"/>
        <v>230</v>
      </c>
      <c r="C242" s="31">
        <f t="shared" si="33"/>
        <v>1</v>
      </c>
      <c r="D242" s="32"/>
      <c r="E242" s="31"/>
      <c r="F242" s="31">
        <f>Datenbank!$E242</f>
        <v>0</v>
      </c>
      <c r="G242" s="33" t="str">
        <f>IF(ISERROR(INDEX([1]Plan!A:O,MATCH(E242,[1]Plan!C:C,0),MATCH(C242,[1]Plan!$A$2:$O$2,0))),"",INDEX([1]Plan!A:O,MATCH(E242,[1]Plan!C:C,0),MATCH(C242,[1]Plan!$A$2:$O$2,0)))</f>
        <v/>
      </c>
      <c r="H242" s="33"/>
      <c r="I242" s="33"/>
      <c r="J242" s="31"/>
      <c r="K242" s="33" t="str">
        <f t="shared" si="30"/>
        <v/>
      </c>
      <c r="L242" s="33" t="str">
        <f t="shared" si="31"/>
        <v/>
      </c>
      <c r="M242" s="31" t="str">
        <f t="shared" si="34"/>
        <v/>
      </c>
      <c r="N242" s="31" t="str">
        <f>IF(ISERROR(VLOOKUP(M242,[1]Plan!$Q$5:$R$22,2,FALSE)),"",VLOOKUP(M242,[1]Plan!$Q$5:$R$22,2,FALSE))</f>
        <v/>
      </c>
      <c r="O242" s="31" t="str">
        <f>IF(ISERROR(INDEX([1]Plan!$B:$B,MATCH(F242,[1]Plan!$C:$C,0))),"",INDEX([1]Plan!$B:$B,MATCH(F242,[1]Plan!$C:$C,0)))</f>
        <v/>
      </c>
      <c r="P242" s="33" t="str">
        <f t="shared" si="35"/>
        <v/>
      </c>
      <c r="Q242" s="33">
        <f t="shared" si="36"/>
        <v>0</v>
      </c>
      <c r="R242" s="33" t="str">
        <f t="shared" si="37"/>
        <v/>
      </c>
      <c r="S242" s="33" t="str">
        <f>IF(Z242="DUPLIKAT","",Tabelle1[[#This Row],[Soll-Monat]])</f>
        <v/>
      </c>
      <c r="T242" s="33" t="str">
        <f>IF(ISERROR(IF(M242=99,"",INDEX([1]Plan!A:O,MATCH($O242,[1]Plan!B:B,0),MATCH($C242,[1]Plan!$A$2:$O$2,0)))),"",IF(M242=99,"",INDEX([1]Plan!A:O,MATCH($O242,[1]Plan!B:B,0),MATCH($C242,[1]Plan!$A$2:$O$2,0))))</f>
        <v/>
      </c>
      <c r="U242" s="33">
        <f>IF(ISERROR(SUMIFS(P:P,E:E,Datenbank!$E242,C:C,Datenbank!$C242)),"",SUMIFS(P:P,E:E,Datenbank!$E242,C:C,Datenbank!$C242))+IF(ISERROR(SUMIFS(Q:Q,E:E,Datenbank!$E242,C:C,Datenbank!$C242)),"",SUMIFS(Q:Q,E:E,Datenbank!$E242,C:C,Datenbank!$C242))</f>
        <v>0</v>
      </c>
      <c r="V242" s="33" t="str">
        <f>IF(ISERROR(IF(Z242="Duplikat","",(Datenbank!$U242-Datenbank!$T242))),"",IF(Z242="Duplikat","",(Datenbank!$U242-Datenbank!$T242)))</f>
        <v/>
      </c>
      <c r="W242" s="33">
        <f ca="1">IF(ISERROR(SUMIF(O:T,Datenbank!$O242,T:T)),"",SUMIF(O:T,Datenbank!$O242,T:T))</f>
        <v>0</v>
      </c>
      <c r="X242" s="33">
        <f ca="1">IF(ISERROR(SUMIF(O:Q,Datenbank!$O242,Q:Q)),"",SUMIF(O:Q,Datenbank!$O242,Q:Q))+IF(ISERROR(SUMIF(O:Q,Datenbank!$O242,P:P)),"",SUMIF(O:Q,Datenbank!$O242,P:P))</f>
        <v>0</v>
      </c>
      <c r="Y242" s="33">
        <f ca="1">IF(ISERROR(Datenbank!$X242-W242),"",Datenbank!$X242-W242)</f>
        <v>0</v>
      </c>
      <c r="Z242" s="31" t="str" cm="1">
        <f t="array" ref="Z242">_xlfn.LET(_xlpm.fi,_xlfn._xlws.FILTER($O242:$O$2480,(MONTH($D242:$D$2480)=MONTH($D242))*($O242:$O$2480=$O242)),IF(COUNT(_xlpm.fi)&gt;1,"DUPLIKAT",""))</f>
        <v/>
      </c>
      <c r="AA242" s="31"/>
      <c r="AB242" s="31"/>
    </row>
    <row r="243" spans="2:28" ht="20.100000000000001" customHeight="1" x14ac:dyDescent="0.25">
      <c r="B243" s="31">
        <f t="shared" si="32"/>
        <v>231</v>
      </c>
      <c r="C243" s="31">
        <f t="shared" si="33"/>
        <v>1</v>
      </c>
      <c r="D243" s="32"/>
      <c r="E243" s="31"/>
      <c r="F243" s="31">
        <f>Datenbank!$E243</f>
        <v>0</v>
      </c>
      <c r="G243" s="33" t="str">
        <f>IF(ISERROR(INDEX([1]Plan!A:O,MATCH(E243,[1]Plan!C:C,0),MATCH(C243,[1]Plan!$A$2:$O$2,0))),"",INDEX([1]Plan!A:O,MATCH(E243,[1]Plan!C:C,0),MATCH(C243,[1]Plan!$A$2:$O$2,0)))</f>
        <v/>
      </c>
      <c r="H243" s="33"/>
      <c r="I243" s="33"/>
      <c r="J243" s="31"/>
      <c r="K243" s="33" t="str">
        <f t="shared" si="30"/>
        <v/>
      </c>
      <c r="L243" s="33" t="str">
        <f t="shared" si="31"/>
        <v/>
      </c>
      <c r="M243" s="31" t="str">
        <f t="shared" si="34"/>
        <v/>
      </c>
      <c r="N243" s="31" t="str">
        <f>IF(ISERROR(VLOOKUP(M243,[1]Plan!$Q$5:$R$22,2,FALSE)),"",VLOOKUP(M243,[1]Plan!$Q$5:$R$22,2,FALSE))</f>
        <v/>
      </c>
      <c r="O243" s="31" t="str">
        <f>IF(ISERROR(INDEX([1]Plan!$B:$B,MATCH(F243,[1]Plan!$C:$C,0))),"",INDEX([1]Plan!$B:$B,MATCH(F243,[1]Plan!$C:$C,0)))</f>
        <v/>
      </c>
      <c r="P243" s="33" t="str">
        <f t="shared" si="35"/>
        <v/>
      </c>
      <c r="Q243" s="33">
        <f t="shared" si="36"/>
        <v>0</v>
      </c>
      <c r="R243" s="33" t="str">
        <f t="shared" si="37"/>
        <v/>
      </c>
      <c r="S243" s="33" t="str">
        <f>IF(Z243="DUPLIKAT","",Tabelle1[[#This Row],[Soll-Monat]])</f>
        <v/>
      </c>
      <c r="T243" s="33" t="str">
        <f>IF(ISERROR(IF(M243=99,"",INDEX([1]Plan!A:O,MATCH($O243,[1]Plan!B:B,0),MATCH($C243,[1]Plan!$A$2:$O$2,0)))),"",IF(M243=99,"",INDEX([1]Plan!A:O,MATCH($O243,[1]Plan!B:B,0),MATCH($C243,[1]Plan!$A$2:$O$2,0))))</f>
        <v/>
      </c>
      <c r="U243" s="33">
        <f>IF(ISERROR(SUMIFS(P:P,E:E,Datenbank!$E243,C:C,Datenbank!$C243)),"",SUMIFS(P:P,E:E,Datenbank!$E243,C:C,Datenbank!$C243))+IF(ISERROR(SUMIFS(Q:Q,E:E,Datenbank!$E243,C:C,Datenbank!$C243)),"",SUMIFS(Q:Q,E:E,Datenbank!$E243,C:C,Datenbank!$C243))</f>
        <v>0</v>
      </c>
      <c r="V243" s="33" t="str">
        <f>IF(ISERROR(IF(Z243="Duplikat","",(Datenbank!$U243-Datenbank!$T243))),"",IF(Z243="Duplikat","",(Datenbank!$U243-Datenbank!$T243)))</f>
        <v/>
      </c>
      <c r="W243" s="33">
        <f ca="1">IF(ISERROR(SUMIF(O:T,Datenbank!$O243,T:T)),"",SUMIF(O:T,Datenbank!$O243,T:T))</f>
        <v>0</v>
      </c>
      <c r="X243" s="33">
        <f ca="1">IF(ISERROR(SUMIF(O:Q,Datenbank!$O243,Q:Q)),"",SUMIF(O:Q,Datenbank!$O243,Q:Q))+IF(ISERROR(SUMIF(O:Q,Datenbank!$O243,P:P)),"",SUMIF(O:Q,Datenbank!$O243,P:P))</f>
        <v>0</v>
      </c>
      <c r="Y243" s="33">
        <f ca="1">IF(ISERROR(Datenbank!$X243-W243),"",Datenbank!$X243-W243)</f>
        <v>0</v>
      </c>
      <c r="Z243" s="31" t="str" cm="1">
        <f t="array" ref="Z243">_xlfn.LET(_xlpm.fi,_xlfn._xlws.FILTER($O243:$O$2480,(MONTH($D243:$D$2480)=MONTH($D243))*($O243:$O$2480=$O243)),IF(COUNT(_xlpm.fi)&gt;1,"DUPLIKAT",""))</f>
        <v/>
      </c>
      <c r="AA243" s="31"/>
      <c r="AB243" s="31"/>
    </row>
    <row r="244" spans="2:28" ht="20.100000000000001" customHeight="1" x14ac:dyDescent="0.25">
      <c r="B244" s="31">
        <f t="shared" si="32"/>
        <v>232</v>
      </c>
      <c r="C244" s="31">
        <f t="shared" si="33"/>
        <v>1</v>
      </c>
      <c r="D244" s="32"/>
      <c r="E244" s="31"/>
      <c r="F244" s="31">
        <f>Datenbank!$E244</f>
        <v>0</v>
      </c>
      <c r="G244" s="33" t="str">
        <f>IF(ISERROR(INDEX([1]Plan!A:O,MATCH(E244,[1]Plan!C:C,0),MATCH(C244,[1]Plan!$A$2:$O$2,0))),"",INDEX([1]Plan!A:O,MATCH(E244,[1]Plan!C:C,0),MATCH(C244,[1]Plan!$A$2:$O$2,0)))</f>
        <v/>
      </c>
      <c r="H244" s="33"/>
      <c r="I244" s="33"/>
      <c r="J244" s="31"/>
      <c r="K244" s="33" t="str">
        <f t="shared" si="30"/>
        <v/>
      </c>
      <c r="L244" s="33" t="str">
        <f t="shared" si="31"/>
        <v/>
      </c>
      <c r="M244" s="31" t="str">
        <f t="shared" si="34"/>
        <v/>
      </c>
      <c r="N244" s="31" t="str">
        <f>IF(ISERROR(VLOOKUP(M244,[1]Plan!$Q$5:$R$22,2,FALSE)),"",VLOOKUP(M244,[1]Plan!$Q$5:$R$22,2,FALSE))</f>
        <v/>
      </c>
      <c r="O244" s="31" t="str">
        <f>IF(ISERROR(INDEX([1]Plan!$B:$B,MATCH(F244,[1]Plan!$C:$C,0))),"",INDEX([1]Plan!$B:$B,MATCH(F244,[1]Plan!$C:$C,0)))</f>
        <v/>
      </c>
      <c r="P244" s="33" t="str">
        <f t="shared" si="35"/>
        <v/>
      </c>
      <c r="Q244" s="33">
        <f t="shared" si="36"/>
        <v>0</v>
      </c>
      <c r="R244" s="33" t="str">
        <f t="shared" si="37"/>
        <v/>
      </c>
      <c r="S244" s="33" t="str">
        <f>IF(Z244="DUPLIKAT","",Tabelle1[[#This Row],[Soll-Monat]])</f>
        <v/>
      </c>
      <c r="T244" s="33" t="str">
        <f>IF(ISERROR(IF(M244=99,"",INDEX([1]Plan!A:O,MATCH($O244,[1]Plan!B:B,0),MATCH($C244,[1]Plan!$A$2:$O$2,0)))),"",IF(M244=99,"",INDEX([1]Plan!A:O,MATCH($O244,[1]Plan!B:B,0),MATCH($C244,[1]Plan!$A$2:$O$2,0))))</f>
        <v/>
      </c>
      <c r="U244" s="33">
        <f>IF(ISERROR(SUMIFS(P:P,E:E,Datenbank!$E244,C:C,Datenbank!$C244)),"",SUMIFS(P:P,E:E,Datenbank!$E244,C:C,Datenbank!$C244))+IF(ISERROR(SUMIFS(Q:Q,E:E,Datenbank!$E244,C:C,Datenbank!$C244)),"",SUMIFS(Q:Q,E:E,Datenbank!$E244,C:C,Datenbank!$C244))</f>
        <v>0</v>
      </c>
      <c r="V244" s="33" t="str">
        <f>IF(ISERROR(IF(Z244="Duplikat","",(Datenbank!$U244-Datenbank!$T244))),"",IF(Z244="Duplikat","",(Datenbank!$U244-Datenbank!$T244)))</f>
        <v/>
      </c>
      <c r="W244" s="33">
        <f ca="1">IF(ISERROR(SUMIF(O:T,Datenbank!$O244,T:T)),"",SUMIF(O:T,Datenbank!$O244,T:T))</f>
        <v>0</v>
      </c>
      <c r="X244" s="33">
        <f ca="1">IF(ISERROR(SUMIF(O:Q,Datenbank!$O244,Q:Q)),"",SUMIF(O:Q,Datenbank!$O244,Q:Q))+IF(ISERROR(SUMIF(O:Q,Datenbank!$O244,P:P)),"",SUMIF(O:Q,Datenbank!$O244,P:P))</f>
        <v>0</v>
      </c>
      <c r="Y244" s="33">
        <f ca="1">IF(ISERROR(Datenbank!$X244-W244),"",Datenbank!$X244-W244)</f>
        <v>0</v>
      </c>
      <c r="Z244" s="31" t="str" cm="1">
        <f t="array" ref="Z244">_xlfn.LET(_xlpm.fi,_xlfn._xlws.FILTER($O244:$O$2480,(MONTH($D244:$D$2480)=MONTH($D244))*($O244:$O$2480=$O244)),IF(COUNT(_xlpm.fi)&gt;1,"DUPLIKAT",""))</f>
        <v/>
      </c>
      <c r="AA244" s="31"/>
      <c r="AB244" s="31"/>
    </row>
    <row r="245" spans="2:28" ht="20.100000000000001" customHeight="1" x14ac:dyDescent="0.25">
      <c r="B245" s="31">
        <f t="shared" si="32"/>
        <v>233</v>
      </c>
      <c r="C245" s="31">
        <f t="shared" si="33"/>
        <v>1</v>
      </c>
      <c r="D245" s="32"/>
      <c r="E245" s="31"/>
      <c r="F245" s="31">
        <f>Datenbank!$E245</f>
        <v>0</v>
      </c>
      <c r="G245" s="33" t="str">
        <f>IF(ISERROR(INDEX([1]Plan!A:O,MATCH(E245,[1]Plan!C:C,0),MATCH(C245,[1]Plan!$A$2:$O$2,0))),"",INDEX([1]Plan!A:O,MATCH(E245,[1]Plan!C:C,0),MATCH(C245,[1]Plan!$A$2:$O$2,0)))</f>
        <v/>
      </c>
      <c r="H245" s="33"/>
      <c r="I245" s="33"/>
      <c r="J245" s="31"/>
      <c r="K245" s="33" t="str">
        <f t="shared" si="30"/>
        <v/>
      </c>
      <c r="L245" s="33" t="str">
        <f t="shared" si="31"/>
        <v/>
      </c>
      <c r="M245" s="31" t="str">
        <f t="shared" si="34"/>
        <v/>
      </c>
      <c r="N245" s="31" t="str">
        <f>IF(ISERROR(VLOOKUP(M245,[1]Plan!$Q$5:$R$22,2,FALSE)),"",VLOOKUP(M245,[1]Plan!$Q$5:$R$22,2,FALSE))</f>
        <v/>
      </c>
      <c r="O245" s="31" t="str">
        <f>IF(ISERROR(INDEX([1]Plan!$B:$B,MATCH(F245,[1]Plan!$C:$C,0))),"",INDEX([1]Plan!$B:$B,MATCH(F245,[1]Plan!$C:$C,0)))</f>
        <v/>
      </c>
      <c r="P245" s="33" t="str">
        <f t="shared" si="35"/>
        <v/>
      </c>
      <c r="Q245" s="33">
        <f t="shared" si="36"/>
        <v>0</v>
      </c>
      <c r="R245" s="33" t="str">
        <f t="shared" si="37"/>
        <v/>
      </c>
      <c r="S245" s="33" t="str">
        <f>IF(Z245="DUPLIKAT","",Tabelle1[[#This Row],[Soll-Monat]])</f>
        <v/>
      </c>
      <c r="T245" s="33" t="str">
        <f>IF(ISERROR(IF(M245=99,"",INDEX([1]Plan!A:O,MATCH($O245,[1]Plan!B:B,0),MATCH($C245,[1]Plan!$A$2:$O$2,0)))),"",IF(M245=99,"",INDEX([1]Plan!A:O,MATCH($O245,[1]Plan!B:B,0),MATCH($C245,[1]Plan!$A$2:$O$2,0))))</f>
        <v/>
      </c>
      <c r="U245" s="33">
        <f>IF(ISERROR(SUMIFS(P:P,E:E,Datenbank!$E245,C:C,Datenbank!$C245)),"",SUMIFS(P:P,E:E,Datenbank!$E245,C:C,Datenbank!$C245))+IF(ISERROR(SUMIFS(Q:Q,E:E,Datenbank!$E245,C:C,Datenbank!$C245)),"",SUMIFS(Q:Q,E:E,Datenbank!$E245,C:C,Datenbank!$C245))</f>
        <v>0</v>
      </c>
      <c r="V245" s="33" t="str">
        <f>IF(ISERROR(IF(Z245="Duplikat","",(Datenbank!$U245-Datenbank!$T245))),"",IF(Z245="Duplikat","",(Datenbank!$U245-Datenbank!$T245)))</f>
        <v/>
      </c>
      <c r="W245" s="33">
        <f ca="1">IF(ISERROR(SUMIF(O:T,Datenbank!$O245,T:T)),"",SUMIF(O:T,Datenbank!$O245,T:T))</f>
        <v>0</v>
      </c>
      <c r="X245" s="33">
        <f ca="1">IF(ISERROR(SUMIF(O:Q,Datenbank!$O245,Q:Q)),"",SUMIF(O:Q,Datenbank!$O245,Q:Q))+IF(ISERROR(SUMIF(O:Q,Datenbank!$O245,P:P)),"",SUMIF(O:Q,Datenbank!$O245,P:P))</f>
        <v>0</v>
      </c>
      <c r="Y245" s="33">
        <f ca="1">IF(ISERROR(Datenbank!$X245-W245),"",Datenbank!$X245-W245)</f>
        <v>0</v>
      </c>
      <c r="Z245" s="31" t="str" cm="1">
        <f t="array" ref="Z245">_xlfn.LET(_xlpm.fi,_xlfn._xlws.FILTER($O245:$O$2480,(MONTH($D245:$D$2480)=MONTH($D245))*($O245:$O$2480=$O245)),IF(COUNT(_xlpm.fi)&gt;1,"DUPLIKAT",""))</f>
        <v/>
      </c>
      <c r="AA245" s="31"/>
      <c r="AB245" s="31"/>
    </row>
    <row r="246" spans="2:28" ht="20.100000000000001" customHeight="1" x14ac:dyDescent="0.25">
      <c r="B246" s="31">
        <f t="shared" si="32"/>
        <v>234</v>
      </c>
      <c r="C246" s="31">
        <f t="shared" si="33"/>
        <v>1</v>
      </c>
      <c r="D246" s="32"/>
      <c r="E246" s="31"/>
      <c r="F246" s="31">
        <f>Datenbank!$E246</f>
        <v>0</v>
      </c>
      <c r="G246" s="33" t="str">
        <f>IF(ISERROR(INDEX([1]Plan!A:O,MATCH(E246,[1]Plan!C:C,0),MATCH(C246,[1]Plan!$A$2:$O$2,0))),"",INDEX([1]Plan!A:O,MATCH(E246,[1]Plan!C:C,0),MATCH(C246,[1]Plan!$A$2:$O$2,0)))</f>
        <v/>
      </c>
      <c r="H246" s="33"/>
      <c r="I246" s="33"/>
      <c r="J246" s="31"/>
      <c r="K246" s="33" t="str">
        <f t="shared" si="30"/>
        <v/>
      </c>
      <c r="L246" s="33" t="str">
        <f t="shared" si="31"/>
        <v/>
      </c>
      <c r="M246" s="31" t="str">
        <f t="shared" si="34"/>
        <v/>
      </c>
      <c r="N246" s="31" t="str">
        <f>IF(ISERROR(VLOOKUP(M246,[1]Plan!$Q$5:$R$22,2,FALSE)),"",VLOOKUP(M246,[1]Plan!$Q$5:$R$22,2,FALSE))</f>
        <v/>
      </c>
      <c r="O246" s="31" t="str">
        <f>IF(ISERROR(INDEX([1]Plan!$B:$B,MATCH(F246,[1]Plan!$C:$C,0))),"",INDEX([1]Plan!$B:$B,MATCH(F246,[1]Plan!$C:$C,0)))</f>
        <v/>
      </c>
      <c r="P246" s="33" t="str">
        <f t="shared" si="35"/>
        <v/>
      </c>
      <c r="Q246" s="33">
        <f t="shared" si="36"/>
        <v>0</v>
      </c>
      <c r="R246" s="33" t="str">
        <f t="shared" si="37"/>
        <v/>
      </c>
      <c r="S246" s="33" t="str">
        <f>IF(Z246="DUPLIKAT","",Tabelle1[[#This Row],[Soll-Monat]])</f>
        <v/>
      </c>
      <c r="T246" s="33" t="str">
        <f>IF(ISERROR(IF(M246=99,"",INDEX([1]Plan!A:O,MATCH($O246,[1]Plan!B:B,0),MATCH($C246,[1]Plan!$A$2:$O$2,0)))),"",IF(M246=99,"",INDEX([1]Plan!A:O,MATCH($O246,[1]Plan!B:B,0),MATCH($C246,[1]Plan!$A$2:$O$2,0))))</f>
        <v/>
      </c>
      <c r="U246" s="33">
        <f>IF(ISERROR(SUMIFS(P:P,E:E,Datenbank!$E246,C:C,Datenbank!$C246)),"",SUMIFS(P:P,E:E,Datenbank!$E246,C:C,Datenbank!$C246))+IF(ISERROR(SUMIFS(Q:Q,E:E,Datenbank!$E246,C:C,Datenbank!$C246)),"",SUMIFS(Q:Q,E:E,Datenbank!$E246,C:C,Datenbank!$C246))</f>
        <v>0</v>
      </c>
      <c r="V246" s="33" t="str">
        <f>IF(ISERROR(IF(Z246="Duplikat","",(Datenbank!$U246-Datenbank!$T246))),"",IF(Z246="Duplikat","",(Datenbank!$U246-Datenbank!$T246)))</f>
        <v/>
      </c>
      <c r="W246" s="33">
        <f ca="1">IF(ISERROR(SUMIF(O:T,Datenbank!$O246,T:T)),"",SUMIF(O:T,Datenbank!$O246,T:T))</f>
        <v>0</v>
      </c>
      <c r="X246" s="33">
        <f ca="1">IF(ISERROR(SUMIF(O:Q,Datenbank!$O246,Q:Q)),"",SUMIF(O:Q,Datenbank!$O246,Q:Q))+IF(ISERROR(SUMIF(O:Q,Datenbank!$O246,P:P)),"",SUMIF(O:Q,Datenbank!$O246,P:P))</f>
        <v>0</v>
      </c>
      <c r="Y246" s="33">
        <f ca="1">IF(ISERROR(Datenbank!$X246-W246),"",Datenbank!$X246-W246)</f>
        <v>0</v>
      </c>
      <c r="Z246" s="31" t="str" cm="1">
        <f t="array" ref="Z246">_xlfn.LET(_xlpm.fi,_xlfn._xlws.FILTER($O246:$O$2480,(MONTH($D246:$D$2480)=MONTH($D246))*($O246:$O$2480=$O246)),IF(COUNT(_xlpm.fi)&gt;1,"DUPLIKAT",""))</f>
        <v/>
      </c>
      <c r="AA246" s="31"/>
      <c r="AB246" s="31"/>
    </row>
    <row r="247" spans="2:28" ht="20.100000000000001" customHeight="1" x14ac:dyDescent="0.25">
      <c r="B247" s="31">
        <f t="shared" si="32"/>
        <v>235</v>
      </c>
      <c r="C247" s="31">
        <f t="shared" si="33"/>
        <v>1</v>
      </c>
      <c r="D247" s="32"/>
      <c r="E247" s="31"/>
      <c r="F247" s="31">
        <f>Datenbank!$E247</f>
        <v>0</v>
      </c>
      <c r="G247" s="33" t="str">
        <f>IF(ISERROR(INDEX([1]Plan!A:O,MATCH(E247,[1]Plan!C:C,0),MATCH(C247,[1]Plan!$A$2:$O$2,0))),"",INDEX([1]Plan!A:O,MATCH(E247,[1]Plan!C:C,0),MATCH(C247,[1]Plan!$A$2:$O$2,0)))</f>
        <v/>
      </c>
      <c r="H247" s="33"/>
      <c r="I247" s="33"/>
      <c r="J247" s="31"/>
      <c r="K247" s="33" t="str">
        <f t="shared" si="30"/>
        <v/>
      </c>
      <c r="L247" s="33" t="str">
        <f t="shared" si="31"/>
        <v/>
      </c>
      <c r="M247" s="31" t="str">
        <f t="shared" si="34"/>
        <v/>
      </c>
      <c r="N247" s="31" t="str">
        <f>IF(ISERROR(VLOOKUP(M247,[1]Plan!$Q$5:$R$22,2,FALSE)),"",VLOOKUP(M247,[1]Plan!$Q$5:$R$22,2,FALSE))</f>
        <v/>
      </c>
      <c r="O247" s="31" t="str">
        <f>IF(ISERROR(INDEX([1]Plan!$B:$B,MATCH(F247,[1]Plan!$C:$C,0))),"",INDEX([1]Plan!$B:$B,MATCH(F247,[1]Plan!$C:$C,0)))</f>
        <v/>
      </c>
      <c r="P247" s="33" t="str">
        <f t="shared" si="35"/>
        <v/>
      </c>
      <c r="Q247" s="33">
        <f t="shared" si="36"/>
        <v>0</v>
      </c>
      <c r="R247" s="33" t="str">
        <f t="shared" si="37"/>
        <v/>
      </c>
      <c r="S247" s="33" t="str">
        <f>IF(Z247="DUPLIKAT","",Tabelle1[[#This Row],[Soll-Monat]])</f>
        <v/>
      </c>
      <c r="T247" s="33" t="str">
        <f>IF(ISERROR(IF(M247=99,"",INDEX([1]Plan!A:O,MATCH($O247,[1]Plan!B:B,0),MATCH($C247,[1]Plan!$A$2:$O$2,0)))),"",IF(M247=99,"",INDEX([1]Plan!A:O,MATCH($O247,[1]Plan!B:B,0),MATCH($C247,[1]Plan!$A$2:$O$2,0))))</f>
        <v/>
      </c>
      <c r="U247" s="33">
        <f>IF(ISERROR(SUMIFS(P:P,E:E,Datenbank!$E247,C:C,Datenbank!$C247)),"",SUMIFS(P:P,E:E,Datenbank!$E247,C:C,Datenbank!$C247))+IF(ISERROR(SUMIFS(Q:Q,E:E,Datenbank!$E247,C:C,Datenbank!$C247)),"",SUMIFS(Q:Q,E:E,Datenbank!$E247,C:C,Datenbank!$C247))</f>
        <v>0</v>
      </c>
      <c r="V247" s="33" t="str">
        <f>IF(ISERROR(IF(Z247="Duplikat","",(Datenbank!$U247-Datenbank!$T247))),"",IF(Z247="Duplikat","",(Datenbank!$U247-Datenbank!$T247)))</f>
        <v/>
      </c>
      <c r="W247" s="33">
        <f ca="1">IF(ISERROR(SUMIF(O:T,Datenbank!$O247,T:T)),"",SUMIF(O:T,Datenbank!$O247,T:T))</f>
        <v>0</v>
      </c>
      <c r="X247" s="33">
        <f ca="1">IF(ISERROR(SUMIF(O:Q,Datenbank!$O247,Q:Q)),"",SUMIF(O:Q,Datenbank!$O247,Q:Q))+IF(ISERROR(SUMIF(O:Q,Datenbank!$O247,P:P)),"",SUMIF(O:Q,Datenbank!$O247,P:P))</f>
        <v>0</v>
      </c>
      <c r="Y247" s="33">
        <f ca="1">IF(ISERROR(Datenbank!$X247-W247),"",Datenbank!$X247-W247)</f>
        <v>0</v>
      </c>
      <c r="Z247" s="31" t="str" cm="1">
        <f t="array" ref="Z247">_xlfn.LET(_xlpm.fi,_xlfn._xlws.FILTER($O247:$O$2480,(MONTH($D247:$D$2480)=MONTH($D247))*($O247:$O$2480=$O247)),IF(COUNT(_xlpm.fi)&gt;1,"DUPLIKAT",""))</f>
        <v/>
      </c>
      <c r="AA247" s="31"/>
      <c r="AB247" s="31"/>
    </row>
    <row r="248" spans="2:28" ht="20.100000000000001" customHeight="1" x14ac:dyDescent="0.25">
      <c r="B248" s="31">
        <f t="shared" si="32"/>
        <v>236</v>
      </c>
      <c r="C248" s="31">
        <f t="shared" si="33"/>
        <v>1</v>
      </c>
      <c r="D248" s="32"/>
      <c r="E248" s="31"/>
      <c r="F248" s="31">
        <f>Datenbank!$E248</f>
        <v>0</v>
      </c>
      <c r="G248" s="33" t="str">
        <f>IF(ISERROR(INDEX([1]Plan!A:O,MATCH(E248,[1]Plan!C:C,0),MATCH(C248,[1]Plan!$A$2:$O$2,0))),"",INDEX([1]Plan!A:O,MATCH(E248,[1]Plan!C:C,0),MATCH(C248,[1]Plan!$A$2:$O$2,0)))</f>
        <v/>
      </c>
      <c r="H248" s="33"/>
      <c r="I248" s="33"/>
      <c r="J248" s="31"/>
      <c r="K248" s="33" t="str">
        <f t="shared" si="30"/>
        <v/>
      </c>
      <c r="L248" s="33" t="str">
        <f t="shared" si="31"/>
        <v/>
      </c>
      <c r="M248" s="31" t="str">
        <f t="shared" si="34"/>
        <v/>
      </c>
      <c r="N248" s="31" t="str">
        <f>IF(ISERROR(VLOOKUP(M248,[1]Plan!$Q$5:$R$22,2,FALSE)),"",VLOOKUP(M248,[1]Plan!$Q$5:$R$22,2,FALSE))</f>
        <v/>
      </c>
      <c r="O248" s="31" t="str">
        <f>IF(ISERROR(INDEX([1]Plan!$B:$B,MATCH(F248,[1]Plan!$C:$C,0))),"",INDEX([1]Plan!$B:$B,MATCH(F248,[1]Plan!$C:$C,0)))</f>
        <v/>
      </c>
      <c r="P248" s="33" t="str">
        <f t="shared" si="35"/>
        <v/>
      </c>
      <c r="Q248" s="33">
        <f t="shared" si="36"/>
        <v>0</v>
      </c>
      <c r="R248" s="33" t="str">
        <f t="shared" si="37"/>
        <v/>
      </c>
      <c r="S248" s="33" t="str">
        <f>IF(Z248="DUPLIKAT","",Tabelle1[[#This Row],[Soll-Monat]])</f>
        <v/>
      </c>
      <c r="T248" s="33" t="str">
        <f>IF(ISERROR(IF(M248=99,"",INDEX([1]Plan!A:O,MATCH($O248,[1]Plan!B:B,0),MATCH($C248,[1]Plan!$A$2:$O$2,0)))),"",IF(M248=99,"",INDEX([1]Plan!A:O,MATCH($O248,[1]Plan!B:B,0),MATCH($C248,[1]Plan!$A$2:$O$2,0))))</f>
        <v/>
      </c>
      <c r="U248" s="33">
        <f>IF(ISERROR(SUMIFS(P:P,E:E,Datenbank!$E248,C:C,Datenbank!$C248)),"",SUMIFS(P:P,E:E,Datenbank!$E248,C:C,Datenbank!$C248))+IF(ISERROR(SUMIFS(Q:Q,E:E,Datenbank!$E248,C:C,Datenbank!$C248)),"",SUMIFS(Q:Q,E:E,Datenbank!$E248,C:C,Datenbank!$C248))</f>
        <v>0</v>
      </c>
      <c r="V248" s="33" t="str">
        <f>IF(ISERROR(IF(Z248="Duplikat","",(Datenbank!$U248-Datenbank!$T248))),"",IF(Z248="Duplikat","",(Datenbank!$U248-Datenbank!$T248)))</f>
        <v/>
      </c>
      <c r="W248" s="33">
        <f ca="1">IF(ISERROR(SUMIF(O:T,Datenbank!$O248,T:T)),"",SUMIF(O:T,Datenbank!$O248,T:T))</f>
        <v>0</v>
      </c>
      <c r="X248" s="33">
        <f ca="1">IF(ISERROR(SUMIF(O:Q,Datenbank!$O248,Q:Q)),"",SUMIF(O:Q,Datenbank!$O248,Q:Q))+IF(ISERROR(SUMIF(O:Q,Datenbank!$O248,P:P)),"",SUMIF(O:Q,Datenbank!$O248,P:P))</f>
        <v>0</v>
      </c>
      <c r="Y248" s="33">
        <f ca="1">IF(ISERROR(Datenbank!$X248-W248),"",Datenbank!$X248-W248)</f>
        <v>0</v>
      </c>
      <c r="Z248" s="31" t="str" cm="1">
        <f t="array" ref="Z248">_xlfn.LET(_xlpm.fi,_xlfn._xlws.FILTER($O248:$O$2480,(MONTH($D248:$D$2480)=MONTH($D248))*($O248:$O$2480=$O248)),IF(COUNT(_xlpm.fi)&gt;1,"DUPLIKAT",""))</f>
        <v/>
      </c>
      <c r="AA248" s="31"/>
      <c r="AB248" s="31"/>
    </row>
    <row r="249" spans="2:28" ht="20.100000000000001" customHeight="1" x14ac:dyDescent="0.25">
      <c r="B249" s="31">
        <f t="shared" si="32"/>
        <v>237</v>
      </c>
      <c r="C249" s="31">
        <f t="shared" si="33"/>
        <v>1</v>
      </c>
      <c r="D249" s="32"/>
      <c r="E249" s="31"/>
      <c r="F249" s="31">
        <f>Datenbank!$E249</f>
        <v>0</v>
      </c>
      <c r="G249" s="33" t="str">
        <f>IF(ISERROR(INDEX([1]Plan!A:O,MATCH(E249,[1]Plan!C:C,0),MATCH(C249,[1]Plan!$A$2:$O$2,0))),"",INDEX([1]Plan!A:O,MATCH(E249,[1]Plan!C:C,0),MATCH(C249,[1]Plan!$A$2:$O$2,0)))</f>
        <v/>
      </c>
      <c r="H249" s="33"/>
      <c r="I249" s="33"/>
      <c r="J249" s="31"/>
      <c r="K249" s="33" t="str">
        <f t="shared" si="30"/>
        <v/>
      </c>
      <c r="L249" s="33" t="str">
        <f t="shared" si="31"/>
        <v/>
      </c>
      <c r="M249" s="31" t="str">
        <f t="shared" si="34"/>
        <v/>
      </c>
      <c r="N249" s="31" t="str">
        <f>IF(ISERROR(VLOOKUP(M249,[1]Plan!$Q$5:$R$22,2,FALSE)),"",VLOOKUP(M249,[1]Plan!$Q$5:$R$22,2,FALSE))</f>
        <v/>
      </c>
      <c r="O249" s="31" t="str">
        <f>IF(ISERROR(INDEX([1]Plan!$B:$B,MATCH(F249,[1]Plan!$C:$C,0))),"",INDEX([1]Plan!$B:$B,MATCH(F249,[1]Plan!$C:$C,0)))</f>
        <v/>
      </c>
      <c r="P249" s="33" t="str">
        <f t="shared" si="35"/>
        <v/>
      </c>
      <c r="Q249" s="33">
        <f t="shared" si="36"/>
        <v>0</v>
      </c>
      <c r="R249" s="33" t="str">
        <f t="shared" si="37"/>
        <v/>
      </c>
      <c r="S249" s="33" t="str">
        <f>IF(Z249="DUPLIKAT","",Tabelle1[[#This Row],[Soll-Monat]])</f>
        <v/>
      </c>
      <c r="T249" s="33" t="str">
        <f>IF(ISERROR(IF(M249=99,"",INDEX([1]Plan!A:O,MATCH($O249,[1]Plan!B:B,0),MATCH($C249,[1]Plan!$A$2:$O$2,0)))),"",IF(M249=99,"",INDEX([1]Plan!A:O,MATCH($O249,[1]Plan!B:B,0),MATCH($C249,[1]Plan!$A$2:$O$2,0))))</f>
        <v/>
      </c>
      <c r="U249" s="33">
        <f>IF(ISERROR(SUMIFS(P:P,E:E,Datenbank!$E249,C:C,Datenbank!$C249)),"",SUMIFS(P:P,E:E,Datenbank!$E249,C:C,Datenbank!$C249))+IF(ISERROR(SUMIFS(Q:Q,E:E,Datenbank!$E249,C:C,Datenbank!$C249)),"",SUMIFS(Q:Q,E:E,Datenbank!$E249,C:C,Datenbank!$C249))</f>
        <v>0</v>
      </c>
      <c r="V249" s="33" t="str">
        <f>IF(ISERROR(IF(Z249="Duplikat","",(Datenbank!$U249-Datenbank!$T249))),"",IF(Z249="Duplikat","",(Datenbank!$U249-Datenbank!$T249)))</f>
        <v/>
      </c>
      <c r="W249" s="33">
        <f ca="1">IF(ISERROR(SUMIF(O:T,Datenbank!$O249,T:T)),"",SUMIF(O:T,Datenbank!$O249,T:T))</f>
        <v>0</v>
      </c>
      <c r="X249" s="33">
        <f ca="1">IF(ISERROR(SUMIF(O:Q,Datenbank!$O249,Q:Q)),"",SUMIF(O:Q,Datenbank!$O249,Q:Q))+IF(ISERROR(SUMIF(O:Q,Datenbank!$O249,P:P)),"",SUMIF(O:Q,Datenbank!$O249,P:P))</f>
        <v>0</v>
      </c>
      <c r="Y249" s="33">
        <f ca="1">IF(ISERROR(Datenbank!$X249-W249),"",Datenbank!$X249-W249)</f>
        <v>0</v>
      </c>
      <c r="Z249" s="31" t="str" cm="1">
        <f t="array" ref="Z249">_xlfn.LET(_xlpm.fi,_xlfn._xlws.FILTER($O249:$O$2480,(MONTH($D249:$D$2480)=MONTH($D249))*($O249:$O$2480=$O249)),IF(COUNT(_xlpm.fi)&gt;1,"DUPLIKAT",""))</f>
        <v/>
      </c>
      <c r="AA249" s="31"/>
      <c r="AB249" s="31"/>
    </row>
    <row r="250" spans="2:28" ht="20.100000000000001" customHeight="1" x14ac:dyDescent="0.25">
      <c r="B250" s="31">
        <f t="shared" si="32"/>
        <v>238</v>
      </c>
      <c r="C250" s="31">
        <f t="shared" si="33"/>
        <v>1</v>
      </c>
      <c r="D250" s="32"/>
      <c r="E250" s="31"/>
      <c r="F250" s="31">
        <f>Datenbank!$E250</f>
        <v>0</v>
      </c>
      <c r="G250" s="33" t="str">
        <f>IF(ISERROR(INDEX([1]Plan!A:O,MATCH(E250,[1]Plan!C:C,0),MATCH(C250,[1]Plan!$A$2:$O$2,0))),"",INDEX([1]Plan!A:O,MATCH(E250,[1]Plan!C:C,0),MATCH(C250,[1]Plan!$A$2:$O$2,0)))</f>
        <v/>
      </c>
      <c r="H250" s="33"/>
      <c r="I250" s="33"/>
      <c r="J250" s="31"/>
      <c r="K250" s="33" t="str">
        <f t="shared" si="30"/>
        <v/>
      </c>
      <c r="L250" s="33" t="str">
        <f t="shared" si="31"/>
        <v/>
      </c>
      <c r="M250" s="31" t="str">
        <f t="shared" si="34"/>
        <v/>
      </c>
      <c r="N250" s="31" t="str">
        <f>IF(ISERROR(VLOOKUP(M250,[1]Plan!$Q$5:$R$22,2,FALSE)),"",VLOOKUP(M250,[1]Plan!$Q$5:$R$22,2,FALSE))</f>
        <v/>
      </c>
      <c r="O250" s="31" t="str">
        <f>IF(ISERROR(INDEX([1]Plan!$B:$B,MATCH(F250,[1]Plan!$C:$C,0))),"",INDEX([1]Plan!$B:$B,MATCH(F250,[1]Plan!$C:$C,0)))</f>
        <v/>
      </c>
      <c r="P250" s="33" t="str">
        <f t="shared" si="35"/>
        <v/>
      </c>
      <c r="Q250" s="33">
        <f t="shared" si="36"/>
        <v>0</v>
      </c>
      <c r="R250" s="33" t="str">
        <f t="shared" si="37"/>
        <v/>
      </c>
      <c r="S250" s="33" t="str">
        <f>IF(Z250="DUPLIKAT","",Tabelle1[[#This Row],[Soll-Monat]])</f>
        <v/>
      </c>
      <c r="T250" s="33" t="str">
        <f>IF(ISERROR(IF(M250=99,"",INDEX([1]Plan!A:O,MATCH($O250,[1]Plan!B:B,0),MATCH($C250,[1]Plan!$A$2:$O$2,0)))),"",IF(M250=99,"",INDEX([1]Plan!A:O,MATCH($O250,[1]Plan!B:B,0),MATCH($C250,[1]Plan!$A$2:$O$2,0))))</f>
        <v/>
      </c>
      <c r="U250" s="33">
        <f>IF(ISERROR(SUMIFS(P:P,E:E,Datenbank!$E250,C:C,Datenbank!$C250)),"",SUMIFS(P:P,E:E,Datenbank!$E250,C:C,Datenbank!$C250))+IF(ISERROR(SUMIFS(Q:Q,E:E,Datenbank!$E250,C:C,Datenbank!$C250)),"",SUMIFS(Q:Q,E:E,Datenbank!$E250,C:C,Datenbank!$C250))</f>
        <v>0</v>
      </c>
      <c r="V250" s="33" t="str">
        <f>IF(ISERROR(IF(Z250="Duplikat","",(Datenbank!$U250-Datenbank!$T250))),"",IF(Z250="Duplikat","",(Datenbank!$U250-Datenbank!$T250)))</f>
        <v/>
      </c>
      <c r="W250" s="33">
        <f ca="1">IF(ISERROR(SUMIF(O:T,Datenbank!$O250,T:T)),"",SUMIF(O:T,Datenbank!$O250,T:T))</f>
        <v>0</v>
      </c>
      <c r="X250" s="33">
        <f ca="1">IF(ISERROR(SUMIF(O:Q,Datenbank!$O250,Q:Q)),"",SUMIF(O:Q,Datenbank!$O250,Q:Q))+IF(ISERROR(SUMIF(O:Q,Datenbank!$O250,P:P)),"",SUMIF(O:Q,Datenbank!$O250,P:P))</f>
        <v>0</v>
      </c>
      <c r="Y250" s="33">
        <f ca="1">IF(ISERROR(Datenbank!$X250-W250),"",Datenbank!$X250-W250)</f>
        <v>0</v>
      </c>
      <c r="Z250" s="31" t="str" cm="1">
        <f t="array" ref="Z250">_xlfn.LET(_xlpm.fi,_xlfn._xlws.FILTER($O250:$O$2480,(MONTH($D250:$D$2480)=MONTH($D250))*($O250:$O$2480=$O250)),IF(COUNT(_xlpm.fi)&gt;1,"DUPLIKAT",""))</f>
        <v/>
      </c>
      <c r="AA250" s="31"/>
      <c r="AB250" s="31"/>
    </row>
    <row r="251" spans="2:28" ht="20.100000000000001" customHeight="1" x14ac:dyDescent="0.25">
      <c r="B251" s="31">
        <f t="shared" si="32"/>
        <v>239</v>
      </c>
      <c r="C251" s="31">
        <f t="shared" si="33"/>
        <v>1</v>
      </c>
      <c r="D251" s="32"/>
      <c r="E251" s="31"/>
      <c r="F251" s="31">
        <f>Datenbank!$E251</f>
        <v>0</v>
      </c>
      <c r="G251" s="33" t="str">
        <f>IF(ISERROR(INDEX([1]Plan!A:O,MATCH(E251,[1]Plan!C:C,0),MATCH(C251,[1]Plan!$A$2:$O$2,0))),"",INDEX([1]Plan!A:O,MATCH(E251,[1]Plan!C:C,0),MATCH(C251,[1]Plan!$A$2:$O$2,0)))</f>
        <v/>
      </c>
      <c r="H251" s="33"/>
      <c r="I251" s="33"/>
      <c r="J251" s="31"/>
      <c r="K251" s="33" t="str">
        <f t="shared" si="30"/>
        <v/>
      </c>
      <c r="L251" s="33" t="str">
        <f t="shared" si="31"/>
        <v/>
      </c>
      <c r="M251" s="31" t="str">
        <f t="shared" si="34"/>
        <v/>
      </c>
      <c r="N251" s="31" t="str">
        <f>IF(ISERROR(VLOOKUP(M251,[1]Plan!$Q$5:$R$22,2,FALSE)),"",VLOOKUP(M251,[1]Plan!$Q$5:$R$22,2,FALSE))</f>
        <v/>
      </c>
      <c r="O251" s="31" t="str">
        <f>IF(ISERROR(INDEX([1]Plan!$B:$B,MATCH(F251,[1]Plan!$C:$C,0))),"",INDEX([1]Plan!$B:$B,MATCH(F251,[1]Plan!$C:$C,0)))</f>
        <v/>
      </c>
      <c r="P251" s="33" t="str">
        <f t="shared" si="35"/>
        <v/>
      </c>
      <c r="Q251" s="33">
        <f t="shared" si="36"/>
        <v>0</v>
      </c>
      <c r="R251" s="33" t="str">
        <f t="shared" si="37"/>
        <v/>
      </c>
      <c r="S251" s="33" t="str">
        <f>IF(Z251="DUPLIKAT","",Tabelle1[[#This Row],[Soll-Monat]])</f>
        <v/>
      </c>
      <c r="T251" s="33" t="str">
        <f>IF(ISERROR(IF(M251=99,"",INDEX([1]Plan!A:O,MATCH($O251,[1]Plan!B:B,0),MATCH($C251,[1]Plan!$A$2:$O$2,0)))),"",IF(M251=99,"",INDEX([1]Plan!A:O,MATCH($O251,[1]Plan!B:B,0),MATCH($C251,[1]Plan!$A$2:$O$2,0))))</f>
        <v/>
      </c>
      <c r="U251" s="33">
        <f>IF(ISERROR(SUMIFS(P:P,E:E,Datenbank!$E251,C:C,Datenbank!$C251)),"",SUMIFS(P:P,E:E,Datenbank!$E251,C:C,Datenbank!$C251))+IF(ISERROR(SUMIFS(Q:Q,E:E,Datenbank!$E251,C:C,Datenbank!$C251)),"",SUMIFS(Q:Q,E:E,Datenbank!$E251,C:C,Datenbank!$C251))</f>
        <v>0</v>
      </c>
      <c r="V251" s="33" t="str">
        <f>IF(ISERROR(IF(Z251="Duplikat","",(Datenbank!$U251-Datenbank!$T251))),"",IF(Z251="Duplikat","",(Datenbank!$U251-Datenbank!$T251)))</f>
        <v/>
      </c>
      <c r="W251" s="33">
        <f ca="1">IF(ISERROR(SUMIF(O:T,Datenbank!$O251,T:T)),"",SUMIF(O:T,Datenbank!$O251,T:T))</f>
        <v>0</v>
      </c>
      <c r="X251" s="33">
        <f ca="1">IF(ISERROR(SUMIF(O:Q,Datenbank!$O251,Q:Q)),"",SUMIF(O:Q,Datenbank!$O251,Q:Q))+IF(ISERROR(SUMIF(O:Q,Datenbank!$O251,P:P)),"",SUMIF(O:Q,Datenbank!$O251,P:P))</f>
        <v>0</v>
      </c>
      <c r="Y251" s="33">
        <f ca="1">IF(ISERROR(Datenbank!$X251-W251),"",Datenbank!$X251-W251)</f>
        <v>0</v>
      </c>
      <c r="Z251" s="31" t="str" cm="1">
        <f t="array" ref="Z251">_xlfn.LET(_xlpm.fi,_xlfn._xlws.FILTER($O251:$O$2480,(MONTH($D251:$D$2480)=MONTH($D251))*($O251:$O$2480=$O251)),IF(COUNT(_xlpm.fi)&gt;1,"DUPLIKAT",""))</f>
        <v/>
      </c>
      <c r="AA251" s="31"/>
      <c r="AB251" s="31"/>
    </row>
    <row r="252" spans="2:28" ht="20.100000000000001" customHeight="1" x14ac:dyDescent="0.25">
      <c r="B252" s="31">
        <f t="shared" si="32"/>
        <v>240</v>
      </c>
      <c r="C252" s="31">
        <f t="shared" si="33"/>
        <v>1</v>
      </c>
      <c r="D252" s="32"/>
      <c r="E252" s="31"/>
      <c r="F252" s="31">
        <f>Datenbank!$E252</f>
        <v>0</v>
      </c>
      <c r="G252" s="33" t="str">
        <f>IF(ISERROR(INDEX([1]Plan!A:O,MATCH(E252,[1]Plan!C:C,0),MATCH(C252,[1]Plan!$A$2:$O$2,0))),"",INDEX([1]Plan!A:O,MATCH(E252,[1]Plan!C:C,0),MATCH(C252,[1]Plan!$A$2:$O$2,0)))</f>
        <v/>
      </c>
      <c r="H252" s="33"/>
      <c r="I252" s="33"/>
      <c r="J252" s="31"/>
      <c r="K252" s="33" t="str">
        <f t="shared" si="30"/>
        <v/>
      </c>
      <c r="L252" s="33" t="str">
        <f t="shared" si="31"/>
        <v/>
      </c>
      <c r="M252" s="31" t="str">
        <f t="shared" si="34"/>
        <v/>
      </c>
      <c r="N252" s="31" t="str">
        <f>IF(ISERROR(VLOOKUP(M252,[1]Plan!$Q$5:$R$22,2,FALSE)),"",VLOOKUP(M252,[1]Plan!$Q$5:$R$22,2,FALSE))</f>
        <v/>
      </c>
      <c r="O252" s="31" t="str">
        <f>IF(ISERROR(INDEX([1]Plan!$B:$B,MATCH(F252,[1]Plan!$C:$C,0))),"",INDEX([1]Plan!$B:$B,MATCH(F252,[1]Plan!$C:$C,0)))</f>
        <v/>
      </c>
      <c r="P252" s="33" t="str">
        <f t="shared" si="35"/>
        <v/>
      </c>
      <c r="Q252" s="33">
        <f t="shared" si="36"/>
        <v>0</v>
      </c>
      <c r="R252" s="33" t="str">
        <f t="shared" si="37"/>
        <v/>
      </c>
      <c r="S252" s="33" t="str">
        <f>IF(Z252="DUPLIKAT","",Tabelle1[[#This Row],[Soll-Monat]])</f>
        <v/>
      </c>
      <c r="T252" s="33" t="str">
        <f>IF(ISERROR(IF(M252=99,"",INDEX([1]Plan!A:O,MATCH($O252,[1]Plan!B:B,0),MATCH($C252,[1]Plan!$A$2:$O$2,0)))),"",IF(M252=99,"",INDEX([1]Plan!A:O,MATCH($O252,[1]Plan!B:B,0),MATCH($C252,[1]Plan!$A$2:$O$2,0))))</f>
        <v/>
      </c>
      <c r="U252" s="33">
        <f>IF(ISERROR(SUMIFS(P:P,E:E,Datenbank!$E252,C:C,Datenbank!$C252)),"",SUMIFS(P:P,E:E,Datenbank!$E252,C:C,Datenbank!$C252))+IF(ISERROR(SUMIFS(Q:Q,E:E,Datenbank!$E252,C:C,Datenbank!$C252)),"",SUMIFS(Q:Q,E:E,Datenbank!$E252,C:C,Datenbank!$C252))</f>
        <v>0</v>
      </c>
      <c r="V252" s="33" t="str">
        <f>IF(ISERROR(IF(Z252="Duplikat","",(Datenbank!$U252-Datenbank!$T252))),"",IF(Z252="Duplikat","",(Datenbank!$U252-Datenbank!$T252)))</f>
        <v/>
      </c>
      <c r="W252" s="33">
        <f ca="1">IF(ISERROR(SUMIF(O:T,Datenbank!$O252,T:T)),"",SUMIF(O:T,Datenbank!$O252,T:T))</f>
        <v>0</v>
      </c>
      <c r="X252" s="33">
        <f ca="1">IF(ISERROR(SUMIF(O:Q,Datenbank!$O252,Q:Q)),"",SUMIF(O:Q,Datenbank!$O252,Q:Q))+IF(ISERROR(SUMIF(O:Q,Datenbank!$O252,P:P)),"",SUMIF(O:Q,Datenbank!$O252,P:P))</f>
        <v>0</v>
      </c>
      <c r="Y252" s="33">
        <f ca="1">IF(ISERROR(Datenbank!$X252-W252),"",Datenbank!$X252-W252)</f>
        <v>0</v>
      </c>
      <c r="Z252" s="31" t="str" cm="1">
        <f t="array" ref="Z252">_xlfn.LET(_xlpm.fi,_xlfn._xlws.FILTER($O252:$O$2480,(MONTH($D252:$D$2480)=MONTH($D252))*($O252:$O$2480=$O252)),IF(COUNT(_xlpm.fi)&gt;1,"DUPLIKAT",""))</f>
        <v/>
      </c>
      <c r="AA252" s="31"/>
      <c r="AB252" s="31"/>
    </row>
    <row r="253" spans="2:28" ht="20.100000000000001" customHeight="1" x14ac:dyDescent="0.25">
      <c r="B253" s="31">
        <f t="shared" si="32"/>
        <v>241</v>
      </c>
      <c r="C253" s="31">
        <f t="shared" si="33"/>
        <v>1</v>
      </c>
      <c r="D253" s="32"/>
      <c r="E253" s="31"/>
      <c r="F253" s="31">
        <f>Datenbank!$E253</f>
        <v>0</v>
      </c>
      <c r="G253" s="33" t="str">
        <f>IF(ISERROR(INDEX([1]Plan!A:O,MATCH(E253,[1]Plan!C:C,0),MATCH(C253,[1]Plan!$A$2:$O$2,0))),"",INDEX([1]Plan!A:O,MATCH(E253,[1]Plan!C:C,0),MATCH(C253,[1]Plan!$A$2:$O$2,0)))</f>
        <v/>
      </c>
      <c r="H253" s="33"/>
      <c r="I253" s="33"/>
      <c r="J253" s="31"/>
      <c r="K253" s="33" t="str">
        <f t="shared" si="30"/>
        <v/>
      </c>
      <c r="L253" s="33" t="str">
        <f t="shared" si="31"/>
        <v/>
      </c>
      <c r="M253" s="31" t="str">
        <f t="shared" si="34"/>
        <v/>
      </c>
      <c r="N253" s="31" t="str">
        <f>IF(ISERROR(VLOOKUP(M253,[1]Plan!$Q$5:$R$22,2,FALSE)),"",VLOOKUP(M253,[1]Plan!$Q$5:$R$22,2,FALSE))</f>
        <v/>
      </c>
      <c r="O253" s="31" t="str">
        <f>IF(ISERROR(INDEX([1]Plan!$B:$B,MATCH(F253,[1]Plan!$C:$C,0))),"",INDEX([1]Plan!$B:$B,MATCH(F253,[1]Plan!$C:$C,0)))</f>
        <v/>
      </c>
      <c r="P253" s="33" t="str">
        <f t="shared" si="35"/>
        <v/>
      </c>
      <c r="Q253" s="33">
        <f t="shared" si="36"/>
        <v>0</v>
      </c>
      <c r="R253" s="33" t="str">
        <f t="shared" si="37"/>
        <v/>
      </c>
      <c r="S253" s="33" t="str">
        <f>IF(Z253="DUPLIKAT","",Tabelle1[[#This Row],[Soll-Monat]])</f>
        <v/>
      </c>
      <c r="T253" s="33" t="str">
        <f>IF(ISERROR(IF(M253=99,"",INDEX([1]Plan!A:O,MATCH($O253,[1]Plan!B:B,0),MATCH($C253,[1]Plan!$A$2:$O$2,0)))),"",IF(M253=99,"",INDEX([1]Plan!A:O,MATCH($O253,[1]Plan!B:B,0),MATCH($C253,[1]Plan!$A$2:$O$2,0))))</f>
        <v/>
      </c>
      <c r="U253" s="33">
        <f>IF(ISERROR(SUMIFS(P:P,E:E,Datenbank!$E253,C:C,Datenbank!$C253)),"",SUMIFS(P:P,E:E,Datenbank!$E253,C:C,Datenbank!$C253))+IF(ISERROR(SUMIFS(Q:Q,E:E,Datenbank!$E253,C:C,Datenbank!$C253)),"",SUMIFS(Q:Q,E:E,Datenbank!$E253,C:C,Datenbank!$C253))</f>
        <v>0</v>
      </c>
      <c r="V253" s="33" t="str">
        <f>IF(ISERROR(IF(Z253="Duplikat","",(Datenbank!$U253-Datenbank!$T253))),"",IF(Z253="Duplikat","",(Datenbank!$U253-Datenbank!$T253)))</f>
        <v/>
      </c>
      <c r="W253" s="33">
        <f ca="1">IF(ISERROR(SUMIF(O:T,Datenbank!$O253,T:T)),"",SUMIF(O:T,Datenbank!$O253,T:T))</f>
        <v>0</v>
      </c>
      <c r="X253" s="33">
        <f ca="1">IF(ISERROR(SUMIF(O:Q,Datenbank!$O253,Q:Q)),"",SUMIF(O:Q,Datenbank!$O253,Q:Q))+IF(ISERROR(SUMIF(O:Q,Datenbank!$O253,P:P)),"",SUMIF(O:Q,Datenbank!$O253,P:P))</f>
        <v>0</v>
      </c>
      <c r="Y253" s="33">
        <f ca="1">IF(ISERROR(Datenbank!$X253-W253),"",Datenbank!$X253-W253)</f>
        <v>0</v>
      </c>
      <c r="Z253" s="31" t="str" cm="1">
        <f t="array" ref="Z253">_xlfn.LET(_xlpm.fi,_xlfn._xlws.FILTER($O253:$O$2480,(MONTH($D253:$D$2480)=MONTH($D253))*($O253:$O$2480=$O253)),IF(COUNT(_xlpm.fi)&gt;1,"DUPLIKAT",""))</f>
        <v/>
      </c>
      <c r="AA253" s="31"/>
      <c r="AB253" s="31"/>
    </row>
    <row r="254" spans="2:28" ht="20.100000000000001" customHeight="1" x14ac:dyDescent="0.25">
      <c r="B254" s="31">
        <f t="shared" si="32"/>
        <v>242</v>
      </c>
      <c r="C254" s="31">
        <f t="shared" si="33"/>
        <v>1</v>
      </c>
      <c r="D254" s="32"/>
      <c r="E254" s="31"/>
      <c r="F254" s="31">
        <f>Datenbank!$E254</f>
        <v>0</v>
      </c>
      <c r="G254" s="33" t="str">
        <f>IF(ISERROR(INDEX([1]Plan!A:O,MATCH(E254,[1]Plan!C:C,0),MATCH(C254,[1]Plan!$A$2:$O$2,0))),"",INDEX([1]Plan!A:O,MATCH(E254,[1]Plan!C:C,0),MATCH(C254,[1]Plan!$A$2:$O$2,0)))</f>
        <v/>
      </c>
      <c r="H254" s="33"/>
      <c r="I254" s="33"/>
      <c r="J254" s="31"/>
      <c r="K254" s="33" t="str">
        <f t="shared" si="30"/>
        <v/>
      </c>
      <c r="L254" s="33" t="str">
        <f t="shared" si="31"/>
        <v/>
      </c>
      <c r="M254" s="31" t="str">
        <f t="shared" si="34"/>
        <v/>
      </c>
      <c r="N254" s="31" t="str">
        <f>IF(ISERROR(VLOOKUP(M254,[1]Plan!$Q$5:$R$22,2,FALSE)),"",VLOOKUP(M254,[1]Plan!$Q$5:$R$22,2,FALSE))</f>
        <v/>
      </c>
      <c r="O254" s="31" t="str">
        <f>IF(ISERROR(INDEX([1]Plan!$B:$B,MATCH(F254,[1]Plan!$C:$C,0))),"",INDEX([1]Plan!$B:$B,MATCH(F254,[1]Plan!$C:$C,0)))</f>
        <v/>
      </c>
      <c r="P254" s="33" t="str">
        <f t="shared" si="35"/>
        <v/>
      </c>
      <c r="Q254" s="33">
        <f t="shared" si="36"/>
        <v>0</v>
      </c>
      <c r="R254" s="33" t="str">
        <f t="shared" si="37"/>
        <v/>
      </c>
      <c r="S254" s="33" t="str">
        <f>IF(Z254="DUPLIKAT","",Tabelle1[[#This Row],[Soll-Monat]])</f>
        <v/>
      </c>
      <c r="T254" s="33" t="str">
        <f>IF(ISERROR(IF(M254=99,"",INDEX([1]Plan!A:O,MATCH($O254,[1]Plan!B:B,0),MATCH($C254,[1]Plan!$A$2:$O$2,0)))),"",IF(M254=99,"",INDEX([1]Plan!A:O,MATCH($O254,[1]Plan!B:B,0),MATCH($C254,[1]Plan!$A$2:$O$2,0))))</f>
        <v/>
      </c>
      <c r="U254" s="33">
        <f>IF(ISERROR(SUMIFS(P:P,E:E,Datenbank!$E254,C:C,Datenbank!$C254)),"",SUMIFS(P:P,E:E,Datenbank!$E254,C:C,Datenbank!$C254))+IF(ISERROR(SUMIFS(Q:Q,E:E,Datenbank!$E254,C:C,Datenbank!$C254)),"",SUMIFS(Q:Q,E:E,Datenbank!$E254,C:C,Datenbank!$C254))</f>
        <v>0</v>
      </c>
      <c r="V254" s="33" t="str">
        <f>IF(ISERROR(IF(Z254="Duplikat","",(Datenbank!$U254-Datenbank!$T254))),"",IF(Z254="Duplikat","",(Datenbank!$U254-Datenbank!$T254)))</f>
        <v/>
      </c>
      <c r="W254" s="33">
        <f ca="1">IF(ISERROR(SUMIF(O:T,Datenbank!$O254,T:T)),"",SUMIF(O:T,Datenbank!$O254,T:T))</f>
        <v>0</v>
      </c>
      <c r="X254" s="33">
        <f ca="1">IF(ISERROR(SUMIF(O:Q,Datenbank!$O254,Q:Q)),"",SUMIF(O:Q,Datenbank!$O254,Q:Q))+IF(ISERROR(SUMIF(O:Q,Datenbank!$O254,P:P)),"",SUMIF(O:Q,Datenbank!$O254,P:P))</f>
        <v>0</v>
      </c>
      <c r="Y254" s="33">
        <f ca="1">IF(ISERROR(Datenbank!$X254-W254),"",Datenbank!$X254-W254)</f>
        <v>0</v>
      </c>
      <c r="Z254" s="31" t="str" cm="1">
        <f t="array" ref="Z254">_xlfn.LET(_xlpm.fi,_xlfn._xlws.FILTER($O254:$O$2480,(MONTH($D254:$D$2480)=MONTH($D254))*($O254:$O$2480=$O254)),IF(COUNT(_xlpm.fi)&gt;1,"DUPLIKAT",""))</f>
        <v/>
      </c>
      <c r="AA254" s="31"/>
      <c r="AB254" s="31"/>
    </row>
    <row r="255" spans="2:28" ht="20.100000000000001" customHeight="1" x14ac:dyDescent="0.25">
      <c r="B255" s="31">
        <f t="shared" si="32"/>
        <v>243</v>
      </c>
      <c r="C255" s="31">
        <f t="shared" si="33"/>
        <v>1</v>
      </c>
      <c r="D255" s="32"/>
      <c r="E255" s="31"/>
      <c r="F255" s="31">
        <f>Datenbank!$E255</f>
        <v>0</v>
      </c>
      <c r="G255" s="33" t="str">
        <f>IF(ISERROR(INDEX([1]Plan!A:O,MATCH(E255,[1]Plan!C:C,0),MATCH(C255,[1]Plan!$A$2:$O$2,0))),"",INDEX([1]Plan!A:O,MATCH(E255,[1]Plan!C:C,0),MATCH(C255,[1]Plan!$A$2:$O$2,0)))</f>
        <v/>
      </c>
      <c r="H255" s="33"/>
      <c r="I255" s="33"/>
      <c r="J255" s="31"/>
      <c r="K255" s="33" t="str">
        <f t="shared" si="30"/>
        <v/>
      </c>
      <c r="L255" s="33" t="str">
        <f t="shared" si="31"/>
        <v/>
      </c>
      <c r="M255" s="31" t="str">
        <f t="shared" si="34"/>
        <v/>
      </c>
      <c r="N255" s="31" t="str">
        <f>IF(ISERROR(VLOOKUP(M255,[1]Plan!$Q$5:$R$22,2,FALSE)),"",VLOOKUP(M255,[1]Plan!$Q$5:$R$22,2,FALSE))</f>
        <v/>
      </c>
      <c r="O255" s="31" t="str">
        <f>IF(ISERROR(INDEX([1]Plan!$B:$B,MATCH(F255,[1]Plan!$C:$C,0))),"",INDEX([1]Plan!$B:$B,MATCH(F255,[1]Plan!$C:$C,0)))</f>
        <v/>
      </c>
      <c r="P255" s="33" t="str">
        <f t="shared" si="35"/>
        <v/>
      </c>
      <c r="Q255" s="33">
        <f t="shared" si="36"/>
        <v>0</v>
      </c>
      <c r="R255" s="33" t="str">
        <f t="shared" si="37"/>
        <v/>
      </c>
      <c r="S255" s="33" t="str">
        <f>IF(Z255="DUPLIKAT","",Tabelle1[[#This Row],[Soll-Monat]])</f>
        <v/>
      </c>
      <c r="T255" s="33" t="str">
        <f>IF(ISERROR(IF(M255=99,"",INDEX([1]Plan!A:O,MATCH($O255,[1]Plan!B:B,0),MATCH($C255,[1]Plan!$A$2:$O$2,0)))),"",IF(M255=99,"",INDEX([1]Plan!A:O,MATCH($O255,[1]Plan!B:B,0),MATCH($C255,[1]Plan!$A$2:$O$2,0))))</f>
        <v/>
      </c>
      <c r="U255" s="33">
        <f>IF(ISERROR(SUMIFS(P:P,E:E,Datenbank!$E255,C:C,Datenbank!$C255)),"",SUMIFS(P:P,E:E,Datenbank!$E255,C:C,Datenbank!$C255))+IF(ISERROR(SUMIFS(Q:Q,E:E,Datenbank!$E255,C:C,Datenbank!$C255)),"",SUMIFS(Q:Q,E:E,Datenbank!$E255,C:C,Datenbank!$C255))</f>
        <v>0</v>
      </c>
      <c r="V255" s="33" t="str">
        <f>IF(ISERROR(IF(Z255="Duplikat","",(Datenbank!$U255-Datenbank!$T255))),"",IF(Z255="Duplikat","",(Datenbank!$U255-Datenbank!$T255)))</f>
        <v/>
      </c>
      <c r="W255" s="33">
        <f ca="1">IF(ISERROR(SUMIF(O:T,Datenbank!$O255,T:T)),"",SUMIF(O:T,Datenbank!$O255,T:T))</f>
        <v>0</v>
      </c>
      <c r="X255" s="33">
        <f ca="1">IF(ISERROR(SUMIF(O:Q,Datenbank!$O255,Q:Q)),"",SUMIF(O:Q,Datenbank!$O255,Q:Q))+IF(ISERROR(SUMIF(O:Q,Datenbank!$O255,P:P)),"",SUMIF(O:Q,Datenbank!$O255,P:P))</f>
        <v>0</v>
      </c>
      <c r="Y255" s="33">
        <f ca="1">IF(ISERROR(Datenbank!$X255-W255),"",Datenbank!$X255-W255)</f>
        <v>0</v>
      </c>
      <c r="Z255" s="31" t="str" cm="1">
        <f t="array" ref="Z255">_xlfn.LET(_xlpm.fi,_xlfn._xlws.FILTER($O255:$O$2480,(MONTH($D255:$D$2480)=MONTH($D255))*($O255:$O$2480=$O255)),IF(COUNT(_xlpm.fi)&gt;1,"DUPLIKAT",""))</f>
        <v/>
      </c>
      <c r="AA255" s="31"/>
      <c r="AB255" s="31"/>
    </row>
    <row r="256" spans="2:28" ht="20.100000000000001" customHeight="1" x14ac:dyDescent="0.25">
      <c r="B256" s="31">
        <f t="shared" si="32"/>
        <v>244</v>
      </c>
      <c r="C256" s="31">
        <f t="shared" si="33"/>
        <v>1</v>
      </c>
      <c r="D256" s="32"/>
      <c r="E256" s="31"/>
      <c r="F256" s="31">
        <f>Datenbank!$E256</f>
        <v>0</v>
      </c>
      <c r="G256" s="33" t="str">
        <f>IF(ISERROR(INDEX([1]Plan!A:O,MATCH(E256,[1]Plan!C:C,0),MATCH(C256,[1]Plan!$A$2:$O$2,0))),"",INDEX([1]Plan!A:O,MATCH(E256,[1]Plan!C:C,0),MATCH(C256,[1]Plan!$A$2:$O$2,0)))</f>
        <v/>
      </c>
      <c r="H256" s="33"/>
      <c r="I256" s="33"/>
      <c r="J256" s="31"/>
      <c r="K256" s="33" t="str">
        <f t="shared" si="30"/>
        <v/>
      </c>
      <c r="L256" s="33" t="str">
        <f t="shared" si="31"/>
        <v/>
      </c>
      <c r="M256" s="31" t="str">
        <f t="shared" si="34"/>
        <v/>
      </c>
      <c r="N256" s="31" t="str">
        <f>IF(ISERROR(VLOOKUP(M256,[1]Plan!$Q$5:$R$22,2,FALSE)),"",VLOOKUP(M256,[1]Plan!$Q$5:$R$22,2,FALSE))</f>
        <v/>
      </c>
      <c r="O256" s="31" t="str">
        <f>IF(ISERROR(INDEX([1]Plan!$B:$B,MATCH(F256,[1]Plan!$C:$C,0))),"",INDEX([1]Plan!$B:$B,MATCH(F256,[1]Plan!$C:$C,0)))</f>
        <v/>
      </c>
      <c r="P256" s="33" t="str">
        <f t="shared" si="35"/>
        <v/>
      </c>
      <c r="Q256" s="33">
        <f t="shared" si="36"/>
        <v>0</v>
      </c>
      <c r="R256" s="33" t="str">
        <f t="shared" si="37"/>
        <v/>
      </c>
      <c r="S256" s="33" t="str">
        <f>IF(Z256="DUPLIKAT","",Tabelle1[[#This Row],[Soll-Monat]])</f>
        <v/>
      </c>
      <c r="T256" s="33" t="str">
        <f>IF(ISERROR(IF(M256=99,"",INDEX([1]Plan!A:O,MATCH($O256,[1]Plan!B:B,0),MATCH($C256,[1]Plan!$A$2:$O$2,0)))),"",IF(M256=99,"",INDEX([1]Plan!A:O,MATCH($O256,[1]Plan!B:B,0),MATCH($C256,[1]Plan!$A$2:$O$2,0))))</f>
        <v/>
      </c>
      <c r="U256" s="33">
        <f>IF(ISERROR(SUMIFS(P:P,E:E,Datenbank!$E256,C:C,Datenbank!$C256)),"",SUMIFS(P:P,E:E,Datenbank!$E256,C:C,Datenbank!$C256))+IF(ISERROR(SUMIFS(Q:Q,E:E,Datenbank!$E256,C:C,Datenbank!$C256)),"",SUMIFS(Q:Q,E:E,Datenbank!$E256,C:C,Datenbank!$C256))</f>
        <v>0</v>
      </c>
      <c r="V256" s="33" t="str">
        <f>IF(ISERROR(IF(Z256="Duplikat","",(Datenbank!$U256-Datenbank!$T256))),"",IF(Z256="Duplikat","",(Datenbank!$U256-Datenbank!$T256)))</f>
        <v/>
      </c>
      <c r="W256" s="33">
        <f ca="1">IF(ISERROR(SUMIF(O:T,Datenbank!$O256,T:T)),"",SUMIF(O:T,Datenbank!$O256,T:T))</f>
        <v>0</v>
      </c>
      <c r="X256" s="33">
        <f ca="1">IF(ISERROR(SUMIF(O:Q,Datenbank!$O256,Q:Q)),"",SUMIF(O:Q,Datenbank!$O256,Q:Q))+IF(ISERROR(SUMIF(O:Q,Datenbank!$O256,P:P)),"",SUMIF(O:Q,Datenbank!$O256,P:P))</f>
        <v>0</v>
      </c>
      <c r="Y256" s="33">
        <f ca="1">IF(ISERROR(Datenbank!$X256-W256),"",Datenbank!$X256-W256)</f>
        <v>0</v>
      </c>
      <c r="Z256" s="31" t="str" cm="1">
        <f t="array" ref="Z256">_xlfn.LET(_xlpm.fi,_xlfn._xlws.FILTER($O256:$O$2480,(MONTH($D256:$D$2480)=MONTH($D256))*($O256:$O$2480=$O256)),IF(COUNT(_xlpm.fi)&gt;1,"DUPLIKAT",""))</f>
        <v/>
      </c>
      <c r="AA256" s="31"/>
      <c r="AB256" s="31"/>
    </row>
    <row r="257" spans="2:28" ht="20.100000000000001" customHeight="1" x14ac:dyDescent="0.25">
      <c r="B257" s="31">
        <f t="shared" si="32"/>
        <v>245</v>
      </c>
      <c r="C257" s="31">
        <f t="shared" si="33"/>
        <v>1</v>
      </c>
      <c r="D257" s="32"/>
      <c r="E257" s="31"/>
      <c r="F257" s="31">
        <f>Datenbank!$E257</f>
        <v>0</v>
      </c>
      <c r="G257" s="33" t="str">
        <f>IF(ISERROR(INDEX([1]Plan!A:O,MATCH(E257,[1]Plan!C:C,0),MATCH(C257,[1]Plan!$A$2:$O$2,0))),"",INDEX([1]Plan!A:O,MATCH(E257,[1]Plan!C:C,0),MATCH(C257,[1]Plan!$A$2:$O$2,0)))</f>
        <v/>
      </c>
      <c r="H257" s="33"/>
      <c r="I257" s="33"/>
      <c r="J257" s="31"/>
      <c r="K257" s="33" t="str">
        <f t="shared" si="30"/>
        <v/>
      </c>
      <c r="L257" s="33" t="str">
        <f t="shared" si="31"/>
        <v/>
      </c>
      <c r="M257" s="31" t="str">
        <f t="shared" si="34"/>
        <v/>
      </c>
      <c r="N257" s="31" t="str">
        <f>IF(ISERROR(VLOOKUP(M257,[1]Plan!$Q$5:$R$22,2,FALSE)),"",VLOOKUP(M257,[1]Plan!$Q$5:$R$22,2,FALSE))</f>
        <v/>
      </c>
      <c r="O257" s="31" t="str">
        <f>IF(ISERROR(INDEX([1]Plan!$B:$B,MATCH(F257,[1]Plan!$C:$C,0))),"",INDEX([1]Plan!$B:$B,MATCH(F257,[1]Plan!$C:$C,0)))</f>
        <v/>
      </c>
      <c r="P257" s="33" t="str">
        <f t="shared" si="35"/>
        <v/>
      </c>
      <c r="Q257" s="33">
        <f t="shared" si="36"/>
        <v>0</v>
      </c>
      <c r="R257" s="33" t="str">
        <f t="shared" si="37"/>
        <v/>
      </c>
      <c r="S257" s="33" t="str">
        <f>IF(Z257="DUPLIKAT","",Tabelle1[[#This Row],[Soll-Monat]])</f>
        <v/>
      </c>
      <c r="T257" s="33" t="str">
        <f>IF(ISERROR(IF(M257=99,"",INDEX([1]Plan!A:O,MATCH($O257,[1]Plan!B:B,0),MATCH($C257,[1]Plan!$A$2:$O$2,0)))),"",IF(M257=99,"",INDEX([1]Plan!A:O,MATCH($O257,[1]Plan!B:B,0),MATCH($C257,[1]Plan!$A$2:$O$2,0))))</f>
        <v/>
      </c>
      <c r="U257" s="33">
        <f>IF(ISERROR(SUMIFS(P:P,E:E,Datenbank!$E257,C:C,Datenbank!$C257)),"",SUMIFS(P:P,E:E,Datenbank!$E257,C:C,Datenbank!$C257))+IF(ISERROR(SUMIFS(Q:Q,E:E,Datenbank!$E257,C:C,Datenbank!$C257)),"",SUMIFS(Q:Q,E:E,Datenbank!$E257,C:C,Datenbank!$C257))</f>
        <v>0</v>
      </c>
      <c r="V257" s="33" t="str">
        <f>IF(ISERROR(IF(Z257="Duplikat","",(Datenbank!$U257-Datenbank!$T257))),"",IF(Z257="Duplikat","",(Datenbank!$U257-Datenbank!$T257)))</f>
        <v/>
      </c>
      <c r="W257" s="33">
        <f ca="1">IF(ISERROR(SUMIF(O:T,Datenbank!$O257,T:T)),"",SUMIF(O:T,Datenbank!$O257,T:T))</f>
        <v>0</v>
      </c>
      <c r="X257" s="33">
        <f ca="1">IF(ISERROR(SUMIF(O:Q,Datenbank!$O257,Q:Q)),"",SUMIF(O:Q,Datenbank!$O257,Q:Q))+IF(ISERROR(SUMIF(O:Q,Datenbank!$O257,P:P)),"",SUMIF(O:Q,Datenbank!$O257,P:P))</f>
        <v>0</v>
      </c>
      <c r="Y257" s="33">
        <f ca="1">IF(ISERROR(Datenbank!$X257-W257),"",Datenbank!$X257-W257)</f>
        <v>0</v>
      </c>
      <c r="Z257" s="31" t="str" cm="1">
        <f t="array" ref="Z257">_xlfn.LET(_xlpm.fi,_xlfn._xlws.FILTER($O257:$O$2480,(MONTH($D257:$D$2480)=MONTH($D257))*($O257:$O$2480=$O257)),IF(COUNT(_xlpm.fi)&gt;1,"DUPLIKAT",""))</f>
        <v/>
      </c>
      <c r="AA257" s="31"/>
      <c r="AB257" s="31"/>
    </row>
    <row r="258" spans="2:28" ht="20.100000000000001" customHeight="1" x14ac:dyDescent="0.25">
      <c r="B258" s="31">
        <f t="shared" si="32"/>
        <v>246</v>
      </c>
      <c r="C258" s="31">
        <f t="shared" si="33"/>
        <v>1</v>
      </c>
      <c r="D258" s="32"/>
      <c r="E258" s="31"/>
      <c r="F258" s="31">
        <f>Datenbank!$E258</f>
        <v>0</v>
      </c>
      <c r="G258" s="33" t="str">
        <f>IF(ISERROR(INDEX([1]Plan!A:O,MATCH(E258,[1]Plan!C:C,0),MATCH(C258,[1]Plan!$A$2:$O$2,0))),"",INDEX([1]Plan!A:O,MATCH(E258,[1]Plan!C:C,0),MATCH(C258,[1]Plan!$A$2:$O$2,0)))</f>
        <v/>
      </c>
      <c r="H258" s="33"/>
      <c r="I258" s="33"/>
      <c r="J258" s="31"/>
      <c r="K258" s="33" t="str">
        <f t="shared" si="30"/>
        <v/>
      </c>
      <c r="L258" s="33" t="str">
        <f t="shared" si="31"/>
        <v/>
      </c>
      <c r="M258" s="31" t="str">
        <f t="shared" si="34"/>
        <v/>
      </c>
      <c r="N258" s="31" t="str">
        <f>IF(ISERROR(VLOOKUP(M258,[1]Plan!$Q$5:$R$22,2,FALSE)),"",VLOOKUP(M258,[1]Plan!$Q$5:$R$22,2,FALSE))</f>
        <v/>
      </c>
      <c r="O258" s="31" t="str">
        <f>IF(ISERROR(INDEX([1]Plan!$B:$B,MATCH(F258,[1]Plan!$C:$C,0))),"",INDEX([1]Plan!$B:$B,MATCH(F258,[1]Plan!$C:$C,0)))</f>
        <v/>
      </c>
      <c r="P258" s="33" t="str">
        <f t="shared" si="35"/>
        <v/>
      </c>
      <c r="Q258" s="33">
        <f t="shared" si="36"/>
        <v>0</v>
      </c>
      <c r="R258" s="33" t="str">
        <f t="shared" si="37"/>
        <v/>
      </c>
      <c r="S258" s="33" t="str">
        <f>IF(Z258="DUPLIKAT","",Tabelle1[[#This Row],[Soll-Monat]])</f>
        <v/>
      </c>
      <c r="T258" s="33" t="str">
        <f>IF(ISERROR(IF(M258=99,"",INDEX([1]Plan!A:O,MATCH($O258,[1]Plan!B:B,0),MATCH($C258,[1]Plan!$A$2:$O$2,0)))),"",IF(M258=99,"",INDEX([1]Plan!A:O,MATCH($O258,[1]Plan!B:B,0),MATCH($C258,[1]Plan!$A$2:$O$2,0))))</f>
        <v/>
      </c>
      <c r="U258" s="33">
        <f>IF(ISERROR(SUMIFS(P:P,E:E,Datenbank!$E258,C:C,Datenbank!$C258)),"",SUMIFS(P:P,E:E,Datenbank!$E258,C:C,Datenbank!$C258))+IF(ISERROR(SUMIFS(Q:Q,E:E,Datenbank!$E258,C:C,Datenbank!$C258)),"",SUMIFS(Q:Q,E:E,Datenbank!$E258,C:C,Datenbank!$C258))</f>
        <v>0</v>
      </c>
      <c r="V258" s="33" t="str">
        <f>IF(ISERROR(IF(Z258="Duplikat","",(Datenbank!$U258-Datenbank!$T258))),"",IF(Z258="Duplikat","",(Datenbank!$U258-Datenbank!$T258)))</f>
        <v/>
      </c>
      <c r="W258" s="33">
        <f ca="1">IF(ISERROR(SUMIF(O:T,Datenbank!$O258,T:T)),"",SUMIF(O:T,Datenbank!$O258,T:T))</f>
        <v>0</v>
      </c>
      <c r="X258" s="33">
        <f ca="1">IF(ISERROR(SUMIF(O:Q,Datenbank!$O258,Q:Q)),"",SUMIF(O:Q,Datenbank!$O258,Q:Q))+IF(ISERROR(SUMIF(O:Q,Datenbank!$O258,P:P)),"",SUMIF(O:Q,Datenbank!$O258,P:P))</f>
        <v>0</v>
      </c>
      <c r="Y258" s="33">
        <f ca="1">IF(ISERROR(Datenbank!$X258-W258),"",Datenbank!$X258-W258)</f>
        <v>0</v>
      </c>
      <c r="Z258" s="31" t="str" cm="1">
        <f t="array" ref="Z258">_xlfn.LET(_xlpm.fi,_xlfn._xlws.FILTER($O258:$O$2480,(MONTH($D258:$D$2480)=MONTH($D258))*($O258:$O$2480=$O258)),IF(COUNT(_xlpm.fi)&gt;1,"DUPLIKAT",""))</f>
        <v/>
      </c>
      <c r="AA258" s="31"/>
      <c r="AB258" s="31"/>
    </row>
    <row r="259" spans="2:28" ht="20.100000000000001" customHeight="1" x14ac:dyDescent="0.25">
      <c r="B259" s="31">
        <f t="shared" si="32"/>
        <v>247</v>
      </c>
      <c r="C259" s="31">
        <f t="shared" si="33"/>
        <v>1</v>
      </c>
      <c r="D259" s="32"/>
      <c r="E259" s="31"/>
      <c r="F259" s="31">
        <f>Datenbank!$E259</f>
        <v>0</v>
      </c>
      <c r="G259" s="33" t="str">
        <f>IF(ISERROR(INDEX([1]Plan!A:O,MATCH(E259,[1]Plan!C:C,0),MATCH(C259,[1]Plan!$A$2:$O$2,0))),"",INDEX([1]Plan!A:O,MATCH(E259,[1]Plan!C:C,0),MATCH(C259,[1]Plan!$A$2:$O$2,0)))</f>
        <v/>
      </c>
      <c r="H259" s="33"/>
      <c r="I259" s="33"/>
      <c r="J259" s="31"/>
      <c r="K259" s="33" t="str">
        <f t="shared" si="30"/>
        <v/>
      </c>
      <c r="L259" s="33" t="str">
        <f t="shared" si="31"/>
        <v/>
      </c>
      <c r="M259" s="31" t="str">
        <f t="shared" si="34"/>
        <v/>
      </c>
      <c r="N259" s="31" t="str">
        <f>IF(ISERROR(VLOOKUP(M259,[1]Plan!$Q$5:$R$22,2,FALSE)),"",VLOOKUP(M259,[1]Plan!$Q$5:$R$22,2,FALSE))</f>
        <v/>
      </c>
      <c r="O259" s="31" t="str">
        <f>IF(ISERROR(INDEX([1]Plan!$B:$B,MATCH(F259,[1]Plan!$C:$C,0))),"",INDEX([1]Plan!$B:$B,MATCH(F259,[1]Plan!$C:$C,0)))</f>
        <v/>
      </c>
      <c r="P259" s="33" t="str">
        <f t="shared" si="35"/>
        <v/>
      </c>
      <c r="Q259" s="33">
        <f t="shared" si="36"/>
        <v>0</v>
      </c>
      <c r="R259" s="33" t="str">
        <f t="shared" si="37"/>
        <v/>
      </c>
      <c r="S259" s="33" t="str">
        <f>IF(Z259="DUPLIKAT","",Tabelle1[[#This Row],[Soll-Monat]])</f>
        <v/>
      </c>
      <c r="T259" s="33" t="str">
        <f>IF(ISERROR(IF(M259=99,"",INDEX([1]Plan!A:O,MATCH($O259,[1]Plan!B:B,0),MATCH($C259,[1]Plan!$A$2:$O$2,0)))),"",IF(M259=99,"",INDEX([1]Plan!A:O,MATCH($O259,[1]Plan!B:B,0),MATCH($C259,[1]Plan!$A$2:$O$2,0))))</f>
        <v/>
      </c>
      <c r="U259" s="33">
        <f>IF(ISERROR(SUMIFS(P:P,E:E,Datenbank!$E259,C:C,Datenbank!$C259)),"",SUMIFS(P:P,E:E,Datenbank!$E259,C:C,Datenbank!$C259))+IF(ISERROR(SUMIFS(Q:Q,E:E,Datenbank!$E259,C:C,Datenbank!$C259)),"",SUMIFS(Q:Q,E:E,Datenbank!$E259,C:C,Datenbank!$C259))</f>
        <v>0</v>
      </c>
      <c r="V259" s="33" t="str">
        <f>IF(ISERROR(IF(Z259="Duplikat","",(Datenbank!$U259-Datenbank!$T259))),"",IF(Z259="Duplikat","",(Datenbank!$U259-Datenbank!$T259)))</f>
        <v/>
      </c>
      <c r="W259" s="33">
        <f ca="1">IF(ISERROR(SUMIF(O:T,Datenbank!$O259,T:T)),"",SUMIF(O:T,Datenbank!$O259,T:T))</f>
        <v>0</v>
      </c>
      <c r="X259" s="33">
        <f ca="1">IF(ISERROR(SUMIF(O:Q,Datenbank!$O259,Q:Q)),"",SUMIF(O:Q,Datenbank!$O259,Q:Q))+IF(ISERROR(SUMIF(O:Q,Datenbank!$O259,P:P)),"",SUMIF(O:Q,Datenbank!$O259,P:P))</f>
        <v>0</v>
      </c>
      <c r="Y259" s="33">
        <f ca="1">IF(ISERROR(Datenbank!$X259-W259),"",Datenbank!$X259-W259)</f>
        <v>0</v>
      </c>
      <c r="Z259" s="31" t="str" cm="1">
        <f t="array" ref="Z259">_xlfn.LET(_xlpm.fi,_xlfn._xlws.FILTER($O259:$O$2480,(MONTH($D259:$D$2480)=MONTH($D259))*($O259:$O$2480=$O259)),IF(COUNT(_xlpm.fi)&gt;1,"DUPLIKAT",""))</f>
        <v/>
      </c>
      <c r="AA259" s="31"/>
      <c r="AB259" s="31"/>
    </row>
    <row r="260" spans="2:28" ht="20.100000000000001" customHeight="1" x14ac:dyDescent="0.25">
      <c r="B260" s="31">
        <f t="shared" si="32"/>
        <v>248</v>
      </c>
      <c r="C260" s="31">
        <f t="shared" si="33"/>
        <v>1</v>
      </c>
      <c r="D260" s="32"/>
      <c r="E260" s="31"/>
      <c r="F260" s="31">
        <f>Datenbank!$E260</f>
        <v>0</v>
      </c>
      <c r="G260" s="33" t="str">
        <f>IF(ISERROR(INDEX([1]Plan!A:O,MATCH(E260,[1]Plan!C:C,0),MATCH(C260,[1]Plan!$A$2:$O$2,0))),"",INDEX([1]Plan!A:O,MATCH(E260,[1]Plan!C:C,0),MATCH(C260,[1]Plan!$A$2:$O$2,0)))</f>
        <v/>
      </c>
      <c r="H260" s="33"/>
      <c r="I260" s="33"/>
      <c r="J260" s="31"/>
      <c r="K260" s="33" t="str">
        <f t="shared" si="30"/>
        <v/>
      </c>
      <c r="L260" s="33" t="str">
        <f t="shared" si="31"/>
        <v/>
      </c>
      <c r="M260" s="31" t="str">
        <f t="shared" si="34"/>
        <v/>
      </c>
      <c r="N260" s="31" t="str">
        <f>IF(ISERROR(VLOOKUP(M260,[1]Plan!$Q$5:$R$22,2,FALSE)),"",VLOOKUP(M260,[1]Plan!$Q$5:$R$22,2,FALSE))</f>
        <v/>
      </c>
      <c r="O260" s="31" t="str">
        <f>IF(ISERROR(INDEX([1]Plan!$B:$B,MATCH(F260,[1]Plan!$C:$C,0))),"",INDEX([1]Plan!$B:$B,MATCH(F260,[1]Plan!$C:$C,0)))</f>
        <v/>
      </c>
      <c r="P260" s="33" t="str">
        <f t="shared" si="35"/>
        <v/>
      </c>
      <c r="Q260" s="33">
        <f t="shared" si="36"/>
        <v>0</v>
      </c>
      <c r="R260" s="33" t="str">
        <f t="shared" si="37"/>
        <v/>
      </c>
      <c r="S260" s="33" t="str">
        <f>IF(Z260="DUPLIKAT","",Tabelle1[[#This Row],[Soll-Monat]])</f>
        <v/>
      </c>
      <c r="T260" s="33" t="str">
        <f>IF(ISERROR(IF(M260=99,"",INDEX([1]Plan!A:O,MATCH($O260,[1]Plan!B:B,0),MATCH($C260,[1]Plan!$A$2:$O$2,0)))),"",IF(M260=99,"",INDEX([1]Plan!A:O,MATCH($O260,[1]Plan!B:B,0),MATCH($C260,[1]Plan!$A$2:$O$2,0))))</f>
        <v/>
      </c>
      <c r="U260" s="33">
        <f>IF(ISERROR(SUMIFS(P:P,E:E,Datenbank!$E260,C:C,Datenbank!$C260)),"",SUMIFS(P:P,E:E,Datenbank!$E260,C:C,Datenbank!$C260))+IF(ISERROR(SUMIFS(Q:Q,E:E,Datenbank!$E260,C:C,Datenbank!$C260)),"",SUMIFS(Q:Q,E:E,Datenbank!$E260,C:C,Datenbank!$C260))</f>
        <v>0</v>
      </c>
      <c r="V260" s="33" t="str">
        <f>IF(ISERROR(IF(Z260="Duplikat","",(Datenbank!$U260-Datenbank!$T260))),"",IF(Z260="Duplikat","",(Datenbank!$U260-Datenbank!$T260)))</f>
        <v/>
      </c>
      <c r="W260" s="33">
        <f ca="1">IF(ISERROR(SUMIF(O:T,Datenbank!$O260,T:T)),"",SUMIF(O:T,Datenbank!$O260,T:T))</f>
        <v>0</v>
      </c>
      <c r="X260" s="33">
        <f ca="1">IF(ISERROR(SUMIF(O:Q,Datenbank!$O260,Q:Q)),"",SUMIF(O:Q,Datenbank!$O260,Q:Q))+IF(ISERROR(SUMIF(O:Q,Datenbank!$O260,P:P)),"",SUMIF(O:Q,Datenbank!$O260,P:P))</f>
        <v>0</v>
      </c>
      <c r="Y260" s="33">
        <f ca="1">IF(ISERROR(Datenbank!$X260-W260),"",Datenbank!$X260-W260)</f>
        <v>0</v>
      </c>
      <c r="Z260" s="31" t="str" cm="1">
        <f t="array" ref="Z260">_xlfn.LET(_xlpm.fi,_xlfn._xlws.FILTER($O260:$O$2480,(MONTH($D260:$D$2480)=MONTH($D260))*($O260:$O$2480=$O260)),IF(COUNT(_xlpm.fi)&gt;1,"DUPLIKAT",""))</f>
        <v/>
      </c>
      <c r="AA260" s="31"/>
      <c r="AB260" s="31"/>
    </row>
    <row r="261" spans="2:28" ht="20.100000000000001" customHeight="1" x14ac:dyDescent="0.25">
      <c r="B261" s="31">
        <f t="shared" si="32"/>
        <v>249</v>
      </c>
      <c r="C261" s="31">
        <f t="shared" si="33"/>
        <v>1</v>
      </c>
      <c r="D261" s="32"/>
      <c r="E261" s="31"/>
      <c r="F261" s="31">
        <f>Datenbank!$E261</f>
        <v>0</v>
      </c>
      <c r="G261" s="33" t="str">
        <f>IF(ISERROR(INDEX([1]Plan!A:O,MATCH(E261,[1]Plan!C:C,0),MATCH(C261,[1]Plan!$A$2:$O$2,0))),"",INDEX([1]Plan!A:O,MATCH(E261,[1]Plan!C:C,0),MATCH(C261,[1]Plan!$A$2:$O$2,0)))</f>
        <v/>
      </c>
      <c r="H261" s="33"/>
      <c r="I261" s="33"/>
      <c r="J261" s="31"/>
      <c r="K261" s="33" t="str">
        <f t="shared" si="30"/>
        <v/>
      </c>
      <c r="L261" s="33" t="str">
        <f t="shared" si="31"/>
        <v/>
      </c>
      <c r="M261" s="31" t="str">
        <f t="shared" si="34"/>
        <v/>
      </c>
      <c r="N261" s="31" t="str">
        <f>IF(ISERROR(VLOOKUP(M261,[1]Plan!$Q$5:$R$22,2,FALSE)),"",VLOOKUP(M261,[1]Plan!$Q$5:$R$22,2,FALSE))</f>
        <v/>
      </c>
      <c r="O261" s="31" t="str">
        <f>IF(ISERROR(INDEX([1]Plan!$B:$B,MATCH(F261,[1]Plan!$C:$C,0))),"",INDEX([1]Plan!$B:$B,MATCH(F261,[1]Plan!$C:$C,0)))</f>
        <v/>
      </c>
      <c r="P261" s="33" t="str">
        <f t="shared" si="35"/>
        <v/>
      </c>
      <c r="Q261" s="33">
        <f t="shared" si="36"/>
        <v>0</v>
      </c>
      <c r="R261" s="33" t="str">
        <f t="shared" si="37"/>
        <v/>
      </c>
      <c r="S261" s="33" t="str">
        <f>IF(Z261="DUPLIKAT","",Tabelle1[[#This Row],[Soll-Monat]])</f>
        <v/>
      </c>
      <c r="T261" s="33" t="str">
        <f>IF(ISERROR(IF(M261=99,"",INDEX([1]Plan!A:O,MATCH($O261,[1]Plan!B:B,0),MATCH($C261,[1]Plan!$A$2:$O$2,0)))),"",IF(M261=99,"",INDEX([1]Plan!A:O,MATCH($O261,[1]Plan!B:B,0),MATCH($C261,[1]Plan!$A$2:$O$2,0))))</f>
        <v/>
      </c>
      <c r="U261" s="33">
        <f>IF(ISERROR(SUMIFS(P:P,E:E,Datenbank!$E261,C:C,Datenbank!$C261)),"",SUMIFS(P:P,E:E,Datenbank!$E261,C:C,Datenbank!$C261))+IF(ISERROR(SUMIFS(Q:Q,E:E,Datenbank!$E261,C:C,Datenbank!$C261)),"",SUMIFS(Q:Q,E:E,Datenbank!$E261,C:C,Datenbank!$C261))</f>
        <v>0</v>
      </c>
      <c r="V261" s="33" t="str">
        <f>IF(ISERROR(IF(Z261="Duplikat","",(Datenbank!$U261-Datenbank!$T261))),"",IF(Z261="Duplikat","",(Datenbank!$U261-Datenbank!$T261)))</f>
        <v/>
      </c>
      <c r="W261" s="33">
        <f ca="1">IF(ISERROR(SUMIF(O:T,Datenbank!$O261,T:T)),"",SUMIF(O:T,Datenbank!$O261,T:T))</f>
        <v>0</v>
      </c>
      <c r="X261" s="33">
        <f ca="1">IF(ISERROR(SUMIF(O:Q,Datenbank!$O261,Q:Q)),"",SUMIF(O:Q,Datenbank!$O261,Q:Q))+IF(ISERROR(SUMIF(O:Q,Datenbank!$O261,P:P)),"",SUMIF(O:Q,Datenbank!$O261,P:P))</f>
        <v>0</v>
      </c>
      <c r="Y261" s="33">
        <f ca="1">IF(ISERROR(Datenbank!$X261-W261),"",Datenbank!$X261-W261)</f>
        <v>0</v>
      </c>
      <c r="Z261" s="31" t="str" cm="1">
        <f t="array" ref="Z261">_xlfn.LET(_xlpm.fi,_xlfn._xlws.FILTER($O261:$O$2480,(MONTH($D261:$D$2480)=MONTH($D261))*($O261:$O$2480=$O261)),IF(COUNT(_xlpm.fi)&gt;1,"DUPLIKAT",""))</f>
        <v/>
      </c>
      <c r="AA261" s="31"/>
      <c r="AB261" s="31"/>
    </row>
    <row r="262" spans="2:28" ht="20.100000000000001" customHeight="1" x14ac:dyDescent="0.25">
      <c r="B262" s="31">
        <f t="shared" si="32"/>
        <v>250</v>
      </c>
      <c r="C262" s="31">
        <f t="shared" si="33"/>
        <v>1</v>
      </c>
      <c r="D262" s="32"/>
      <c r="E262" s="31"/>
      <c r="F262" s="31">
        <f>Datenbank!$E262</f>
        <v>0</v>
      </c>
      <c r="G262" s="33" t="str">
        <f>IF(ISERROR(INDEX([1]Plan!A:O,MATCH(E262,[1]Plan!C:C,0),MATCH(C262,[1]Plan!$A$2:$O$2,0))),"",INDEX([1]Plan!A:O,MATCH(E262,[1]Plan!C:C,0),MATCH(C262,[1]Plan!$A$2:$O$2,0)))</f>
        <v/>
      </c>
      <c r="H262" s="33"/>
      <c r="I262" s="33"/>
      <c r="J262" s="31"/>
      <c r="K262" s="33" t="str">
        <f t="shared" si="30"/>
        <v/>
      </c>
      <c r="L262" s="33" t="str">
        <f t="shared" si="31"/>
        <v/>
      </c>
      <c r="M262" s="31" t="str">
        <f t="shared" si="34"/>
        <v/>
      </c>
      <c r="N262" s="31" t="str">
        <f>IF(ISERROR(VLOOKUP(M262,[1]Plan!$Q$5:$R$22,2,FALSE)),"",VLOOKUP(M262,[1]Plan!$Q$5:$R$22,2,FALSE))</f>
        <v/>
      </c>
      <c r="O262" s="31" t="str">
        <f>IF(ISERROR(INDEX([1]Plan!$B:$B,MATCH(F262,[1]Plan!$C:$C,0))),"",INDEX([1]Plan!$B:$B,MATCH(F262,[1]Plan!$C:$C,0)))</f>
        <v/>
      </c>
      <c r="P262" s="33" t="str">
        <f t="shared" si="35"/>
        <v/>
      </c>
      <c r="Q262" s="33">
        <f t="shared" si="36"/>
        <v>0</v>
      </c>
      <c r="R262" s="33" t="str">
        <f t="shared" si="37"/>
        <v/>
      </c>
      <c r="S262" s="33" t="str">
        <f>IF(Z262="DUPLIKAT","",Tabelle1[[#This Row],[Soll-Monat]])</f>
        <v/>
      </c>
      <c r="T262" s="33" t="str">
        <f>IF(ISERROR(IF(M262=99,"",INDEX([1]Plan!A:O,MATCH($O262,[1]Plan!B:B,0),MATCH($C262,[1]Plan!$A$2:$O$2,0)))),"",IF(M262=99,"",INDEX([1]Plan!A:O,MATCH($O262,[1]Plan!B:B,0),MATCH($C262,[1]Plan!$A$2:$O$2,0))))</f>
        <v/>
      </c>
      <c r="U262" s="33">
        <f>IF(ISERROR(SUMIFS(P:P,E:E,Datenbank!$E262,C:C,Datenbank!$C262)),"",SUMIFS(P:P,E:E,Datenbank!$E262,C:C,Datenbank!$C262))+IF(ISERROR(SUMIFS(Q:Q,E:E,Datenbank!$E262,C:C,Datenbank!$C262)),"",SUMIFS(Q:Q,E:E,Datenbank!$E262,C:C,Datenbank!$C262))</f>
        <v>0</v>
      </c>
      <c r="V262" s="33" t="str">
        <f>IF(ISERROR(IF(Z262="Duplikat","",(Datenbank!$U262-Datenbank!$T262))),"",IF(Z262="Duplikat","",(Datenbank!$U262-Datenbank!$T262)))</f>
        <v/>
      </c>
      <c r="W262" s="33">
        <f ca="1">IF(ISERROR(SUMIF(O:T,Datenbank!$O262,T:T)),"",SUMIF(O:T,Datenbank!$O262,T:T))</f>
        <v>0</v>
      </c>
      <c r="X262" s="33">
        <f ca="1">IF(ISERROR(SUMIF(O:Q,Datenbank!$O262,Q:Q)),"",SUMIF(O:Q,Datenbank!$O262,Q:Q))+IF(ISERROR(SUMIF(O:Q,Datenbank!$O262,P:P)),"",SUMIF(O:Q,Datenbank!$O262,P:P))</f>
        <v>0</v>
      </c>
      <c r="Y262" s="33">
        <f ca="1">IF(ISERROR(Datenbank!$X262-W262),"",Datenbank!$X262-W262)</f>
        <v>0</v>
      </c>
      <c r="Z262" s="31" t="str" cm="1">
        <f t="array" ref="Z262">_xlfn.LET(_xlpm.fi,_xlfn._xlws.FILTER($O262:$O$2480,(MONTH($D262:$D$2480)=MONTH($D262))*($O262:$O$2480=$O262)),IF(COUNT(_xlpm.fi)&gt;1,"DUPLIKAT",""))</f>
        <v/>
      </c>
      <c r="AA262" s="31"/>
      <c r="AB262" s="31"/>
    </row>
    <row r="263" spans="2:28" ht="20.100000000000001" customHeight="1" x14ac:dyDescent="0.25">
      <c r="B263" s="31">
        <f t="shared" si="32"/>
        <v>251</v>
      </c>
      <c r="C263" s="31">
        <f t="shared" si="33"/>
        <v>1</v>
      </c>
      <c r="D263" s="32"/>
      <c r="E263" s="31"/>
      <c r="F263" s="31">
        <f>Datenbank!$E263</f>
        <v>0</v>
      </c>
      <c r="G263" s="33" t="str">
        <f>IF(ISERROR(INDEX([1]Plan!A:O,MATCH(E263,[1]Plan!C:C,0),MATCH(C263,[1]Plan!$A$2:$O$2,0))),"",INDEX([1]Plan!A:O,MATCH(E263,[1]Plan!C:C,0),MATCH(C263,[1]Plan!$A$2:$O$2,0)))</f>
        <v/>
      </c>
      <c r="H263" s="33"/>
      <c r="I263" s="33"/>
      <c r="J263" s="31"/>
      <c r="K263" s="33" t="str">
        <f t="shared" si="30"/>
        <v/>
      </c>
      <c r="L263" s="33" t="str">
        <f t="shared" si="31"/>
        <v/>
      </c>
      <c r="M263" s="31" t="str">
        <f t="shared" si="34"/>
        <v/>
      </c>
      <c r="N263" s="31" t="str">
        <f>IF(ISERROR(VLOOKUP(M263,[1]Plan!$Q$5:$R$22,2,FALSE)),"",VLOOKUP(M263,[1]Plan!$Q$5:$R$22,2,FALSE))</f>
        <v/>
      </c>
      <c r="O263" s="31" t="str">
        <f>IF(ISERROR(INDEX([1]Plan!$B:$B,MATCH(F263,[1]Plan!$C:$C,0))),"",INDEX([1]Plan!$B:$B,MATCH(F263,[1]Plan!$C:$C,0)))</f>
        <v/>
      </c>
      <c r="P263" s="33" t="str">
        <f t="shared" si="35"/>
        <v/>
      </c>
      <c r="Q263" s="33">
        <f t="shared" si="36"/>
        <v>0</v>
      </c>
      <c r="R263" s="33" t="str">
        <f t="shared" si="37"/>
        <v/>
      </c>
      <c r="S263" s="33" t="str">
        <f>IF(Z263="DUPLIKAT","",Tabelle1[[#This Row],[Soll-Monat]])</f>
        <v/>
      </c>
      <c r="T263" s="33" t="str">
        <f>IF(ISERROR(IF(M263=99,"",INDEX([1]Plan!A:O,MATCH($O263,[1]Plan!B:B,0),MATCH($C263,[1]Plan!$A$2:$O$2,0)))),"",IF(M263=99,"",INDEX([1]Plan!A:O,MATCH($O263,[1]Plan!B:B,0),MATCH($C263,[1]Plan!$A$2:$O$2,0))))</f>
        <v/>
      </c>
      <c r="U263" s="33">
        <f>IF(ISERROR(SUMIFS(P:P,E:E,Datenbank!$E263,C:C,Datenbank!$C263)),"",SUMIFS(P:P,E:E,Datenbank!$E263,C:C,Datenbank!$C263))+IF(ISERROR(SUMIFS(Q:Q,E:E,Datenbank!$E263,C:C,Datenbank!$C263)),"",SUMIFS(Q:Q,E:E,Datenbank!$E263,C:C,Datenbank!$C263))</f>
        <v>0</v>
      </c>
      <c r="V263" s="33" t="str">
        <f>IF(ISERROR(IF(Z263="Duplikat","",(Datenbank!$U263-Datenbank!$T263))),"",IF(Z263="Duplikat","",(Datenbank!$U263-Datenbank!$T263)))</f>
        <v/>
      </c>
      <c r="W263" s="33">
        <f ca="1">IF(ISERROR(SUMIF(O:T,Datenbank!$O263,T:T)),"",SUMIF(O:T,Datenbank!$O263,T:T))</f>
        <v>0</v>
      </c>
      <c r="X263" s="33">
        <f ca="1">IF(ISERROR(SUMIF(O:Q,Datenbank!$O263,Q:Q)),"",SUMIF(O:Q,Datenbank!$O263,Q:Q))+IF(ISERROR(SUMIF(O:Q,Datenbank!$O263,P:P)),"",SUMIF(O:Q,Datenbank!$O263,P:P))</f>
        <v>0</v>
      </c>
      <c r="Y263" s="33">
        <f ca="1">IF(ISERROR(Datenbank!$X263-W263),"",Datenbank!$X263-W263)</f>
        <v>0</v>
      </c>
      <c r="Z263" s="31" t="str" cm="1">
        <f t="array" ref="Z263">_xlfn.LET(_xlpm.fi,_xlfn._xlws.FILTER($O263:$O$2480,(MONTH($D263:$D$2480)=MONTH($D263))*($O263:$O$2480=$O263)),IF(COUNT(_xlpm.fi)&gt;1,"DUPLIKAT",""))</f>
        <v/>
      </c>
      <c r="AA263" s="31"/>
      <c r="AB263" s="31"/>
    </row>
    <row r="264" spans="2:28" ht="20.100000000000001" customHeight="1" x14ac:dyDescent="0.25">
      <c r="B264" s="31">
        <f t="shared" si="32"/>
        <v>252</v>
      </c>
      <c r="C264" s="31">
        <f t="shared" si="33"/>
        <v>1</v>
      </c>
      <c r="D264" s="32"/>
      <c r="E264" s="31"/>
      <c r="F264" s="31">
        <f>Datenbank!$E264</f>
        <v>0</v>
      </c>
      <c r="G264" s="33" t="str">
        <f>IF(ISERROR(INDEX([1]Plan!A:O,MATCH(E264,[1]Plan!C:C,0),MATCH(C264,[1]Plan!$A$2:$O$2,0))),"",INDEX([1]Plan!A:O,MATCH(E264,[1]Plan!C:C,0),MATCH(C264,[1]Plan!$A$2:$O$2,0)))</f>
        <v/>
      </c>
      <c r="H264" s="33"/>
      <c r="I264" s="33"/>
      <c r="J264" s="31"/>
      <c r="K264" s="33" t="str">
        <f t="shared" si="30"/>
        <v/>
      </c>
      <c r="L264" s="33" t="str">
        <f t="shared" si="31"/>
        <v/>
      </c>
      <c r="M264" s="31" t="str">
        <f t="shared" si="34"/>
        <v/>
      </c>
      <c r="N264" s="31" t="str">
        <f>IF(ISERROR(VLOOKUP(M264,[1]Plan!$Q$5:$R$22,2,FALSE)),"",VLOOKUP(M264,[1]Plan!$Q$5:$R$22,2,FALSE))</f>
        <v/>
      </c>
      <c r="O264" s="31" t="str">
        <f>IF(ISERROR(INDEX([1]Plan!$B:$B,MATCH(F264,[1]Plan!$C:$C,0))),"",INDEX([1]Plan!$B:$B,MATCH(F264,[1]Plan!$C:$C,0)))</f>
        <v/>
      </c>
      <c r="P264" s="33" t="str">
        <f t="shared" si="35"/>
        <v/>
      </c>
      <c r="Q264" s="33">
        <f t="shared" si="36"/>
        <v>0</v>
      </c>
      <c r="R264" s="33" t="str">
        <f t="shared" si="37"/>
        <v/>
      </c>
      <c r="S264" s="33" t="str">
        <f>IF(Z264="DUPLIKAT","",Tabelle1[[#This Row],[Soll-Monat]])</f>
        <v/>
      </c>
      <c r="T264" s="33" t="str">
        <f>IF(ISERROR(IF(M264=99,"",INDEX([1]Plan!A:O,MATCH($O264,[1]Plan!B:B,0),MATCH($C264,[1]Plan!$A$2:$O$2,0)))),"",IF(M264=99,"",INDEX([1]Plan!A:O,MATCH($O264,[1]Plan!B:B,0),MATCH($C264,[1]Plan!$A$2:$O$2,0))))</f>
        <v/>
      </c>
      <c r="U264" s="33">
        <f>IF(ISERROR(SUMIFS(P:P,E:E,Datenbank!$E264,C:C,Datenbank!$C264)),"",SUMIFS(P:P,E:E,Datenbank!$E264,C:C,Datenbank!$C264))+IF(ISERROR(SUMIFS(Q:Q,E:E,Datenbank!$E264,C:C,Datenbank!$C264)),"",SUMIFS(Q:Q,E:E,Datenbank!$E264,C:C,Datenbank!$C264))</f>
        <v>0</v>
      </c>
      <c r="V264" s="33" t="str">
        <f>IF(ISERROR(IF(Z264="Duplikat","",(Datenbank!$U264-Datenbank!$T264))),"",IF(Z264="Duplikat","",(Datenbank!$U264-Datenbank!$T264)))</f>
        <v/>
      </c>
      <c r="W264" s="33">
        <f ca="1">IF(ISERROR(SUMIF(O:T,Datenbank!$O264,T:T)),"",SUMIF(O:T,Datenbank!$O264,T:T))</f>
        <v>0</v>
      </c>
      <c r="X264" s="33">
        <f ca="1">IF(ISERROR(SUMIF(O:Q,Datenbank!$O264,Q:Q)),"",SUMIF(O:Q,Datenbank!$O264,Q:Q))+IF(ISERROR(SUMIF(O:Q,Datenbank!$O264,P:P)),"",SUMIF(O:Q,Datenbank!$O264,P:P))</f>
        <v>0</v>
      </c>
      <c r="Y264" s="33">
        <f ca="1">IF(ISERROR(Datenbank!$X264-W264),"",Datenbank!$X264-W264)</f>
        <v>0</v>
      </c>
      <c r="Z264" s="31" t="str" cm="1">
        <f t="array" ref="Z264">_xlfn.LET(_xlpm.fi,_xlfn._xlws.FILTER($O264:$O$2480,(MONTH($D264:$D$2480)=MONTH($D264))*($O264:$O$2480=$O264)),IF(COUNT(_xlpm.fi)&gt;1,"DUPLIKAT",""))</f>
        <v/>
      </c>
      <c r="AA264" s="31"/>
      <c r="AB264" s="31"/>
    </row>
    <row r="265" spans="2:28" ht="20.100000000000001" customHeight="1" x14ac:dyDescent="0.25">
      <c r="B265" s="31">
        <f t="shared" si="32"/>
        <v>253</v>
      </c>
      <c r="C265" s="31">
        <f t="shared" si="33"/>
        <v>1</v>
      </c>
      <c r="D265" s="32"/>
      <c r="E265" s="31"/>
      <c r="F265" s="31">
        <f>Datenbank!$E265</f>
        <v>0</v>
      </c>
      <c r="G265" s="33" t="str">
        <f>IF(ISERROR(INDEX([1]Plan!A:O,MATCH(E265,[1]Plan!C:C,0),MATCH(C265,[1]Plan!$A$2:$O$2,0))),"",INDEX([1]Plan!A:O,MATCH(E265,[1]Plan!C:C,0),MATCH(C265,[1]Plan!$A$2:$O$2,0)))</f>
        <v/>
      </c>
      <c r="H265" s="33"/>
      <c r="I265" s="33"/>
      <c r="J265" s="31"/>
      <c r="K265" s="33" t="str">
        <f t="shared" si="30"/>
        <v/>
      </c>
      <c r="L265" s="33" t="str">
        <f t="shared" si="31"/>
        <v/>
      </c>
      <c r="M265" s="31" t="str">
        <f t="shared" si="34"/>
        <v/>
      </c>
      <c r="N265" s="31" t="str">
        <f>IF(ISERROR(VLOOKUP(M265,[1]Plan!$Q$5:$R$22,2,FALSE)),"",VLOOKUP(M265,[1]Plan!$Q$5:$R$22,2,FALSE))</f>
        <v/>
      </c>
      <c r="O265" s="31" t="str">
        <f>IF(ISERROR(INDEX([1]Plan!$B:$B,MATCH(F265,[1]Plan!$C:$C,0))),"",INDEX([1]Plan!$B:$B,MATCH(F265,[1]Plan!$C:$C,0)))</f>
        <v/>
      </c>
      <c r="P265" s="33" t="str">
        <f t="shared" si="35"/>
        <v/>
      </c>
      <c r="Q265" s="33">
        <f t="shared" si="36"/>
        <v>0</v>
      </c>
      <c r="R265" s="33" t="str">
        <f t="shared" si="37"/>
        <v/>
      </c>
      <c r="S265" s="33" t="str">
        <f>IF(Z265="DUPLIKAT","",Tabelle1[[#This Row],[Soll-Monat]])</f>
        <v/>
      </c>
      <c r="T265" s="33" t="str">
        <f>IF(ISERROR(IF(M265=99,"",INDEX([1]Plan!A:O,MATCH($O265,[1]Plan!B:B,0),MATCH($C265,[1]Plan!$A$2:$O$2,0)))),"",IF(M265=99,"",INDEX([1]Plan!A:O,MATCH($O265,[1]Plan!B:B,0),MATCH($C265,[1]Plan!$A$2:$O$2,0))))</f>
        <v/>
      </c>
      <c r="U265" s="33">
        <f>IF(ISERROR(SUMIFS(P:P,E:E,Datenbank!$E265,C:C,Datenbank!$C265)),"",SUMIFS(P:P,E:E,Datenbank!$E265,C:C,Datenbank!$C265))+IF(ISERROR(SUMIFS(Q:Q,E:E,Datenbank!$E265,C:C,Datenbank!$C265)),"",SUMIFS(Q:Q,E:E,Datenbank!$E265,C:C,Datenbank!$C265))</f>
        <v>0</v>
      </c>
      <c r="V265" s="33" t="str">
        <f>IF(ISERROR(IF(Z265="Duplikat","",(Datenbank!$U265-Datenbank!$T265))),"",IF(Z265="Duplikat","",(Datenbank!$U265-Datenbank!$T265)))</f>
        <v/>
      </c>
      <c r="W265" s="33">
        <f ca="1">IF(ISERROR(SUMIF(O:T,Datenbank!$O265,T:T)),"",SUMIF(O:T,Datenbank!$O265,T:T))</f>
        <v>0</v>
      </c>
      <c r="X265" s="33">
        <f ca="1">IF(ISERROR(SUMIF(O:Q,Datenbank!$O265,Q:Q)),"",SUMIF(O:Q,Datenbank!$O265,Q:Q))+IF(ISERROR(SUMIF(O:Q,Datenbank!$O265,P:P)),"",SUMIF(O:Q,Datenbank!$O265,P:P))</f>
        <v>0</v>
      </c>
      <c r="Y265" s="33">
        <f ca="1">IF(ISERROR(Datenbank!$X265-W265),"",Datenbank!$X265-W265)</f>
        <v>0</v>
      </c>
      <c r="Z265" s="31" t="str" cm="1">
        <f t="array" ref="Z265">_xlfn.LET(_xlpm.fi,_xlfn._xlws.FILTER($O265:$O$2480,(MONTH($D265:$D$2480)=MONTH($D265))*($O265:$O$2480=$O265)),IF(COUNT(_xlpm.fi)&gt;1,"DUPLIKAT",""))</f>
        <v/>
      </c>
      <c r="AA265" s="31"/>
      <c r="AB265" s="31"/>
    </row>
    <row r="266" spans="2:28" ht="20.100000000000001" customHeight="1" x14ac:dyDescent="0.25">
      <c r="B266" s="31">
        <f t="shared" si="32"/>
        <v>254</v>
      </c>
      <c r="C266" s="31">
        <f t="shared" si="33"/>
        <v>1</v>
      </c>
      <c r="D266" s="32"/>
      <c r="E266" s="31"/>
      <c r="F266" s="31">
        <f>Datenbank!$E266</f>
        <v>0</v>
      </c>
      <c r="G266" s="33" t="str">
        <f>IF(ISERROR(INDEX([1]Plan!A:O,MATCH(E266,[1]Plan!C:C,0),MATCH(C266,[1]Plan!$A$2:$O$2,0))),"",INDEX([1]Plan!A:O,MATCH(E266,[1]Plan!C:C,0),MATCH(C266,[1]Plan!$A$2:$O$2,0)))</f>
        <v/>
      </c>
      <c r="H266" s="33"/>
      <c r="I266" s="33"/>
      <c r="J266" s="31"/>
      <c r="K266" s="33" t="str">
        <f t="shared" si="30"/>
        <v/>
      </c>
      <c r="L266" s="33" t="str">
        <f t="shared" si="31"/>
        <v/>
      </c>
      <c r="M266" s="31" t="str">
        <f t="shared" si="34"/>
        <v/>
      </c>
      <c r="N266" s="31" t="str">
        <f>IF(ISERROR(VLOOKUP(M266,[1]Plan!$Q$5:$R$22,2,FALSE)),"",VLOOKUP(M266,[1]Plan!$Q$5:$R$22,2,FALSE))</f>
        <v/>
      </c>
      <c r="O266" s="31" t="str">
        <f>IF(ISERROR(INDEX([1]Plan!$B:$B,MATCH(F266,[1]Plan!$C:$C,0))),"",INDEX([1]Plan!$B:$B,MATCH(F266,[1]Plan!$C:$C,0)))</f>
        <v/>
      </c>
      <c r="P266" s="33" t="str">
        <f t="shared" si="35"/>
        <v/>
      </c>
      <c r="Q266" s="33">
        <f t="shared" si="36"/>
        <v>0</v>
      </c>
      <c r="R266" s="33" t="str">
        <f t="shared" si="37"/>
        <v/>
      </c>
      <c r="S266" s="33" t="str">
        <f>IF(Z266="DUPLIKAT","",Tabelle1[[#This Row],[Soll-Monat]])</f>
        <v/>
      </c>
      <c r="T266" s="33" t="str">
        <f>IF(ISERROR(IF(M266=99,"",INDEX([1]Plan!A:O,MATCH($O266,[1]Plan!B:B,0),MATCH($C266,[1]Plan!$A$2:$O$2,0)))),"",IF(M266=99,"",INDEX([1]Plan!A:O,MATCH($O266,[1]Plan!B:B,0),MATCH($C266,[1]Plan!$A$2:$O$2,0))))</f>
        <v/>
      </c>
      <c r="U266" s="33">
        <f>IF(ISERROR(SUMIFS(P:P,E:E,Datenbank!$E266,C:C,Datenbank!$C266)),"",SUMIFS(P:P,E:E,Datenbank!$E266,C:C,Datenbank!$C266))+IF(ISERROR(SUMIFS(Q:Q,E:E,Datenbank!$E266,C:C,Datenbank!$C266)),"",SUMIFS(Q:Q,E:E,Datenbank!$E266,C:C,Datenbank!$C266))</f>
        <v>0</v>
      </c>
      <c r="V266" s="33" t="str">
        <f>IF(ISERROR(IF(Z266="Duplikat","",(Datenbank!$U266-Datenbank!$T266))),"",IF(Z266="Duplikat","",(Datenbank!$U266-Datenbank!$T266)))</f>
        <v/>
      </c>
      <c r="W266" s="33">
        <f ca="1">IF(ISERROR(SUMIF(O:T,Datenbank!$O266,T:T)),"",SUMIF(O:T,Datenbank!$O266,T:T))</f>
        <v>0</v>
      </c>
      <c r="X266" s="33">
        <f ca="1">IF(ISERROR(SUMIF(O:Q,Datenbank!$O266,Q:Q)),"",SUMIF(O:Q,Datenbank!$O266,Q:Q))+IF(ISERROR(SUMIF(O:Q,Datenbank!$O266,P:P)),"",SUMIF(O:Q,Datenbank!$O266,P:P))</f>
        <v>0</v>
      </c>
      <c r="Y266" s="33">
        <f ca="1">IF(ISERROR(Datenbank!$X266-W266),"",Datenbank!$X266-W266)</f>
        <v>0</v>
      </c>
      <c r="Z266" s="31" t="str" cm="1">
        <f t="array" ref="Z266">_xlfn.LET(_xlpm.fi,_xlfn._xlws.FILTER($O266:$O$2480,(MONTH($D266:$D$2480)=MONTH($D266))*($O266:$O$2480=$O266)),IF(COUNT(_xlpm.fi)&gt;1,"DUPLIKAT",""))</f>
        <v/>
      </c>
      <c r="AA266" s="31"/>
      <c r="AB266" s="31"/>
    </row>
    <row r="267" spans="2:28" ht="20.100000000000001" customHeight="1" x14ac:dyDescent="0.25">
      <c r="B267" s="31">
        <f t="shared" si="32"/>
        <v>255</v>
      </c>
      <c r="C267" s="31">
        <f t="shared" si="33"/>
        <v>1</v>
      </c>
      <c r="D267" s="32"/>
      <c r="E267" s="31"/>
      <c r="F267" s="31">
        <f>Datenbank!$E267</f>
        <v>0</v>
      </c>
      <c r="G267" s="33" t="str">
        <f>IF(ISERROR(INDEX([1]Plan!A:O,MATCH(E267,[1]Plan!C:C,0),MATCH(C267,[1]Plan!$A$2:$O$2,0))),"",INDEX([1]Plan!A:O,MATCH(E267,[1]Plan!C:C,0),MATCH(C267,[1]Plan!$A$2:$O$2,0)))</f>
        <v/>
      </c>
      <c r="H267" s="33"/>
      <c r="I267" s="33"/>
      <c r="J267" s="31"/>
      <c r="K267" s="33" t="str">
        <f t="shared" si="30"/>
        <v/>
      </c>
      <c r="L267" s="33" t="str">
        <f t="shared" si="31"/>
        <v/>
      </c>
      <c r="M267" s="31" t="str">
        <f t="shared" si="34"/>
        <v/>
      </c>
      <c r="N267" s="31" t="str">
        <f>IF(ISERROR(VLOOKUP(M267,[1]Plan!$Q$5:$R$22,2,FALSE)),"",VLOOKUP(M267,[1]Plan!$Q$5:$R$22,2,FALSE))</f>
        <v/>
      </c>
      <c r="O267" s="31" t="str">
        <f>IF(ISERROR(INDEX([1]Plan!$B:$B,MATCH(F267,[1]Plan!$C:$C,0))),"",INDEX([1]Plan!$B:$B,MATCH(F267,[1]Plan!$C:$C,0)))</f>
        <v/>
      </c>
      <c r="P267" s="33" t="str">
        <f t="shared" si="35"/>
        <v/>
      </c>
      <c r="Q267" s="33">
        <f t="shared" si="36"/>
        <v>0</v>
      </c>
      <c r="R267" s="33" t="str">
        <f t="shared" si="37"/>
        <v/>
      </c>
      <c r="S267" s="33" t="str">
        <f>IF(Z267="DUPLIKAT","",Tabelle1[[#This Row],[Soll-Monat]])</f>
        <v/>
      </c>
      <c r="T267" s="33" t="str">
        <f>IF(ISERROR(IF(M267=99,"",INDEX([1]Plan!A:O,MATCH($O267,[1]Plan!B:B,0),MATCH($C267,[1]Plan!$A$2:$O$2,0)))),"",IF(M267=99,"",INDEX([1]Plan!A:O,MATCH($O267,[1]Plan!B:B,0),MATCH($C267,[1]Plan!$A$2:$O$2,0))))</f>
        <v/>
      </c>
      <c r="U267" s="33">
        <f>IF(ISERROR(SUMIFS(P:P,E:E,Datenbank!$E267,C:C,Datenbank!$C267)),"",SUMIFS(P:P,E:E,Datenbank!$E267,C:C,Datenbank!$C267))+IF(ISERROR(SUMIFS(Q:Q,E:E,Datenbank!$E267,C:C,Datenbank!$C267)),"",SUMIFS(Q:Q,E:E,Datenbank!$E267,C:C,Datenbank!$C267))</f>
        <v>0</v>
      </c>
      <c r="V267" s="33" t="str">
        <f>IF(ISERROR(IF(Z267="Duplikat","",(Datenbank!$U267-Datenbank!$T267))),"",IF(Z267="Duplikat","",(Datenbank!$U267-Datenbank!$T267)))</f>
        <v/>
      </c>
      <c r="W267" s="33">
        <f ca="1">IF(ISERROR(SUMIF(O:T,Datenbank!$O267,T:T)),"",SUMIF(O:T,Datenbank!$O267,T:T))</f>
        <v>0</v>
      </c>
      <c r="X267" s="33">
        <f ca="1">IF(ISERROR(SUMIF(O:Q,Datenbank!$O267,Q:Q)),"",SUMIF(O:Q,Datenbank!$O267,Q:Q))+IF(ISERROR(SUMIF(O:Q,Datenbank!$O267,P:P)),"",SUMIF(O:Q,Datenbank!$O267,P:P))</f>
        <v>0</v>
      </c>
      <c r="Y267" s="33">
        <f ca="1">IF(ISERROR(Datenbank!$X267-W267),"",Datenbank!$X267-W267)</f>
        <v>0</v>
      </c>
      <c r="Z267" s="31" t="str" cm="1">
        <f t="array" ref="Z267">_xlfn.LET(_xlpm.fi,_xlfn._xlws.FILTER($O267:$O$2480,(MONTH($D267:$D$2480)=MONTH($D267))*($O267:$O$2480=$O267)),IF(COUNT(_xlpm.fi)&gt;1,"DUPLIKAT",""))</f>
        <v/>
      </c>
      <c r="AA267" s="31"/>
      <c r="AB267" s="31"/>
    </row>
    <row r="268" spans="2:28" ht="20.100000000000001" customHeight="1" x14ac:dyDescent="0.25">
      <c r="B268" s="31">
        <f t="shared" si="32"/>
        <v>256</v>
      </c>
      <c r="C268" s="31">
        <f t="shared" si="33"/>
        <v>1</v>
      </c>
      <c r="D268" s="32"/>
      <c r="E268" s="31"/>
      <c r="F268" s="31">
        <f>Datenbank!$E268</f>
        <v>0</v>
      </c>
      <c r="G268" s="33" t="str">
        <f>IF(ISERROR(INDEX([1]Plan!A:O,MATCH(E268,[1]Plan!C:C,0),MATCH(C268,[1]Plan!$A$2:$O$2,0))),"",INDEX([1]Plan!A:O,MATCH(E268,[1]Plan!C:C,0),MATCH(C268,[1]Plan!$A$2:$O$2,0)))</f>
        <v/>
      </c>
      <c r="H268" s="33"/>
      <c r="I268" s="33"/>
      <c r="J268" s="31"/>
      <c r="K268" s="33" t="str">
        <f t="shared" si="30"/>
        <v/>
      </c>
      <c r="L268" s="33" t="str">
        <f t="shared" si="31"/>
        <v/>
      </c>
      <c r="M268" s="31" t="str">
        <f t="shared" si="34"/>
        <v/>
      </c>
      <c r="N268" s="31" t="str">
        <f>IF(ISERROR(VLOOKUP(M268,[1]Plan!$Q$5:$R$22,2,FALSE)),"",VLOOKUP(M268,[1]Plan!$Q$5:$R$22,2,FALSE))</f>
        <v/>
      </c>
      <c r="O268" s="31" t="str">
        <f>IF(ISERROR(INDEX([1]Plan!$B:$B,MATCH(F268,[1]Plan!$C:$C,0))),"",INDEX([1]Plan!$B:$B,MATCH(F268,[1]Plan!$C:$C,0)))</f>
        <v/>
      </c>
      <c r="P268" s="33" t="str">
        <f t="shared" si="35"/>
        <v/>
      </c>
      <c r="Q268" s="33">
        <f t="shared" si="36"/>
        <v>0</v>
      </c>
      <c r="R268" s="33" t="str">
        <f t="shared" si="37"/>
        <v/>
      </c>
      <c r="S268" s="33" t="str">
        <f>IF(Z268="DUPLIKAT","",Tabelle1[[#This Row],[Soll-Monat]])</f>
        <v/>
      </c>
      <c r="T268" s="33" t="str">
        <f>IF(ISERROR(IF(M268=99,"",INDEX([1]Plan!A:O,MATCH($O268,[1]Plan!B:B,0),MATCH($C268,[1]Plan!$A$2:$O$2,0)))),"",IF(M268=99,"",INDEX([1]Plan!A:O,MATCH($O268,[1]Plan!B:B,0),MATCH($C268,[1]Plan!$A$2:$O$2,0))))</f>
        <v/>
      </c>
      <c r="U268" s="33">
        <f>IF(ISERROR(SUMIFS(P:P,E:E,Datenbank!$E268,C:C,Datenbank!$C268)),"",SUMIFS(P:P,E:E,Datenbank!$E268,C:C,Datenbank!$C268))+IF(ISERROR(SUMIFS(Q:Q,E:E,Datenbank!$E268,C:C,Datenbank!$C268)),"",SUMIFS(Q:Q,E:E,Datenbank!$E268,C:C,Datenbank!$C268))</f>
        <v>0</v>
      </c>
      <c r="V268" s="33" t="str">
        <f>IF(ISERROR(IF(Z268="Duplikat","",(Datenbank!$U268-Datenbank!$T268))),"",IF(Z268="Duplikat","",(Datenbank!$U268-Datenbank!$T268)))</f>
        <v/>
      </c>
      <c r="W268" s="33">
        <f ca="1">IF(ISERROR(SUMIF(O:T,Datenbank!$O268,T:T)),"",SUMIF(O:T,Datenbank!$O268,T:T))</f>
        <v>0</v>
      </c>
      <c r="X268" s="33">
        <f ca="1">IF(ISERROR(SUMIF(O:Q,Datenbank!$O268,Q:Q)),"",SUMIF(O:Q,Datenbank!$O268,Q:Q))+IF(ISERROR(SUMIF(O:Q,Datenbank!$O268,P:P)),"",SUMIF(O:Q,Datenbank!$O268,P:P))</f>
        <v>0</v>
      </c>
      <c r="Y268" s="33">
        <f ca="1">IF(ISERROR(Datenbank!$X268-W268),"",Datenbank!$X268-W268)</f>
        <v>0</v>
      </c>
      <c r="Z268" s="31" t="str" cm="1">
        <f t="array" ref="Z268">_xlfn.LET(_xlpm.fi,_xlfn._xlws.FILTER($O268:$O$2480,(MONTH($D268:$D$2480)=MONTH($D268))*($O268:$O$2480=$O268)),IF(COUNT(_xlpm.fi)&gt;1,"DUPLIKAT",""))</f>
        <v/>
      </c>
      <c r="AA268" s="31"/>
      <c r="AB268" s="31"/>
    </row>
    <row r="269" spans="2:28" ht="20.100000000000001" customHeight="1" x14ac:dyDescent="0.25">
      <c r="B269" s="31">
        <f t="shared" si="32"/>
        <v>257</v>
      </c>
      <c r="C269" s="31">
        <f t="shared" si="33"/>
        <v>1</v>
      </c>
      <c r="D269" s="32"/>
      <c r="E269" s="31"/>
      <c r="F269" s="31">
        <f>Datenbank!$E269</f>
        <v>0</v>
      </c>
      <c r="G269" s="33" t="str">
        <f>IF(ISERROR(INDEX([1]Plan!A:O,MATCH(E269,[1]Plan!C:C,0),MATCH(C269,[1]Plan!$A$2:$O$2,0))),"",INDEX([1]Plan!A:O,MATCH(E269,[1]Plan!C:C,0),MATCH(C269,[1]Plan!$A$2:$O$2,0)))</f>
        <v/>
      </c>
      <c r="H269" s="33"/>
      <c r="I269" s="33"/>
      <c r="J269" s="31"/>
      <c r="K269" s="33" t="str">
        <f t="shared" si="30"/>
        <v/>
      </c>
      <c r="L269" s="33" t="str">
        <f t="shared" si="31"/>
        <v/>
      </c>
      <c r="M269" s="31" t="str">
        <f t="shared" si="34"/>
        <v/>
      </c>
      <c r="N269" s="31" t="str">
        <f>IF(ISERROR(VLOOKUP(M269,[1]Plan!$Q$5:$R$22,2,FALSE)),"",VLOOKUP(M269,[1]Plan!$Q$5:$R$22,2,FALSE))</f>
        <v/>
      </c>
      <c r="O269" s="31" t="str">
        <f>IF(ISERROR(INDEX([1]Plan!$B:$B,MATCH(F269,[1]Plan!$C:$C,0))),"",INDEX([1]Plan!$B:$B,MATCH(F269,[1]Plan!$C:$C,0)))</f>
        <v/>
      </c>
      <c r="P269" s="33" t="str">
        <f t="shared" si="35"/>
        <v/>
      </c>
      <c r="Q269" s="33">
        <f t="shared" si="36"/>
        <v>0</v>
      </c>
      <c r="R269" s="33" t="str">
        <f t="shared" si="37"/>
        <v/>
      </c>
      <c r="S269" s="33" t="str">
        <f>IF(Z269="DUPLIKAT","",Tabelle1[[#This Row],[Soll-Monat]])</f>
        <v/>
      </c>
      <c r="T269" s="33" t="str">
        <f>IF(ISERROR(IF(M269=99,"",INDEX([1]Plan!A:O,MATCH($O269,[1]Plan!B:B,0),MATCH($C269,[1]Plan!$A$2:$O$2,0)))),"",IF(M269=99,"",INDEX([1]Plan!A:O,MATCH($O269,[1]Plan!B:B,0),MATCH($C269,[1]Plan!$A$2:$O$2,0))))</f>
        <v/>
      </c>
      <c r="U269" s="33">
        <f>IF(ISERROR(SUMIFS(P:P,E:E,Datenbank!$E269,C:C,Datenbank!$C269)),"",SUMIFS(P:P,E:E,Datenbank!$E269,C:C,Datenbank!$C269))+IF(ISERROR(SUMIFS(Q:Q,E:E,Datenbank!$E269,C:C,Datenbank!$C269)),"",SUMIFS(Q:Q,E:E,Datenbank!$E269,C:C,Datenbank!$C269))</f>
        <v>0</v>
      </c>
      <c r="V269" s="33" t="str">
        <f>IF(ISERROR(IF(Z269="Duplikat","",(Datenbank!$U269-Datenbank!$T269))),"",IF(Z269="Duplikat","",(Datenbank!$U269-Datenbank!$T269)))</f>
        <v/>
      </c>
      <c r="W269" s="33">
        <f ca="1">IF(ISERROR(SUMIF(O:T,Datenbank!$O269,T:T)),"",SUMIF(O:T,Datenbank!$O269,T:T))</f>
        <v>0</v>
      </c>
      <c r="X269" s="33">
        <f ca="1">IF(ISERROR(SUMIF(O:Q,Datenbank!$O269,Q:Q)),"",SUMIF(O:Q,Datenbank!$O269,Q:Q))+IF(ISERROR(SUMIF(O:Q,Datenbank!$O269,P:P)),"",SUMIF(O:Q,Datenbank!$O269,P:P))</f>
        <v>0</v>
      </c>
      <c r="Y269" s="33">
        <f ca="1">IF(ISERROR(Datenbank!$X269-W269),"",Datenbank!$X269-W269)</f>
        <v>0</v>
      </c>
      <c r="Z269" s="31" t="str" cm="1">
        <f t="array" ref="Z269">_xlfn.LET(_xlpm.fi,_xlfn._xlws.FILTER($O269:$O$2480,(MONTH($D269:$D$2480)=MONTH($D269))*($O269:$O$2480=$O269)),IF(COUNT(_xlpm.fi)&gt;1,"DUPLIKAT",""))</f>
        <v/>
      </c>
      <c r="AA269" s="31"/>
      <c r="AB269" s="31"/>
    </row>
    <row r="270" spans="2:28" ht="20.100000000000001" customHeight="1" x14ac:dyDescent="0.25">
      <c r="B270" s="31">
        <f t="shared" si="32"/>
        <v>258</v>
      </c>
      <c r="C270" s="31">
        <f t="shared" si="33"/>
        <v>1</v>
      </c>
      <c r="D270" s="32"/>
      <c r="E270" s="31"/>
      <c r="F270" s="31">
        <f>Datenbank!$E270</f>
        <v>0</v>
      </c>
      <c r="G270" s="33" t="str">
        <f>IF(ISERROR(INDEX([1]Plan!A:O,MATCH(E270,[1]Plan!C:C,0),MATCH(C270,[1]Plan!$A$2:$O$2,0))),"",INDEX([1]Plan!A:O,MATCH(E270,[1]Plan!C:C,0),MATCH(C270,[1]Plan!$A$2:$O$2,0)))</f>
        <v/>
      </c>
      <c r="H270" s="33"/>
      <c r="I270" s="33"/>
      <c r="J270" s="31"/>
      <c r="K270" s="33" t="str">
        <f t="shared" ref="K270:K333" si="38">IF(ISERROR(K269-G270),"",K269-G270)</f>
        <v/>
      </c>
      <c r="L270" s="33" t="str">
        <f t="shared" ref="L270:L333" si="39">IF(ISERROR(IF(AND(G270="",H270=""),"",L269-H270-I270)),"",IF(AND(G270="",H270=""),"",L269-H270-I270))</f>
        <v/>
      </c>
      <c r="M270" s="31" t="str">
        <f t="shared" si="34"/>
        <v/>
      </c>
      <c r="N270" s="31" t="str">
        <f>IF(ISERROR(VLOOKUP(M270,[1]Plan!$Q$5:$R$22,2,FALSE)),"",VLOOKUP(M270,[1]Plan!$Q$5:$R$22,2,FALSE))</f>
        <v/>
      </c>
      <c r="O270" s="31" t="str">
        <f>IF(ISERROR(INDEX([1]Plan!$B:$B,MATCH(F270,[1]Plan!$C:$C,0))),"",INDEX([1]Plan!$B:$B,MATCH(F270,[1]Plan!$C:$C,0)))</f>
        <v/>
      </c>
      <c r="P270" s="33" t="str">
        <f t="shared" si="35"/>
        <v/>
      </c>
      <c r="Q270" s="33">
        <f t="shared" si="36"/>
        <v>0</v>
      </c>
      <c r="R270" s="33" t="str">
        <f t="shared" si="37"/>
        <v/>
      </c>
      <c r="S270" s="33" t="str">
        <f>IF(Z270="DUPLIKAT","",Tabelle1[[#This Row],[Soll-Monat]])</f>
        <v/>
      </c>
      <c r="T270" s="33" t="str">
        <f>IF(ISERROR(IF(M270=99,"",INDEX([1]Plan!A:O,MATCH($O270,[1]Plan!B:B,0),MATCH($C270,[1]Plan!$A$2:$O$2,0)))),"",IF(M270=99,"",INDEX([1]Plan!A:O,MATCH($O270,[1]Plan!B:B,0),MATCH($C270,[1]Plan!$A$2:$O$2,0))))</f>
        <v/>
      </c>
      <c r="U270" s="33">
        <f>IF(ISERROR(SUMIFS(P:P,E:E,Datenbank!$E270,C:C,Datenbank!$C270)),"",SUMIFS(P:P,E:E,Datenbank!$E270,C:C,Datenbank!$C270))+IF(ISERROR(SUMIFS(Q:Q,E:E,Datenbank!$E270,C:C,Datenbank!$C270)),"",SUMIFS(Q:Q,E:E,Datenbank!$E270,C:C,Datenbank!$C270))</f>
        <v>0</v>
      </c>
      <c r="V270" s="33" t="str">
        <f>IF(ISERROR(IF(Z270="Duplikat","",(Datenbank!$U270-Datenbank!$T270))),"",IF(Z270="Duplikat","",(Datenbank!$U270-Datenbank!$T270)))</f>
        <v/>
      </c>
      <c r="W270" s="33">
        <f ca="1">IF(ISERROR(SUMIF(O:T,Datenbank!$O270,T:T)),"",SUMIF(O:T,Datenbank!$O270,T:T))</f>
        <v>0</v>
      </c>
      <c r="X270" s="33">
        <f ca="1">IF(ISERROR(SUMIF(O:Q,Datenbank!$O270,Q:Q)),"",SUMIF(O:Q,Datenbank!$O270,Q:Q))+IF(ISERROR(SUMIF(O:Q,Datenbank!$O270,P:P)),"",SUMIF(O:Q,Datenbank!$O270,P:P))</f>
        <v>0</v>
      </c>
      <c r="Y270" s="33">
        <f ca="1">IF(ISERROR(Datenbank!$X270-W270),"",Datenbank!$X270-W270)</f>
        <v>0</v>
      </c>
      <c r="Z270" s="31" t="str" cm="1">
        <f t="array" ref="Z270">_xlfn.LET(_xlpm.fi,_xlfn._xlws.FILTER($O270:$O$2480,(MONTH($D270:$D$2480)=MONTH($D270))*($O270:$O$2480=$O270)),IF(COUNT(_xlpm.fi)&gt;1,"DUPLIKAT",""))</f>
        <v/>
      </c>
      <c r="AA270" s="31"/>
      <c r="AB270" s="31"/>
    </row>
    <row r="271" spans="2:28" ht="20.100000000000001" customHeight="1" x14ac:dyDescent="0.25">
      <c r="B271" s="31">
        <f t="shared" si="32"/>
        <v>259</v>
      </c>
      <c r="C271" s="31">
        <f t="shared" si="33"/>
        <v>1</v>
      </c>
      <c r="D271" s="32"/>
      <c r="E271" s="31"/>
      <c r="F271" s="31">
        <f>Datenbank!$E271</f>
        <v>0</v>
      </c>
      <c r="G271" s="33" t="str">
        <f>IF(ISERROR(INDEX([1]Plan!A:O,MATCH(E271,[1]Plan!C:C,0),MATCH(C271,[1]Plan!$A$2:$O$2,0))),"",INDEX([1]Plan!A:O,MATCH(E271,[1]Plan!C:C,0),MATCH(C271,[1]Plan!$A$2:$O$2,0)))</f>
        <v/>
      </c>
      <c r="H271" s="33"/>
      <c r="I271" s="33"/>
      <c r="J271" s="31"/>
      <c r="K271" s="33" t="str">
        <f t="shared" si="38"/>
        <v/>
      </c>
      <c r="L271" s="33" t="str">
        <f t="shared" si="39"/>
        <v/>
      </c>
      <c r="M271" s="31" t="str">
        <f t="shared" si="34"/>
        <v/>
      </c>
      <c r="N271" s="31" t="str">
        <f>IF(ISERROR(VLOOKUP(M271,[1]Plan!$Q$5:$R$22,2,FALSE)),"",VLOOKUP(M271,[1]Plan!$Q$5:$R$22,2,FALSE))</f>
        <v/>
      </c>
      <c r="O271" s="31" t="str">
        <f>IF(ISERROR(INDEX([1]Plan!$B:$B,MATCH(F271,[1]Plan!$C:$C,0))),"",INDEX([1]Plan!$B:$B,MATCH(F271,[1]Plan!$C:$C,0)))</f>
        <v/>
      </c>
      <c r="P271" s="33" t="str">
        <f t="shared" si="35"/>
        <v/>
      </c>
      <c r="Q271" s="33">
        <f t="shared" si="36"/>
        <v>0</v>
      </c>
      <c r="R271" s="33" t="str">
        <f t="shared" si="37"/>
        <v/>
      </c>
      <c r="S271" s="33" t="str">
        <f>IF(Z271="DUPLIKAT","",Tabelle1[[#This Row],[Soll-Monat]])</f>
        <v/>
      </c>
      <c r="T271" s="33" t="str">
        <f>IF(ISERROR(IF(M271=99,"",INDEX([1]Plan!A:O,MATCH($O271,[1]Plan!B:B,0),MATCH($C271,[1]Plan!$A$2:$O$2,0)))),"",IF(M271=99,"",INDEX([1]Plan!A:O,MATCH($O271,[1]Plan!B:B,0),MATCH($C271,[1]Plan!$A$2:$O$2,0))))</f>
        <v/>
      </c>
      <c r="U271" s="33">
        <f>IF(ISERROR(SUMIFS(P:P,E:E,Datenbank!$E271,C:C,Datenbank!$C271)),"",SUMIFS(P:P,E:E,Datenbank!$E271,C:C,Datenbank!$C271))+IF(ISERROR(SUMIFS(Q:Q,E:E,Datenbank!$E271,C:C,Datenbank!$C271)),"",SUMIFS(Q:Q,E:E,Datenbank!$E271,C:C,Datenbank!$C271))</f>
        <v>0</v>
      </c>
      <c r="V271" s="33" t="str">
        <f>IF(ISERROR(IF(Z271="Duplikat","",(Datenbank!$U271-Datenbank!$T271))),"",IF(Z271="Duplikat","",(Datenbank!$U271-Datenbank!$T271)))</f>
        <v/>
      </c>
      <c r="W271" s="33">
        <f ca="1">IF(ISERROR(SUMIF(O:T,Datenbank!$O271,T:T)),"",SUMIF(O:T,Datenbank!$O271,T:T))</f>
        <v>0</v>
      </c>
      <c r="X271" s="33">
        <f ca="1">IF(ISERROR(SUMIF(O:Q,Datenbank!$O271,Q:Q)),"",SUMIF(O:Q,Datenbank!$O271,Q:Q))+IF(ISERROR(SUMIF(O:Q,Datenbank!$O271,P:P)),"",SUMIF(O:Q,Datenbank!$O271,P:P))</f>
        <v>0</v>
      </c>
      <c r="Y271" s="33">
        <f ca="1">IF(ISERROR(Datenbank!$X271-W271),"",Datenbank!$X271-W271)</f>
        <v>0</v>
      </c>
      <c r="Z271" s="31" t="str" cm="1">
        <f t="array" ref="Z271">_xlfn.LET(_xlpm.fi,_xlfn._xlws.FILTER($O271:$O$2480,(MONTH($D271:$D$2480)=MONTH($D271))*($O271:$O$2480=$O271)),IF(COUNT(_xlpm.fi)&gt;1,"DUPLIKAT",""))</f>
        <v/>
      </c>
      <c r="AA271" s="31"/>
      <c r="AB271" s="31"/>
    </row>
    <row r="272" spans="2:28" ht="20.100000000000001" customHeight="1" x14ac:dyDescent="0.25">
      <c r="B272" s="31">
        <f t="shared" si="32"/>
        <v>260</v>
      </c>
      <c r="C272" s="31">
        <f t="shared" si="33"/>
        <v>1</v>
      </c>
      <c r="D272" s="32"/>
      <c r="E272" s="31"/>
      <c r="F272" s="31">
        <f>Datenbank!$E272</f>
        <v>0</v>
      </c>
      <c r="G272" s="33" t="str">
        <f>IF(ISERROR(INDEX([1]Plan!A:O,MATCH(E272,[1]Plan!C:C,0),MATCH(C272,[1]Plan!$A$2:$O$2,0))),"",INDEX([1]Plan!A:O,MATCH(E272,[1]Plan!C:C,0),MATCH(C272,[1]Plan!$A$2:$O$2,0)))</f>
        <v/>
      </c>
      <c r="H272" s="33"/>
      <c r="I272" s="33"/>
      <c r="J272" s="31"/>
      <c r="K272" s="33" t="str">
        <f t="shared" si="38"/>
        <v/>
      </c>
      <c r="L272" s="33" t="str">
        <f t="shared" si="39"/>
        <v/>
      </c>
      <c r="M272" s="31" t="str">
        <f t="shared" si="34"/>
        <v/>
      </c>
      <c r="N272" s="31" t="str">
        <f>IF(ISERROR(VLOOKUP(M272,[1]Plan!$Q$5:$R$22,2,FALSE)),"",VLOOKUP(M272,[1]Plan!$Q$5:$R$22,2,FALSE))</f>
        <v/>
      </c>
      <c r="O272" s="31" t="str">
        <f>IF(ISERROR(INDEX([1]Plan!$B:$B,MATCH(F272,[1]Plan!$C:$C,0))),"",INDEX([1]Plan!$B:$B,MATCH(F272,[1]Plan!$C:$C,0)))</f>
        <v/>
      </c>
      <c r="P272" s="33" t="str">
        <f t="shared" si="35"/>
        <v/>
      </c>
      <c r="Q272" s="33">
        <f t="shared" si="36"/>
        <v>0</v>
      </c>
      <c r="R272" s="33" t="str">
        <f t="shared" si="37"/>
        <v/>
      </c>
      <c r="S272" s="33" t="str">
        <f>IF(Z272="DUPLIKAT","",Tabelle1[[#This Row],[Soll-Monat]])</f>
        <v/>
      </c>
      <c r="T272" s="33" t="str">
        <f>IF(ISERROR(IF(M272=99,"",INDEX([1]Plan!A:O,MATCH($O272,[1]Plan!B:B,0),MATCH($C272,[1]Plan!$A$2:$O$2,0)))),"",IF(M272=99,"",INDEX([1]Plan!A:O,MATCH($O272,[1]Plan!B:B,0),MATCH($C272,[1]Plan!$A$2:$O$2,0))))</f>
        <v/>
      </c>
      <c r="U272" s="33">
        <f>IF(ISERROR(SUMIFS(P:P,E:E,Datenbank!$E272,C:C,Datenbank!$C272)),"",SUMIFS(P:P,E:E,Datenbank!$E272,C:C,Datenbank!$C272))+IF(ISERROR(SUMIFS(Q:Q,E:E,Datenbank!$E272,C:C,Datenbank!$C272)),"",SUMIFS(Q:Q,E:E,Datenbank!$E272,C:C,Datenbank!$C272))</f>
        <v>0</v>
      </c>
      <c r="V272" s="33" t="str">
        <f>IF(ISERROR(IF(Z272="Duplikat","",(Datenbank!$U272-Datenbank!$T272))),"",IF(Z272="Duplikat","",(Datenbank!$U272-Datenbank!$T272)))</f>
        <v/>
      </c>
      <c r="W272" s="33">
        <f ca="1">IF(ISERROR(SUMIF(O:T,Datenbank!$O272,T:T)),"",SUMIF(O:T,Datenbank!$O272,T:T))</f>
        <v>0</v>
      </c>
      <c r="X272" s="33">
        <f ca="1">IF(ISERROR(SUMIF(O:Q,Datenbank!$O272,Q:Q)),"",SUMIF(O:Q,Datenbank!$O272,Q:Q))+IF(ISERROR(SUMIF(O:Q,Datenbank!$O272,P:P)),"",SUMIF(O:Q,Datenbank!$O272,P:P))</f>
        <v>0</v>
      </c>
      <c r="Y272" s="33">
        <f ca="1">IF(ISERROR(Datenbank!$X272-W272),"",Datenbank!$X272-W272)</f>
        <v>0</v>
      </c>
      <c r="Z272" s="31" t="str" cm="1">
        <f t="array" ref="Z272">_xlfn.LET(_xlpm.fi,_xlfn._xlws.FILTER($O272:$O$2480,(MONTH($D272:$D$2480)=MONTH($D272))*($O272:$O$2480=$O272)),IF(COUNT(_xlpm.fi)&gt;1,"DUPLIKAT",""))</f>
        <v/>
      </c>
      <c r="AA272" s="31"/>
      <c r="AB272" s="31"/>
    </row>
    <row r="273" spans="2:28" ht="20.100000000000001" customHeight="1" x14ac:dyDescent="0.25">
      <c r="B273" s="31">
        <f t="shared" si="32"/>
        <v>261</v>
      </c>
      <c r="C273" s="31">
        <f t="shared" si="33"/>
        <v>1</v>
      </c>
      <c r="D273" s="32"/>
      <c r="E273" s="31"/>
      <c r="F273" s="31">
        <f>Datenbank!$E273</f>
        <v>0</v>
      </c>
      <c r="G273" s="33" t="str">
        <f>IF(ISERROR(INDEX([1]Plan!A:O,MATCH(E273,[1]Plan!C:C,0),MATCH(C273,[1]Plan!$A$2:$O$2,0))),"",INDEX([1]Plan!A:O,MATCH(E273,[1]Plan!C:C,0),MATCH(C273,[1]Plan!$A$2:$O$2,0)))</f>
        <v/>
      </c>
      <c r="H273" s="33"/>
      <c r="I273" s="33"/>
      <c r="J273" s="31"/>
      <c r="K273" s="33" t="str">
        <f t="shared" si="38"/>
        <v/>
      </c>
      <c r="L273" s="33" t="str">
        <f t="shared" si="39"/>
        <v/>
      </c>
      <c r="M273" s="31" t="str">
        <f t="shared" si="34"/>
        <v/>
      </c>
      <c r="N273" s="31" t="str">
        <f>IF(ISERROR(VLOOKUP(M273,[1]Plan!$Q$5:$R$22,2,FALSE)),"",VLOOKUP(M273,[1]Plan!$Q$5:$R$22,2,FALSE))</f>
        <v/>
      </c>
      <c r="O273" s="31" t="str">
        <f>IF(ISERROR(INDEX([1]Plan!$B:$B,MATCH(F273,[1]Plan!$C:$C,0))),"",INDEX([1]Plan!$B:$B,MATCH(F273,[1]Plan!$C:$C,0)))</f>
        <v/>
      </c>
      <c r="P273" s="33" t="str">
        <f t="shared" si="35"/>
        <v/>
      </c>
      <c r="Q273" s="33">
        <f t="shared" si="36"/>
        <v>0</v>
      </c>
      <c r="R273" s="33" t="str">
        <f t="shared" si="37"/>
        <v/>
      </c>
      <c r="S273" s="33" t="str">
        <f>IF(Z273="DUPLIKAT","",Tabelle1[[#This Row],[Soll-Monat]])</f>
        <v/>
      </c>
      <c r="T273" s="33" t="str">
        <f>IF(ISERROR(IF(M273=99,"",INDEX([1]Plan!A:O,MATCH($O273,[1]Plan!B:B,0),MATCH($C273,[1]Plan!$A$2:$O$2,0)))),"",IF(M273=99,"",INDEX([1]Plan!A:O,MATCH($O273,[1]Plan!B:B,0),MATCH($C273,[1]Plan!$A$2:$O$2,0))))</f>
        <v/>
      </c>
      <c r="U273" s="33">
        <f>IF(ISERROR(SUMIFS(P:P,E:E,Datenbank!$E273,C:C,Datenbank!$C273)),"",SUMIFS(P:P,E:E,Datenbank!$E273,C:C,Datenbank!$C273))+IF(ISERROR(SUMIFS(Q:Q,E:E,Datenbank!$E273,C:C,Datenbank!$C273)),"",SUMIFS(Q:Q,E:E,Datenbank!$E273,C:C,Datenbank!$C273))</f>
        <v>0</v>
      </c>
      <c r="V273" s="33" t="str">
        <f>IF(ISERROR(IF(Z273="Duplikat","",(Datenbank!$U273-Datenbank!$T273))),"",IF(Z273="Duplikat","",(Datenbank!$U273-Datenbank!$T273)))</f>
        <v/>
      </c>
      <c r="W273" s="33">
        <f ca="1">IF(ISERROR(SUMIF(O:T,Datenbank!$O273,T:T)),"",SUMIF(O:T,Datenbank!$O273,T:T))</f>
        <v>0</v>
      </c>
      <c r="X273" s="33">
        <f ca="1">IF(ISERROR(SUMIF(O:Q,Datenbank!$O273,Q:Q)),"",SUMIF(O:Q,Datenbank!$O273,Q:Q))+IF(ISERROR(SUMIF(O:Q,Datenbank!$O273,P:P)),"",SUMIF(O:Q,Datenbank!$O273,P:P))</f>
        <v>0</v>
      </c>
      <c r="Y273" s="33">
        <f ca="1">IF(ISERROR(Datenbank!$X273-W273),"",Datenbank!$X273-W273)</f>
        <v>0</v>
      </c>
      <c r="Z273" s="31" t="str" cm="1">
        <f t="array" ref="Z273">_xlfn.LET(_xlpm.fi,_xlfn._xlws.FILTER($O273:$O$2480,(MONTH($D273:$D$2480)=MONTH($D273))*($O273:$O$2480=$O273)),IF(COUNT(_xlpm.fi)&gt;1,"DUPLIKAT",""))</f>
        <v/>
      </c>
      <c r="AA273" s="31"/>
      <c r="AB273" s="31"/>
    </row>
    <row r="274" spans="2:28" ht="20.100000000000001" customHeight="1" x14ac:dyDescent="0.25">
      <c r="B274" s="31">
        <f t="shared" si="32"/>
        <v>262</v>
      </c>
      <c r="C274" s="31">
        <f t="shared" si="33"/>
        <v>1</v>
      </c>
      <c r="D274" s="32"/>
      <c r="E274" s="31"/>
      <c r="F274" s="31">
        <f>Datenbank!$E274</f>
        <v>0</v>
      </c>
      <c r="G274" s="33" t="str">
        <f>IF(ISERROR(INDEX([1]Plan!A:O,MATCH(E274,[1]Plan!C:C,0),MATCH(C274,[1]Plan!$A$2:$O$2,0))),"",INDEX([1]Plan!A:O,MATCH(E274,[1]Plan!C:C,0),MATCH(C274,[1]Plan!$A$2:$O$2,0)))</f>
        <v/>
      </c>
      <c r="H274" s="33"/>
      <c r="I274" s="33"/>
      <c r="J274" s="31"/>
      <c r="K274" s="33" t="str">
        <f t="shared" si="38"/>
        <v/>
      </c>
      <c r="L274" s="33" t="str">
        <f t="shared" si="39"/>
        <v/>
      </c>
      <c r="M274" s="31" t="str">
        <f t="shared" si="34"/>
        <v/>
      </c>
      <c r="N274" s="31" t="str">
        <f>IF(ISERROR(VLOOKUP(M274,[1]Plan!$Q$5:$R$22,2,FALSE)),"",VLOOKUP(M274,[1]Plan!$Q$5:$R$22,2,FALSE))</f>
        <v/>
      </c>
      <c r="O274" s="31" t="str">
        <f>IF(ISERROR(INDEX([1]Plan!$B:$B,MATCH(F274,[1]Plan!$C:$C,0))),"",INDEX([1]Plan!$B:$B,MATCH(F274,[1]Plan!$C:$C,0)))</f>
        <v/>
      </c>
      <c r="P274" s="33" t="str">
        <f t="shared" si="35"/>
        <v/>
      </c>
      <c r="Q274" s="33">
        <f t="shared" si="36"/>
        <v>0</v>
      </c>
      <c r="R274" s="33" t="str">
        <f t="shared" si="37"/>
        <v/>
      </c>
      <c r="S274" s="33" t="str">
        <f>IF(Z274="DUPLIKAT","",Tabelle1[[#This Row],[Soll-Monat]])</f>
        <v/>
      </c>
      <c r="T274" s="33" t="str">
        <f>IF(ISERROR(IF(M274=99,"",INDEX([1]Plan!A:O,MATCH($O274,[1]Plan!B:B,0),MATCH($C274,[1]Plan!$A$2:$O$2,0)))),"",IF(M274=99,"",INDEX([1]Plan!A:O,MATCH($O274,[1]Plan!B:B,0),MATCH($C274,[1]Plan!$A$2:$O$2,0))))</f>
        <v/>
      </c>
      <c r="U274" s="33">
        <f>IF(ISERROR(SUMIFS(P:P,E:E,Datenbank!$E274,C:C,Datenbank!$C274)),"",SUMIFS(P:P,E:E,Datenbank!$E274,C:C,Datenbank!$C274))+IF(ISERROR(SUMIFS(Q:Q,E:E,Datenbank!$E274,C:C,Datenbank!$C274)),"",SUMIFS(Q:Q,E:E,Datenbank!$E274,C:C,Datenbank!$C274))</f>
        <v>0</v>
      </c>
      <c r="V274" s="33" t="str">
        <f>IF(ISERROR(IF(Z274="Duplikat","",(Datenbank!$U274-Datenbank!$T274))),"",IF(Z274="Duplikat","",(Datenbank!$U274-Datenbank!$T274)))</f>
        <v/>
      </c>
      <c r="W274" s="33">
        <f ca="1">IF(ISERROR(SUMIF(O:T,Datenbank!$O274,T:T)),"",SUMIF(O:T,Datenbank!$O274,T:T))</f>
        <v>0</v>
      </c>
      <c r="X274" s="33">
        <f ca="1">IF(ISERROR(SUMIF(O:Q,Datenbank!$O274,Q:Q)),"",SUMIF(O:Q,Datenbank!$O274,Q:Q))+IF(ISERROR(SUMIF(O:Q,Datenbank!$O274,P:P)),"",SUMIF(O:Q,Datenbank!$O274,P:P))</f>
        <v>0</v>
      </c>
      <c r="Y274" s="33">
        <f ca="1">IF(ISERROR(Datenbank!$X274-W274),"",Datenbank!$X274-W274)</f>
        <v>0</v>
      </c>
      <c r="Z274" s="31" t="str" cm="1">
        <f t="array" ref="Z274">_xlfn.LET(_xlpm.fi,_xlfn._xlws.FILTER($O274:$O$2480,(MONTH($D274:$D$2480)=MONTH($D274))*($O274:$O$2480=$O274)),IF(COUNT(_xlpm.fi)&gt;1,"DUPLIKAT",""))</f>
        <v/>
      </c>
      <c r="AA274" s="31"/>
      <c r="AB274" s="31"/>
    </row>
    <row r="275" spans="2:28" ht="20.100000000000001" customHeight="1" x14ac:dyDescent="0.25">
      <c r="B275" s="31">
        <f t="shared" si="32"/>
        <v>263</v>
      </c>
      <c r="C275" s="31">
        <f t="shared" si="33"/>
        <v>1</v>
      </c>
      <c r="D275" s="32"/>
      <c r="E275" s="31"/>
      <c r="F275" s="31">
        <f>Datenbank!$E275</f>
        <v>0</v>
      </c>
      <c r="G275" s="33" t="str">
        <f>IF(ISERROR(INDEX([1]Plan!A:O,MATCH(E275,[1]Plan!C:C,0),MATCH(C275,[1]Plan!$A$2:$O$2,0))),"",INDEX([1]Plan!A:O,MATCH(E275,[1]Plan!C:C,0),MATCH(C275,[1]Plan!$A$2:$O$2,0)))</f>
        <v/>
      </c>
      <c r="H275" s="33"/>
      <c r="I275" s="33"/>
      <c r="J275" s="31"/>
      <c r="K275" s="33" t="str">
        <f t="shared" si="38"/>
        <v/>
      </c>
      <c r="L275" s="33" t="str">
        <f t="shared" si="39"/>
        <v/>
      </c>
      <c r="M275" s="31" t="str">
        <f t="shared" si="34"/>
        <v/>
      </c>
      <c r="N275" s="31" t="str">
        <f>IF(ISERROR(VLOOKUP(M275,[1]Plan!$Q$5:$R$22,2,FALSE)),"",VLOOKUP(M275,[1]Plan!$Q$5:$R$22,2,FALSE))</f>
        <v/>
      </c>
      <c r="O275" s="31" t="str">
        <f>IF(ISERROR(INDEX([1]Plan!$B:$B,MATCH(F275,[1]Plan!$C:$C,0))),"",INDEX([1]Plan!$B:$B,MATCH(F275,[1]Plan!$C:$C,0)))</f>
        <v/>
      </c>
      <c r="P275" s="33" t="str">
        <f t="shared" si="35"/>
        <v/>
      </c>
      <c r="Q275" s="33">
        <f t="shared" si="36"/>
        <v>0</v>
      </c>
      <c r="R275" s="33" t="str">
        <f t="shared" si="37"/>
        <v/>
      </c>
      <c r="S275" s="33" t="str">
        <f>IF(Z275="DUPLIKAT","",Tabelle1[[#This Row],[Soll-Monat]])</f>
        <v/>
      </c>
      <c r="T275" s="33" t="str">
        <f>IF(ISERROR(IF(M275=99,"",INDEX([1]Plan!A:O,MATCH($O275,[1]Plan!B:B,0),MATCH($C275,[1]Plan!$A$2:$O$2,0)))),"",IF(M275=99,"",INDEX([1]Plan!A:O,MATCH($O275,[1]Plan!B:B,0),MATCH($C275,[1]Plan!$A$2:$O$2,0))))</f>
        <v/>
      </c>
      <c r="U275" s="33">
        <f>IF(ISERROR(SUMIFS(P:P,E:E,Datenbank!$E275,C:C,Datenbank!$C275)),"",SUMIFS(P:P,E:E,Datenbank!$E275,C:C,Datenbank!$C275))+IF(ISERROR(SUMIFS(Q:Q,E:E,Datenbank!$E275,C:C,Datenbank!$C275)),"",SUMIFS(Q:Q,E:E,Datenbank!$E275,C:C,Datenbank!$C275))</f>
        <v>0</v>
      </c>
      <c r="V275" s="33" t="str">
        <f>IF(ISERROR(IF(Z275="Duplikat","",(Datenbank!$U275-Datenbank!$T275))),"",IF(Z275="Duplikat","",(Datenbank!$U275-Datenbank!$T275)))</f>
        <v/>
      </c>
      <c r="W275" s="33">
        <f ca="1">IF(ISERROR(SUMIF(O:T,Datenbank!$O275,T:T)),"",SUMIF(O:T,Datenbank!$O275,T:T))</f>
        <v>0</v>
      </c>
      <c r="X275" s="33">
        <f ca="1">IF(ISERROR(SUMIF(O:Q,Datenbank!$O275,Q:Q)),"",SUMIF(O:Q,Datenbank!$O275,Q:Q))+IF(ISERROR(SUMIF(O:Q,Datenbank!$O275,P:P)),"",SUMIF(O:Q,Datenbank!$O275,P:P))</f>
        <v>0</v>
      </c>
      <c r="Y275" s="33">
        <f ca="1">IF(ISERROR(Datenbank!$X275-W275),"",Datenbank!$X275-W275)</f>
        <v>0</v>
      </c>
      <c r="Z275" s="31" t="str" cm="1">
        <f t="array" ref="Z275">_xlfn.LET(_xlpm.fi,_xlfn._xlws.FILTER($O275:$O$2480,(MONTH($D275:$D$2480)=MONTH($D275))*($O275:$O$2480=$O275)),IF(COUNT(_xlpm.fi)&gt;1,"DUPLIKAT",""))</f>
        <v/>
      </c>
      <c r="AA275" s="31"/>
      <c r="AB275" s="31"/>
    </row>
    <row r="276" spans="2:28" ht="20.100000000000001" customHeight="1" x14ac:dyDescent="0.25">
      <c r="B276" s="31">
        <f t="shared" si="32"/>
        <v>264</v>
      </c>
      <c r="C276" s="31">
        <f t="shared" si="33"/>
        <v>1</v>
      </c>
      <c r="D276" s="32"/>
      <c r="E276" s="31"/>
      <c r="F276" s="31">
        <f>Datenbank!$E276</f>
        <v>0</v>
      </c>
      <c r="G276" s="33" t="str">
        <f>IF(ISERROR(INDEX([1]Plan!A:O,MATCH(E276,[1]Plan!C:C,0),MATCH(C276,[1]Plan!$A$2:$O$2,0))),"",INDEX([1]Plan!A:O,MATCH(E276,[1]Plan!C:C,0),MATCH(C276,[1]Plan!$A$2:$O$2,0)))</f>
        <v/>
      </c>
      <c r="H276" s="33"/>
      <c r="I276" s="33"/>
      <c r="J276" s="31"/>
      <c r="K276" s="33" t="str">
        <f t="shared" si="38"/>
        <v/>
      </c>
      <c r="L276" s="33" t="str">
        <f t="shared" si="39"/>
        <v/>
      </c>
      <c r="M276" s="31" t="str">
        <f t="shared" si="34"/>
        <v/>
      </c>
      <c r="N276" s="31" t="str">
        <f>IF(ISERROR(VLOOKUP(M276,[1]Plan!$Q$5:$R$22,2,FALSE)),"",VLOOKUP(M276,[1]Plan!$Q$5:$R$22,2,FALSE))</f>
        <v/>
      </c>
      <c r="O276" s="31" t="str">
        <f>IF(ISERROR(INDEX([1]Plan!$B:$B,MATCH(F276,[1]Plan!$C:$C,0))),"",INDEX([1]Plan!$B:$B,MATCH(F276,[1]Plan!$C:$C,0)))</f>
        <v/>
      </c>
      <c r="P276" s="33" t="str">
        <f t="shared" si="35"/>
        <v/>
      </c>
      <c r="Q276" s="33">
        <f t="shared" si="36"/>
        <v>0</v>
      </c>
      <c r="R276" s="33" t="str">
        <f t="shared" si="37"/>
        <v/>
      </c>
      <c r="S276" s="33" t="str">
        <f>IF(Z276="DUPLIKAT","",Tabelle1[[#This Row],[Soll-Monat]])</f>
        <v/>
      </c>
      <c r="T276" s="33" t="str">
        <f>IF(ISERROR(IF(M276=99,"",INDEX([1]Plan!A:O,MATCH($O276,[1]Plan!B:B,0),MATCH($C276,[1]Plan!$A$2:$O$2,0)))),"",IF(M276=99,"",INDEX([1]Plan!A:O,MATCH($O276,[1]Plan!B:B,0),MATCH($C276,[1]Plan!$A$2:$O$2,0))))</f>
        <v/>
      </c>
      <c r="U276" s="33">
        <f>IF(ISERROR(SUMIFS(P:P,E:E,Datenbank!$E276,C:C,Datenbank!$C276)),"",SUMIFS(P:P,E:E,Datenbank!$E276,C:C,Datenbank!$C276))+IF(ISERROR(SUMIFS(Q:Q,E:E,Datenbank!$E276,C:C,Datenbank!$C276)),"",SUMIFS(Q:Q,E:E,Datenbank!$E276,C:C,Datenbank!$C276))</f>
        <v>0</v>
      </c>
      <c r="V276" s="33" t="str">
        <f>IF(ISERROR(IF(Z276="Duplikat","",(Datenbank!$U276-Datenbank!$T276))),"",IF(Z276="Duplikat","",(Datenbank!$U276-Datenbank!$T276)))</f>
        <v/>
      </c>
      <c r="W276" s="33">
        <f ca="1">IF(ISERROR(SUMIF(O:T,Datenbank!$O276,T:T)),"",SUMIF(O:T,Datenbank!$O276,T:T))</f>
        <v>0</v>
      </c>
      <c r="X276" s="33">
        <f ca="1">IF(ISERROR(SUMIF(O:Q,Datenbank!$O276,Q:Q)),"",SUMIF(O:Q,Datenbank!$O276,Q:Q))+IF(ISERROR(SUMIF(O:Q,Datenbank!$O276,P:P)),"",SUMIF(O:Q,Datenbank!$O276,P:P))</f>
        <v>0</v>
      </c>
      <c r="Y276" s="33">
        <f ca="1">IF(ISERROR(Datenbank!$X276-W276),"",Datenbank!$X276-W276)</f>
        <v>0</v>
      </c>
      <c r="Z276" s="31" t="str" cm="1">
        <f t="array" ref="Z276">_xlfn.LET(_xlpm.fi,_xlfn._xlws.FILTER($O276:$O$2480,(MONTH($D276:$D$2480)=MONTH($D276))*($O276:$O$2480=$O276)),IF(COUNT(_xlpm.fi)&gt;1,"DUPLIKAT",""))</f>
        <v/>
      </c>
      <c r="AA276" s="31"/>
      <c r="AB276" s="31"/>
    </row>
    <row r="277" spans="2:28" ht="20.100000000000001" customHeight="1" x14ac:dyDescent="0.25">
      <c r="B277" s="31">
        <f t="shared" ref="B277:B340" si="40">B276+1</f>
        <v>265</v>
      </c>
      <c r="C277" s="31">
        <f t="shared" ref="C277:C340" si="41">MONTH(D277)*1</f>
        <v>1</v>
      </c>
      <c r="D277" s="32"/>
      <c r="E277" s="31"/>
      <c r="F277" s="31">
        <f>Datenbank!$E277</f>
        <v>0</v>
      </c>
      <c r="G277" s="33" t="str">
        <f>IF(ISERROR(INDEX([1]Plan!A:O,MATCH(E277,[1]Plan!C:C,0),MATCH(C277,[1]Plan!$A$2:$O$2,0))),"",INDEX([1]Plan!A:O,MATCH(E277,[1]Plan!C:C,0),MATCH(C277,[1]Plan!$A$2:$O$2,0)))</f>
        <v/>
      </c>
      <c r="H277" s="33"/>
      <c r="I277" s="33"/>
      <c r="J277" s="31"/>
      <c r="K277" s="33" t="str">
        <f t="shared" si="38"/>
        <v/>
      </c>
      <c r="L277" s="33" t="str">
        <f t="shared" si="39"/>
        <v/>
      </c>
      <c r="M277" s="31" t="str">
        <f t="shared" ref="M277:M340" si="42">IF(E277&gt;0,LEFT(O277,2)*1,"")</f>
        <v/>
      </c>
      <c r="N277" s="31" t="str">
        <f>IF(ISERROR(VLOOKUP(M277,[1]Plan!$Q$5:$R$22,2,FALSE)),"",VLOOKUP(M277,[1]Plan!$Q$5:$R$22,2,FALSE))</f>
        <v/>
      </c>
      <c r="O277" s="31" t="str">
        <f>IF(ISERROR(INDEX([1]Plan!$B:$B,MATCH(F277,[1]Plan!$C:$C,0))),"",INDEX([1]Plan!$B:$B,MATCH(F277,[1]Plan!$C:$C,0)))</f>
        <v/>
      </c>
      <c r="P277" s="33" t="str">
        <f t="shared" ref="P277:P340" si="43">IF(ISERROR(IF(M277=99,0,IF(M277&lt;&gt;10,G277+I277,0))),"",IF(M277=99,0,IF(M277&lt;&gt;10,G277+I277,0)))</f>
        <v/>
      </c>
      <c r="Q277" s="33">
        <f t="shared" ref="Q277:Q340" si="44">IF(ISERROR(IF(M277=10,G277+I277,0)*1),"",IF(M277=10,G277+I277,0)*1)</f>
        <v>0</v>
      </c>
      <c r="R277" s="33" t="str">
        <f t="shared" ref="R277:R340" si="45">IF(M277=99,G277,"")</f>
        <v/>
      </c>
      <c r="S277" s="33" t="str">
        <f>IF(Z277="DUPLIKAT","",Tabelle1[[#This Row],[Soll-Monat]])</f>
        <v/>
      </c>
      <c r="T277" s="33" t="str">
        <f>IF(ISERROR(IF(M277=99,"",INDEX([1]Plan!A:O,MATCH($O277,[1]Plan!B:B,0),MATCH($C277,[1]Plan!$A$2:$O$2,0)))),"",IF(M277=99,"",INDEX([1]Plan!A:O,MATCH($O277,[1]Plan!B:B,0),MATCH($C277,[1]Plan!$A$2:$O$2,0))))</f>
        <v/>
      </c>
      <c r="U277" s="33">
        <f>IF(ISERROR(SUMIFS(P:P,E:E,Datenbank!$E277,C:C,Datenbank!$C277)),"",SUMIFS(P:P,E:E,Datenbank!$E277,C:C,Datenbank!$C277))+IF(ISERROR(SUMIFS(Q:Q,E:E,Datenbank!$E277,C:C,Datenbank!$C277)),"",SUMIFS(Q:Q,E:E,Datenbank!$E277,C:C,Datenbank!$C277))</f>
        <v>0</v>
      </c>
      <c r="V277" s="33" t="str">
        <f>IF(ISERROR(IF(Z277="Duplikat","",(Datenbank!$U277-Datenbank!$T277))),"",IF(Z277="Duplikat","",(Datenbank!$U277-Datenbank!$T277)))</f>
        <v/>
      </c>
      <c r="W277" s="33">
        <f ca="1">IF(ISERROR(SUMIF(O:T,Datenbank!$O277,T:T)),"",SUMIF(O:T,Datenbank!$O277,T:T))</f>
        <v>0</v>
      </c>
      <c r="X277" s="33">
        <f ca="1">IF(ISERROR(SUMIF(O:Q,Datenbank!$O277,Q:Q)),"",SUMIF(O:Q,Datenbank!$O277,Q:Q))+IF(ISERROR(SUMIF(O:Q,Datenbank!$O277,P:P)),"",SUMIF(O:Q,Datenbank!$O277,P:P))</f>
        <v>0</v>
      </c>
      <c r="Y277" s="33">
        <f ca="1">IF(ISERROR(Datenbank!$X277-W277),"",Datenbank!$X277-W277)</f>
        <v>0</v>
      </c>
      <c r="Z277" s="31" t="str" cm="1">
        <f t="array" ref="Z277">_xlfn.LET(_xlpm.fi,_xlfn._xlws.FILTER($O277:$O$2480,(MONTH($D277:$D$2480)=MONTH($D277))*($O277:$O$2480=$O277)),IF(COUNT(_xlpm.fi)&gt;1,"DUPLIKAT",""))</f>
        <v/>
      </c>
      <c r="AA277" s="31"/>
      <c r="AB277" s="31"/>
    </row>
    <row r="278" spans="2:28" ht="20.100000000000001" customHeight="1" x14ac:dyDescent="0.25">
      <c r="B278" s="31">
        <f t="shared" si="40"/>
        <v>266</v>
      </c>
      <c r="C278" s="31">
        <f t="shared" si="41"/>
        <v>1</v>
      </c>
      <c r="D278" s="32"/>
      <c r="E278" s="31"/>
      <c r="F278" s="31">
        <f>Datenbank!$E278</f>
        <v>0</v>
      </c>
      <c r="G278" s="33" t="str">
        <f>IF(ISERROR(INDEX([1]Plan!A:O,MATCH(E278,[1]Plan!C:C,0),MATCH(C278,[1]Plan!$A$2:$O$2,0))),"",INDEX([1]Plan!A:O,MATCH(E278,[1]Plan!C:C,0),MATCH(C278,[1]Plan!$A$2:$O$2,0)))</f>
        <v/>
      </c>
      <c r="H278" s="33"/>
      <c r="I278" s="33"/>
      <c r="J278" s="31"/>
      <c r="K278" s="33" t="str">
        <f t="shared" si="38"/>
        <v/>
      </c>
      <c r="L278" s="33" t="str">
        <f t="shared" si="39"/>
        <v/>
      </c>
      <c r="M278" s="31" t="str">
        <f t="shared" si="42"/>
        <v/>
      </c>
      <c r="N278" s="31" t="str">
        <f>IF(ISERROR(VLOOKUP(M278,[1]Plan!$Q$5:$R$22,2,FALSE)),"",VLOOKUP(M278,[1]Plan!$Q$5:$R$22,2,FALSE))</f>
        <v/>
      </c>
      <c r="O278" s="31" t="str">
        <f>IF(ISERROR(INDEX([1]Plan!$B:$B,MATCH(F278,[1]Plan!$C:$C,0))),"",INDEX([1]Plan!$B:$B,MATCH(F278,[1]Plan!$C:$C,0)))</f>
        <v/>
      </c>
      <c r="P278" s="33" t="str">
        <f t="shared" si="43"/>
        <v/>
      </c>
      <c r="Q278" s="33">
        <f t="shared" si="44"/>
        <v>0</v>
      </c>
      <c r="R278" s="33" t="str">
        <f t="shared" si="45"/>
        <v/>
      </c>
      <c r="S278" s="33" t="str">
        <f>IF(Z278="DUPLIKAT","",Tabelle1[[#This Row],[Soll-Monat]])</f>
        <v/>
      </c>
      <c r="T278" s="33" t="str">
        <f>IF(ISERROR(IF(M278=99,"",INDEX([1]Plan!A:O,MATCH($O278,[1]Plan!B:B,0),MATCH($C278,[1]Plan!$A$2:$O$2,0)))),"",IF(M278=99,"",INDEX([1]Plan!A:O,MATCH($O278,[1]Plan!B:B,0),MATCH($C278,[1]Plan!$A$2:$O$2,0))))</f>
        <v/>
      </c>
      <c r="U278" s="33">
        <f>IF(ISERROR(SUMIFS(P:P,E:E,Datenbank!$E278,C:C,Datenbank!$C278)),"",SUMIFS(P:P,E:E,Datenbank!$E278,C:C,Datenbank!$C278))+IF(ISERROR(SUMIFS(Q:Q,E:E,Datenbank!$E278,C:C,Datenbank!$C278)),"",SUMIFS(Q:Q,E:E,Datenbank!$E278,C:C,Datenbank!$C278))</f>
        <v>0</v>
      </c>
      <c r="V278" s="33" t="str">
        <f>IF(ISERROR(IF(Z278="Duplikat","",(Datenbank!$U278-Datenbank!$T278))),"",IF(Z278="Duplikat","",(Datenbank!$U278-Datenbank!$T278)))</f>
        <v/>
      </c>
      <c r="W278" s="33">
        <f ca="1">IF(ISERROR(SUMIF(O:T,Datenbank!$O278,T:T)),"",SUMIF(O:T,Datenbank!$O278,T:T))</f>
        <v>0</v>
      </c>
      <c r="X278" s="33">
        <f ca="1">IF(ISERROR(SUMIF(O:Q,Datenbank!$O278,Q:Q)),"",SUMIF(O:Q,Datenbank!$O278,Q:Q))+IF(ISERROR(SUMIF(O:Q,Datenbank!$O278,P:P)),"",SUMIF(O:Q,Datenbank!$O278,P:P))</f>
        <v>0</v>
      </c>
      <c r="Y278" s="33">
        <f ca="1">IF(ISERROR(Datenbank!$X278-W278),"",Datenbank!$X278-W278)</f>
        <v>0</v>
      </c>
      <c r="Z278" s="31" t="str" cm="1">
        <f t="array" ref="Z278">_xlfn.LET(_xlpm.fi,_xlfn._xlws.FILTER($O278:$O$2480,(MONTH($D278:$D$2480)=MONTH($D278))*($O278:$O$2480=$O278)),IF(COUNT(_xlpm.fi)&gt;1,"DUPLIKAT",""))</f>
        <v/>
      </c>
      <c r="AA278" s="31"/>
      <c r="AB278" s="31"/>
    </row>
    <row r="279" spans="2:28" ht="20.100000000000001" customHeight="1" x14ac:dyDescent="0.25">
      <c r="B279" s="31">
        <f t="shared" si="40"/>
        <v>267</v>
      </c>
      <c r="C279" s="31">
        <f t="shared" si="41"/>
        <v>1</v>
      </c>
      <c r="D279" s="32"/>
      <c r="E279" s="31"/>
      <c r="F279" s="31">
        <f>Datenbank!$E279</f>
        <v>0</v>
      </c>
      <c r="G279" s="33" t="str">
        <f>IF(ISERROR(INDEX([1]Plan!A:O,MATCH(E279,[1]Plan!C:C,0),MATCH(C279,[1]Plan!$A$2:$O$2,0))),"",INDEX([1]Plan!A:O,MATCH(E279,[1]Plan!C:C,0),MATCH(C279,[1]Plan!$A$2:$O$2,0)))</f>
        <v/>
      </c>
      <c r="H279" s="33"/>
      <c r="I279" s="33"/>
      <c r="J279" s="31"/>
      <c r="K279" s="33" t="str">
        <f t="shared" si="38"/>
        <v/>
      </c>
      <c r="L279" s="33" t="str">
        <f t="shared" si="39"/>
        <v/>
      </c>
      <c r="M279" s="31" t="str">
        <f t="shared" si="42"/>
        <v/>
      </c>
      <c r="N279" s="31" t="str">
        <f>IF(ISERROR(VLOOKUP(M279,[1]Plan!$Q$5:$R$22,2,FALSE)),"",VLOOKUP(M279,[1]Plan!$Q$5:$R$22,2,FALSE))</f>
        <v/>
      </c>
      <c r="O279" s="31" t="str">
        <f>IF(ISERROR(INDEX([1]Plan!$B:$B,MATCH(F279,[1]Plan!$C:$C,0))),"",INDEX([1]Plan!$B:$B,MATCH(F279,[1]Plan!$C:$C,0)))</f>
        <v/>
      </c>
      <c r="P279" s="33" t="str">
        <f t="shared" si="43"/>
        <v/>
      </c>
      <c r="Q279" s="33">
        <f t="shared" si="44"/>
        <v>0</v>
      </c>
      <c r="R279" s="33" t="str">
        <f t="shared" si="45"/>
        <v/>
      </c>
      <c r="S279" s="33" t="str">
        <f>IF(Z279="DUPLIKAT","",Tabelle1[[#This Row],[Soll-Monat]])</f>
        <v/>
      </c>
      <c r="T279" s="33" t="str">
        <f>IF(ISERROR(IF(M279=99,"",INDEX([1]Plan!A:O,MATCH($O279,[1]Plan!B:B,0),MATCH($C279,[1]Plan!$A$2:$O$2,0)))),"",IF(M279=99,"",INDEX([1]Plan!A:O,MATCH($O279,[1]Plan!B:B,0),MATCH($C279,[1]Plan!$A$2:$O$2,0))))</f>
        <v/>
      </c>
      <c r="U279" s="33">
        <f>IF(ISERROR(SUMIFS(P:P,E:E,Datenbank!$E279,C:C,Datenbank!$C279)),"",SUMIFS(P:P,E:E,Datenbank!$E279,C:C,Datenbank!$C279))+IF(ISERROR(SUMIFS(Q:Q,E:E,Datenbank!$E279,C:C,Datenbank!$C279)),"",SUMIFS(Q:Q,E:E,Datenbank!$E279,C:C,Datenbank!$C279))</f>
        <v>0</v>
      </c>
      <c r="V279" s="33" t="str">
        <f>IF(ISERROR(IF(Z279="Duplikat","",(Datenbank!$U279-Datenbank!$T279))),"",IF(Z279="Duplikat","",(Datenbank!$U279-Datenbank!$T279)))</f>
        <v/>
      </c>
      <c r="W279" s="33">
        <f ca="1">IF(ISERROR(SUMIF(O:T,Datenbank!$O279,T:T)),"",SUMIF(O:T,Datenbank!$O279,T:T))</f>
        <v>0</v>
      </c>
      <c r="X279" s="33">
        <f ca="1">IF(ISERROR(SUMIF(O:Q,Datenbank!$O279,Q:Q)),"",SUMIF(O:Q,Datenbank!$O279,Q:Q))+IF(ISERROR(SUMIF(O:Q,Datenbank!$O279,P:P)),"",SUMIF(O:Q,Datenbank!$O279,P:P))</f>
        <v>0</v>
      </c>
      <c r="Y279" s="33">
        <f ca="1">IF(ISERROR(Datenbank!$X279-W279),"",Datenbank!$X279-W279)</f>
        <v>0</v>
      </c>
      <c r="Z279" s="31" t="str" cm="1">
        <f t="array" ref="Z279">_xlfn.LET(_xlpm.fi,_xlfn._xlws.FILTER($O279:$O$2480,(MONTH($D279:$D$2480)=MONTH($D279))*($O279:$O$2480=$O279)),IF(COUNT(_xlpm.fi)&gt;1,"DUPLIKAT",""))</f>
        <v/>
      </c>
      <c r="AA279" s="31"/>
      <c r="AB279" s="31"/>
    </row>
    <row r="280" spans="2:28" ht="20.100000000000001" customHeight="1" x14ac:dyDescent="0.25">
      <c r="B280" s="31">
        <f t="shared" si="40"/>
        <v>268</v>
      </c>
      <c r="C280" s="31">
        <f t="shared" si="41"/>
        <v>1</v>
      </c>
      <c r="D280" s="32"/>
      <c r="E280" s="31"/>
      <c r="F280" s="31">
        <f>Datenbank!$E280</f>
        <v>0</v>
      </c>
      <c r="G280" s="33" t="str">
        <f>IF(ISERROR(INDEX([1]Plan!A:O,MATCH(E280,[1]Plan!C:C,0),MATCH(C280,[1]Plan!$A$2:$O$2,0))),"",INDEX([1]Plan!A:O,MATCH(E280,[1]Plan!C:C,0),MATCH(C280,[1]Plan!$A$2:$O$2,0)))</f>
        <v/>
      </c>
      <c r="H280" s="33"/>
      <c r="I280" s="33"/>
      <c r="J280" s="31"/>
      <c r="K280" s="33" t="str">
        <f t="shared" si="38"/>
        <v/>
      </c>
      <c r="L280" s="33" t="str">
        <f t="shared" si="39"/>
        <v/>
      </c>
      <c r="M280" s="31" t="str">
        <f t="shared" si="42"/>
        <v/>
      </c>
      <c r="N280" s="31" t="str">
        <f>IF(ISERROR(VLOOKUP(M280,[1]Plan!$Q$5:$R$22,2,FALSE)),"",VLOOKUP(M280,[1]Plan!$Q$5:$R$22,2,FALSE))</f>
        <v/>
      </c>
      <c r="O280" s="31" t="str">
        <f>IF(ISERROR(INDEX([1]Plan!$B:$B,MATCH(F280,[1]Plan!$C:$C,0))),"",INDEX([1]Plan!$B:$B,MATCH(F280,[1]Plan!$C:$C,0)))</f>
        <v/>
      </c>
      <c r="P280" s="33" t="str">
        <f t="shared" si="43"/>
        <v/>
      </c>
      <c r="Q280" s="33">
        <f t="shared" si="44"/>
        <v>0</v>
      </c>
      <c r="R280" s="33" t="str">
        <f t="shared" si="45"/>
        <v/>
      </c>
      <c r="S280" s="33" t="str">
        <f>IF(Z280="DUPLIKAT","",Tabelle1[[#This Row],[Soll-Monat]])</f>
        <v/>
      </c>
      <c r="T280" s="33" t="str">
        <f>IF(ISERROR(IF(M280=99,"",INDEX([1]Plan!A:O,MATCH($O280,[1]Plan!B:B,0),MATCH($C280,[1]Plan!$A$2:$O$2,0)))),"",IF(M280=99,"",INDEX([1]Plan!A:O,MATCH($O280,[1]Plan!B:B,0),MATCH($C280,[1]Plan!$A$2:$O$2,0))))</f>
        <v/>
      </c>
      <c r="U280" s="33">
        <f>IF(ISERROR(SUMIFS(P:P,E:E,Datenbank!$E280,C:C,Datenbank!$C280)),"",SUMIFS(P:P,E:E,Datenbank!$E280,C:C,Datenbank!$C280))+IF(ISERROR(SUMIFS(Q:Q,E:E,Datenbank!$E280,C:C,Datenbank!$C280)),"",SUMIFS(Q:Q,E:E,Datenbank!$E280,C:C,Datenbank!$C280))</f>
        <v>0</v>
      </c>
      <c r="V280" s="33" t="str">
        <f>IF(ISERROR(IF(Z280="Duplikat","",(Datenbank!$U280-Datenbank!$T280))),"",IF(Z280="Duplikat","",(Datenbank!$U280-Datenbank!$T280)))</f>
        <v/>
      </c>
      <c r="W280" s="33">
        <f ca="1">IF(ISERROR(SUMIF(O:T,Datenbank!$O280,T:T)),"",SUMIF(O:T,Datenbank!$O280,T:T))</f>
        <v>0</v>
      </c>
      <c r="X280" s="33">
        <f ca="1">IF(ISERROR(SUMIF(O:Q,Datenbank!$O280,Q:Q)),"",SUMIF(O:Q,Datenbank!$O280,Q:Q))+IF(ISERROR(SUMIF(O:Q,Datenbank!$O280,P:P)),"",SUMIF(O:Q,Datenbank!$O280,P:P))</f>
        <v>0</v>
      </c>
      <c r="Y280" s="33">
        <f ca="1">IF(ISERROR(Datenbank!$X280-W280),"",Datenbank!$X280-W280)</f>
        <v>0</v>
      </c>
      <c r="Z280" s="31" t="str" cm="1">
        <f t="array" ref="Z280">_xlfn.LET(_xlpm.fi,_xlfn._xlws.FILTER($O280:$O$2480,(MONTH($D280:$D$2480)=MONTH($D280))*($O280:$O$2480=$O280)),IF(COUNT(_xlpm.fi)&gt;1,"DUPLIKAT",""))</f>
        <v/>
      </c>
      <c r="AA280" s="31"/>
      <c r="AB280" s="31"/>
    </row>
    <row r="281" spans="2:28" ht="20.100000000000001" customHeight="1" x14ac:dyDescent="0.25">
      <c r="B281" s="31">
        <f t="shared" si="40"/>
        <v>269</v>
      </c>
      <c r="C281" s="31">
        <f t="shared" si="41"/>
        <v>1</v>
      </c>
      <c r="D281" s="32"/>
      <c r="E281" s="31"/>
      <c r="F281" s="31">
        <f>Datenbank!$E281</f>
        <v>0</v>
      </c>
      <c r="G281" s="33" t="str">
        <f>IF(ISERROR(INDEX([1]Plan!A:O,MATCH(E281,[1]Plan!C:C,0),MATCH(C281,[1]Plan!$A$2:$O$2,0))),"",INDEX([1]Plan!A:O,MATCH(E281,[1]Plan!C:C,0),MATCH(C281,[1]Plan!$A$2:$O$2,0)))</f>
        <v/>
      </c>
      <c r="H281" s="33"/>
      <c r="I281" s="33"/>
      <c r="J281" s="31"/>
      <c r="K281" s="33" t="str">
        <f t="shared" si="38"/>
        <v/>
      </c>
      <c r="L281" s="33" t="str">
        <f t="shared" si="39"/>
        <v/>
      </c>
      <c r="M281" s="31" t="str">
        <f t="shared" si="42"/>
        <v/>
      </c>
      <c r="N281" s="31" t="str">
        <f>IF(ISERROR(VLOOKUP(M281,[1]Plan!$Q$5:$R$22,2,FALSE)),"",VLOOKUP(M281,[1]Plan!$Q$5:$R$22,2,FALSE))</f>
        <v/>
      </c>
      <c r="O281" s="31" t="str">
        <f>IF(ISERROR(INDEX([1]Plan!$B:$B,MATCH(F281,[1]Plan!$C:$C,0))),"",INDEX([1]Plan!$B:$B,MATCH(F281,[1]Plan!$C:$C,0)))</f>
        <v/>
      </c>
      <c r="P281" s="33" t="str">
        <f t="shared" si="43"/>
        <v/>
      </c>
      <c r="Q281" s="33">
        <f t="shared" si="44"/>
        <v>0</v>
      </c>
      <c r="R281" s="33" t="str">
        <f t="shared" si="45"/>
        <v/>
      </c>
      <c r="S281" s="33" t="str">
        <f>IF(Z281="DUPLIKAT","",Tabelle1[[#This Row],[Soll-Monat]])</f>
        <v/>
      </c>
      <c r="T281" s="33" t="str">
        <f>IF(ISERROR(IF(M281=99,"",INDEX([1]Plan!A:O,MATCH($O281,[1]Plan!B:B,0),MATCH($C281,[1]Plan!$A$2:$O$2,0)))),"",IF(M281=99,"",INDEX([1]Plan!A:O,MATCH($O281,[1]Plan!B:B,0),MATCH($C281,[1]Plan!$A$2:$O$2,0))))</f>
        <v/>
      </c>
      <c r="U281" s="33">
        <f>IF(ISERROR(SUMIFS(P:P,E:E,Datenbank!$E281,C:C,Datenbank!$C281)),"",SUMIFS(P:P,E:E,Datenbank!$E281,C:C,Datenbank!$C281))+IF(ISERROR(SUMIFS(Q:Q,E:E,Datenbank!$E281,C:C,Datenbank!$C281)),"",SUMIFS(Q:Q,E:E,Datenbank!$E281,C:C,Datenbank!$C281))</f>
        <v>0</v>
      </c>
      <c r="V281" s="33" t="str">
        <f>IF(ISERROR(IF(Z281="Duplikat","",(Datenbank!$U281-Datenbank!$T281))),"",IF(Z281="Duplikat","",(Datenbank!$U281-Datenbank!$T281)))</f>
        <v/>
      </c>
      <c r="W281" s="33">
        <f ca="1">IF(ISERROR(SUMIF(O:T,Datenbank!$O281,T:T)),"",SUMIF(O:T,Datenbank!$O281,T:T))</f>
        <v>0</v>
      </c>
      <c r="X281" s="33">
        <f ca="1">IF(ISERROR(SUMIF(O:Q,Datenbank!$O281,Q:Q)),"",SUMIF(O:Q,Datenbank!$O281,Q:Q))+IF(ISERROR(SUMIF(O:Q,Datenbank!$O281,P:P)),"",SUMIF(O:Q,Datenbank!$O281,P:P))</f>
        <v>0</v>
      </c>
      <c r="Y281" s="33">
        <f ca="1">IF(ISERROR(Datenbank!$X281-W281),"",Datenbank!$X281-W281)</f>
        <v>0</v>
      </c>
      <c r="Z281" s="31" t="str" cm="1">
        <f t="array" ref="Z281">_xlfn.LET(_xlpm.fi,_xlfn._xlws.FILTER($O281:$O$2480,(MONTH($D281:$D$2480)=MONTH($D281))*($O281:$O$2480=$O281)),IF(COUNT(_xlpm.fi)&gt;1,"DUPLIKAT",""))</f>
        <v/>
      </c>
      <c r="AA281" s="31"/>
      <c r="AB281" s="31"/>
    </row>
    <row r="282" spans="2:28" ht="20.100000000000001" customHeight="1" x14ac:dyDescent="0.25">
      <c r="B282" s="31">
        <f t="shared" si="40"/>
        <v>270</v>
      </c>
      <c r="C282" s="31">
        <f t="shared" si="41"/>
        <v>1</v>
      </c>
      <c r="D282" s="32"/>
      <c r="E282" s="31"/>
      <c r="F282" s="31">
        <f>Datenbank!$E282</f>
        <v>0</v>
      </c>
      <c r="G282" s="33" t="str">
        <f>IF(ISERROR(INDEX([1]Plan!A:O,MATCH(E282,[1]Plan!C:C,0),MATCH(C282,[1]Plan!$A$2:$O$2,0))),"",INDEX([1]Plan!A:O,MATCH(E282,[1]Plan!C:C,0),MATCH(C282,[1]Plan!$A$2:$O$2,0)))</f>
        <v/>
      </c>
      <c r="H282" s="33"/>
      <c r="I282" s="33"/>
      <c r="J282" s="31"/>
      <c r="K282" s="33" t="str">
        <f t="shared" si="38"/>
        <v/>
      </c>
      <c r="L282" s="33" t="str">
        <f t="shared" si="39"/>
        <v/>
      </c>
      <c r="M282" s="31" t="str">
        <f t="shared" si="42"/>
        <v/>
      </c>
      <c r="N282" s="31" t="str">
        <f>IF(ISERROR(VLOOKUP(M282,[1]Plan!$Q$5:$R$22,2,FALSE)),"",VLOOKUP(M282,[1]Plan!$Q$5:$R$22,2,FALSE))</f>
        <v/>
      </c>
      <c r="O282" s="31" t="str">
        <f>IF(ISERROR(INDEX([1]Plan!$B:$B,MATCH(F282,[1]Plan!$C:$C,0))),"",INDEX([1]Plan!$B:$B,MATCH(F282,[1]Plan!$C:$C,0)))</f>
        <v/>
      </c>
      <c r="P282" s="33" t="str">
        <f t="shared" si="43"/>
        <v/>
      </c>
      <c r="Q282" s="33">
        <f t="shared" si="44"/>
        <v>0</v>
      </c>
      <c r="R282" s="33" t="str">
        <f t="shared" si="45"/>
        <v/>
      </c>
      <c r="S282" s="33" t="str">
        <f>IF(Z282="DUPLIKAT","",Tabelle1[[#This Row],[Soll-Monat]])</f>
        <v/>
      </c>
      <c r="T282" s="33" t="str">
        <f>IF(ISERROR(IF(M282=99,"",INDEX([1]Plan!A:O,MATCH($O282,[1]Plan!B:B,0),MATCH($C282,[1]Plan!$A$2:$O$2,0)))),"",IF(M282=99,"",INDEX([1]Plan!A:O,MATCH($O282,[1]Plan!B:B,0),MATCH($C282,[1]Plan!$A$2:$O$2,0))))</f>
        <v/>
      </c>
      <c r="U282" s="33">
        <f>IF(ISERROR(SUMIFS(P:P,E:E,Datenbank!$E282,C:C,Datenbank!$C282)),"",SUMIFS(P:P,E:E,Datenbank!$E282,C:C,Datenbank!$C282))+IF(ISERROR(SUMIFS(Q:Q,E:E,Datenbank!$E282,C:C,Datenbank!$C282)),"",SUMIFS(Q:Q,E:E,Datenbank!$E282,C:C,Datenbank!$C282))</f>
        <v>0</v>
      </c>
      <c r="V282" s="33" t="str">
        <f>IF(ISERROR(IF(Z282="Duplikat","",(Datenbank!$U282-Datenbank!$T282))),"",IF(Z282="Duplikat","",(Datenbank!$U282-Datenbank!$T282)))</f>
        <v/>
      </c>
      <c r="W282" s="33">
        <f ca="1">IF(ISERROR(SUMIF(O:T,Datenbank!$O282,T:T)),"",SUMIF(O:T,Datenbank!$O282,T:T))</f>
        <v>0</v>
      </c>
      <c r="X282" s="33">
        <f ca="1">IF(ISERROR(SUMIF(O:Q,Datenbank!$O282,Q:Q)),"",SUMIF(O:Q,Datenbank!$O282,Q:Q))+IF(ISERROR(SUMIF(O:Q,Datenbank!$O282,P:P)),"",SUMIF(O:Q,Datenbank!$O282,P:P))</f>
        <v>0</v>
      </c>
      <c r="Y282" s="33">
        <f ca="1">IF(ISERROR(Datenbank!$X282-W282),"",Datenbank!$X282-W282)</f>
        <v>0</v>
      </c>
      <c r="Z282" s="31" t="str" cm="1">
        <f t="array" ref="Z282">_xlfn.LET(_xlpm.fi,_xlfn._xlws.FILTER($O282:$O$2480,(MONTH($D282:$D$2480)=MONTH($D282))*($O282:$O$2480=$O282)),IF(COUNT(_xlpm.fi)&gt;1,"DUPLIKAT",""))</f>
        <v/>
      </c>
      <c r="AA282" s="31"/>
      <c r="AB282" s="31"/>
    </row>
    <row r="283" spans="2:28" ht="20.100000000000001" customHeight="1" x14ac:dyDescent="0.25">
      <c r="B283" s="31">
        <f t="shared" si="40"/>
        <v>271</v>
      </c>
      <c r="C283" s="31">
        <f t="shared" si="41"/>
        <v>1</v>
      </c>
      <c r="D283" s="32"/>
      <c r="E283" s="31"/>
      <c r="F283" s="31">
        <f>Datenbank!$E283</f>
        <v>0</v>
      </c>
      <c r="G283" s="33" t="str">
        <f>IF(ISERROR(INDEX([1]Plan!A:O,MATCH(E283,[1]Plan!C:C,0),MATCH(C283,[1]Plan!$A$2:$O$2,0))),"",INDEX([1]Plan!A:O,MATCH(E283,[1]Plan!C:C,0),MATCH(C283,[1]Plan!$A$2:$O$2,0)))</f>
        <v/>
      </c>
      <c r="H283" s="33"/>
      <c r="I283" s="33"/>
      <c r="J283" s="31"/>
      <c r="K283" s="33" t="str">
        <f t="shared" si="38"/>
        <v/>
      </c>
      <c r="L283" s="33" t="str">
        <f t="shared" si="39"/>
        <v/>
      </c>
      <c r="M283" s="31" t="str">
        <f t="shared" si="42"/>
        <v/>
      </c>
      <c r="N283" s="31" t="str">
        <f>IF(ISERROR(VLOOKUP(M283,[1]Plan!$Q$5:$R$22,2,FALSE)),"",VLOOKUP(M283,[1]Plan!$Q$5:$R$22,2,FALSE))</f>
        <v/>
      </c>
      <c r="O283" s="31" t="str">
        <f>IF(ISERROR(INDEX([1]Plan!$B:$B,MATCH(F283,[1]Plan!$C:$C,0))),"",INDEX([1]Plan!$B:$B,MATCH(F283,[1]Plan!$C:$C,0)))</f>
        <v/>
      </c>
      <c r="P283" s="33" t="str">
        <f t="shared" si="43"/>
        <v/>
      </c>
      <c r="Q283" s="33">
        <f t="shared" si="44"/>
        <v>0</v>
      </c>
      <c r="R283" s="33" t="str">
        <f t="shared" si="45"/>
        <v/>
      </c>
      <c r="S283" s="33" t="str">
        <f>IF(Z283="DUPLIKAT","",Tabelle1[[#This Row],[Soll-Monat]])</f>
        <v/>
      </c>
      <c r="T283" s="33" t="str">
        <f>IF(ISERROR(IF(M283=99,"",INDEX([1]Plan!A:O,MATCH($O283,[1]Plan!B:B,0),MATCH($C283,[1]Plan!$A$2:$O$2,0)))),"",IF(M283=99,"",INDEX([1]Plan!A:O,MATCH($O283,[1]Plan!B:B,0),MATCH($C283,[1]Plan!$A$2:$O$2,0))))</f>
        <v/>
      </c>
      <c r="U283" s="33">
        <f>IF(ISERROR(SUMIFS(P:P,E:E,Datenbank!$E283,C:C,Datenbank!$C283)),"",SUMIFS(P:P,E:E,Datenbank!$E283,C:C,Datenbank!$C283))+IF(ISERROR(SUMIFS(Q:Q,E:E,Datenbank!$E283,C:C,Datenbank!$C283)),"",SUMIFS(Q:Q,E:E,Datenbank!$E283,C:C,Datenbank!$C283))</f>
        <v>0</v>
      </c>
      <c r="V283" s="33" t="str">
        <f>IF(ISERROR(IF(Z283="Duplikat","",(Datenbank!$U283-Datenbank!$T283))),"",IF(Z283="Duplikat","",(Datenbank!$U283-Datenbank!$T283)))</f>
        <v/>
      </c>
      <c r="W283" s="33">
        <f ca="1">IF(ISERROR(SUMIF(O:T,Datenbank!$O283,T:T)),"",SUMIF(O:T,Datenbank!$O283,T:T))</f>
        <v>0</v>
      </c>
      <c r="X283" s="33">
        <f ca="1">IF(ISERROR(SUMIF(O:Q,Datenbank!$O283,Q:Q)),"",SUMIF(O:Q,Datenbank!$O283,Q:Q))+IF(ISERROR(SUMIF(O:Q,Datenbank!$O283,P:P)),"",SUMIF(O:Q,Datenbank!$O283,P:P))</f>
        <v>0</v>
      </c>
      <c r="Y283" s="33">
        <f ca="1">IF(ISERROR(Datenbank!$X283-W283),"",Datenbank!$X283-W283)</f>
        <v>0</v>
      </c>
      <c r="Z283" s="31" t="str" cm="1">
        <f t="array" ref="Z283">_xlfn.LET(_xlpm.fi,_xlfn._xlws.FILTER($O283:$O$2480,(MONTH($D283:$D$2480)=MONTH($D283))*($O283:$O$2480=$O283)),IF(COUNT(_xlpm.fi)&gt;1,"DUPLIKAT",""))</f>
        <v/>
      </c>
      <c r="AA283" s="31"/>
      <c r="AB283" s="31"/>
    </row>
    <row r="284" spans="2:28" ht="20.100000000000001" customHeight="1" x14ac:dyDescent="0.25">
      <c r="B284" s="31">
        <f t="shared" si="40"/>
        <v>272</v>
      </c>
      <c r="C284" s="31">
        <f t="shared" si="41"/>
        <v>1</v>
      </c>
      <c r="D284" s="32"/>
      <c r="E284" s="31"/>
      <c r="F284" s="31">
        <f>Datenbank!$E284</f>
        <v>0</v>
      </c>
      <c r="G284" s="33" t="str">
        <f>IF(ISERROR(INDEX([1]Plan!A:O,MATCH(E284,[1]Plan!C:C,0),MATCH(C284,[1]Plan!$A$2:$O$2,0))),"",INDEX([1]Plan!A:O,MATCH(E284,[1]Plan!C:C,0),MATCH(C284,[1]Plan!$A$2:$O$2,0)))</f>
        <v/>
      </c>
      <c r="H284" s="33"/>
      <c r="I284" s="33"/>
      <c r="J284" s="31"/>
      <c r="K284" s="33" t="str">
        <f t="shared" si="38"/>
        <v/>
      </c>
      <c r="L284" s="33" t="str">
        <f t="shared" si="39"/>
        <v/>
      </c>
      <c r="M284" s="31" t="str">
        <f t="shared" si="42"/>
        <v/>
      </c>
      <c r="N284" s="31" t="str">
        <f>IF(ISERROR(VLOOKUP(M284,[1]Plan!$Q$5:$R$22,2,FALSE)),"",VLOOKUP(M284,[1]Plan!$Q$5:$R$22,2,FALSE))</f>
        <v/>
      </c>
      <c r="O284" s="31" t="str">
        <f>IF(ISERROR(INDEX([1]Plan!$B:$B,MATCH(F284,[1]Plan!$C:$C,0))),"",INDEX([1]Plan!$B:$B,MATCH(F284,[1]Plan!$C:$C,0)))</f>
        <v/>
      </c>
      <c r="P284" s="33" t="str">
        <f t="shared" si="43"/>
        <v/>
      </c>
      <c r="Q284" s="33">
        <f t="shared" si="44"/>
        <v>0</v>
      </c>
      <c r="R284" s="33" t="str">
        <f t="shared" si="45"/>
        <v/>
      </c>
      <c r="S284" s="33" t="str">
        <f>IF(Z284="DUPLIKAT","",Tabelle1[[#This Row],[Soll-Monat]])</f>
        <v/>
      </c>
      <c r="T284" s="33" t="str">
        <f>IF(ISERROR(IF(M284=99,"",INDEX([1]Plan!A:O,MATCH($O284,[1]Plan!B:B,0),MATCH($C284,[1]Plan!$A$2:$O$2,0)))),"",IF(M284=99,"",INDEX([1]Plan!A:O,MATCH($O284,[1]Plan!B:B,0),MATCH($C284,[1]Plan!$A$2:$O$2,0))))</f>
        <v/>
      </c>
      <c r="U284" s="33">
        <f>IF(ISERROR(SUMIFS(P:P,E:E,Datenbank!$E284,C:C,Datenbank!$C284)),"",SUMIFS(P:P,E:E,Datenbank!$E284,C:C,Datenbank!$C284))+IF(ISERROR(SUMIFS(Q:Q,E:E,Datenbank!$E284,C:C,Datenbank!$C284)),"",SUMIFS(Q:Q,E:E,Datenbank!$E284,C:C,Datenbank!$C284))</f>
        <v>0</v>
      </c>
      <c r="V284" s="33" t="str">
        <f>IF(ISERROR(IF(Z284="Duplikat","",(Datenbank!$U284-Datenbank!$T284))),"",IF(Z284="Duplikat","",(Datenbank!$U284-Datenbank!$T284)))</f>
        <v/>
      </c>
      <c r="W284" s="33">
        <f ca="1">IF(ISERROR(SUMIF(O:T,Datenbank!$O284,T:T)),"",SUMIF(O:T,Datenbank!$O284,T:T))</f>
        <v>0</v>
      </c>
      <c r="X284" s="33">
        <f ca="1">IF(ISERROR(SUMIF(O:Q,Datenbank!$O284,Q:Q)),"",SUMIF(O:Q,Datenbank!$O284,Q:Q))+IF(ISERROR(SUMIF(O:Q,Datenbank!$O284,P:P)),"",SUMIF(O:Q,Datenbank!$O284,P:P))</f>
        <v>0</v>
      </c>
      <c r="Y284" s="33">
        <f ca="1">IF(ISERROR(Datenbank!$X284-W284),"",Datenbank!$X284-W284)</f>
        <v>0</v>
      </c>
      <c r="Z284" s="31" t="str" cm="1">
        <f t="array" ref="Z284">_xlfn.LET(_xlpm.fi,_xlfn._xlws.FILTER($O284:$O$2480,(MONTH($D284:$D$2480)=MONTH($D284))*($O284:$O$2480=$O284)),IF(COUNT(_xlpm.fi)&gt;1,"DUPLIKAT",""))</f>
        <v/>
      </c>
      <c r="AA284" s="31"/>
      <c r="AB284" s="31"/>
    </row>
    <row r="285" spans="2:28" ht="20.100000000000001" customHeight="1" x14ac:dyDescent="0.25">
      <c r="B285" s="31">
        <f t="shared" si="40"/>
        <v>273</v>
      </c>
      <c r="C285" s="31">
        <f t="shared" si="41"/>
        <v>1</v>
      </c>
      <c r="D285" s="32"/>
      <c r="E285" s="31"/>
      <c r="F285" s="31">
        <f>Datenbank!$E285</f>
        <v>0</v>
      </c>
      <c r="G285" s="33" t="str">
        <f>IF(ISERROR(INDEX([1]Plan!A:O,MATCH(E285,[1]Plan!C:C,0),MATCH(C285,[1]Plan!$A$2:$O$2,0))),"",INDEX([1]Plan!A:O,MATCH(E285,[1]Plan!C:C,0),MATCH(C285,[1]Plan!$A$2:$O$2,0)))</f>
        <v/>
      </c>
      <c r="H285" s="33"/>
      <c r="I285" s="33"/>
      <c r="J285" s="31"/>
      <c r="K285" s="33" t="str">
        <f t="shared" si="38"/>
        <v/>
      </c>
      <c r="L285" s="33" t="str">
        <f t="shared" si="39"/>
        <v/>
      </c>
      <c r="M285" s="31" t="str">
        <f t="shared" si="42"/>
        <v/>
      </c>
      <c r="N285" s="31" t="str">
        <f>IF(ISERROR(VLOOKUP(M285,[1]Plan!$Q$5:$R$22,2,FALSE)),"",VLOOKUP(M285,[1]Plan!$Q$5:$R$22,2,FALSE))</f>
        <v/>
      </c>
      <c r="O285" s="31" t="str">
        <f>IF(ISERROR(INDEX([1]Plan!$B:$B,MATCH(F285,[1]Plan!$C:$C,0))),"",INDEX([1]Plan!$B:$B,MATCH(F285,[1]Plan!$C:$C,0)))</f>
        <v/>
      </c>
      <c r="P285" s="33" t="str">
        <f t="shared" si="43"/>
        <v/>
      </c>
      <c r="Q285" s="33">
        <f t="shared" si="44"/>
        <v>0</v>
      </c>
      <c r="R285" s="33" t="str">
        <f t="shared" si="45"/>
        <v/>
      </c>
      <c r="S285" s="33" t="str">
        <f>IF(Z285="DUPLIKAT","",Tabelle1[[#This Row],[Soll-Monat]])</f>
        <v/>
      </c>
      <c r="T285" s="33" t="str">
        <f>IF(ISERROR(IF(M285=99,"",INDEX([1]Plan!A:O,MATCH($O285,[1]Plan!B:B,0),MATCH($C285,[1]Plan!$A$2:$O$2,0)))),"",IF(M285=99,"",INDEX([1]Plan!A:O,MATCH($O285,[1]Plan!B:B,0),MATCH($C285,[1]Plan!$A$2:$O$2,0))))</f>
        <v/>
      </c>
      <c r="U285" s="33">
        <f>IF(ISERROR(SUMIFS(P:P,E:E,Datenbank!$E285,C:C,Datenbank!$C285)),"",SUMIFS(P:P,E:E,Datenbank!$E285,C:C,Datenbank!$C285))+IF(ISERROR(SUMIFS(Q:Q,E:E,Datenbank!$E285,C:C,Datenbank!$C285)),"",SUMIFS(Q:Q,E:E,Datenbank!$E285,C:C,Datenbank!$C285))</f>
        <v>0</v>
      </c>
      <c r="V285" s="33" t="str">
        <f>IF(ISERROR(IF(Z285="Duplikat","",(Datenbank!$U285-Datenbank!$T285))),"",IF(Z285="Duplikat","",(Datenbank!$U285-Datenbank!$T285)))</f>
        <v/>
      </c>
      <c r="W285" s="33">
        <f ca="1">IF(ISERROR(SUMIF(O:T,Datenbank!$O285,T:T)),"",SUMIF(O:T,Datenbank!$O285,T:T))</f>
        <v>0</v>
      </c>
      <c r="X285" s="33">
        <f ca="1">IF(ISERROR(SUMIF(O:Q,Datenbank!$O285,Q:Q)),"",SUMIF(O:Q,Datenbank!$O285,Q:Q))+IF(ISERROR(SUMIF(O:Q,Datenbank!$O285,P:P)),"",SUMIF(O:Q,Datenbank!$O285,P:P))</f>
        <v>0</v>
      </c>
      <c r="Y285" s="33">
        <f ca="1">IF(ISERROR(Datenbank!$X285-W285),"",Datenbank!$X285-W285)</f>
        <v>0</v>
      </c>
      <c r="Z285" s="31" t="str" cm="1">
        <f t="array" ref="Z285">_xlfn.LET(_xlpm.fi,_xlfn._xlws.FILTER($O285:$O$2480,(MONTH($D285:$D$2480)=MONTH($D285))*($O285:$O$2480=$O285)),IF(COUNT(_xlpm.fi)&gt;1,"DUPLIKAT",""))</f>
        <v/>
      </c>
      <c r="AA285" s="31"/>
      <c r="AB285" s="31"/>
    </row>
    <row r="286" spans="2:28" ht="20.100000000000001" customHeight="1" x14ac:dyDescent="0.25">
      <c r="B286" s="31">
        <f t="shared" si="40"/>
        <v>274</v>
      </c>
      <c r="C286" s="31">
        <f t="shared" si="41"/>
        <v>1</v>
      </c>
      <c r="D286" s="32"/>
      <c r="E286" s="31"/>
      <c r="F286" s="31">
        <f>Datenbank!$E286</f>
        <v>0</v>
      </c>
      <c r="G286" s="33" t="str">
        <f>IF(ISERROR(INDEX([1]Plan!A:O,MATCH(E286,[1]Plan!C:C,0),MATCH(C286,[1]Plan!$A$2:$O$2,0))),"",INDEX([1]Plan!A:O,MATCH(E286,[1]Plan!C:C,0),MATCH(C286,[1]Plan!$A$2:$O$2,0)))</f>
        <v/>
      </c>
      <c r="H286" s="33"/>
      <c r="I286" s="33"/>
      <c r="J286" s="31"/>
      <c r="K286" s="33" t="str">
        <f t="shared" si="38"/>
        <v/>
      </c>
      <c r="L286" s="33" t="str">
        <f t="shared" si="39"/>
        <v/>
      </c>
      <c r="M286" s="31" t="str">
        <f t="shared" si="42"/>
        <v/>
      </c>
      <c r="N286" s="31" t="str">
        <f>IF(ISERROR(VLOOKUP(M286,[1]Plan!$Q$5:$R$22,2,FALSE)),"",VLOOKUP(M286,[1]Plan!$Q$5:$R$22,2,FALSE))</f>
        <v/>
      </c>
      <c r="O286" s="31" t="str">
        <f>IF(ISERROR(INDEX([1]Plan!$B:$B,MATCH(F286,[1]Plan!$C:$C,0))),"",INDEX([1]Plan!$B:$B,MATCH(F286,[1]Plan!$C:$C,0)))</f>
        <v/>
      </c>
      <c r="P286" s="33" t="str">
        <f t="shared" si="43"/>
        <v/>
      </c>
      <c r="Q286" s="33">
        <f t="shared" si="44"/>
        <v>0</v>
      </c>
      <c r="R286" s="33" t="str">
        <f t="shared" si="45"/>
        <v/>
      </c>
      <c r="S286" s="33" t="str">
        <f>IF(Z286="DUPLIKAT","",Tabelle1[[#This Row],[Soll-Monat]])</f>
        <v/>
      </c>
      <c r="T286" s="33" t="str">
        <f>IF(ISERROR(IF(M286=99,"",INDEX([1]Plan!A:O,MATCH($O286,[1]Plan!B:B,0),MATCH($C286,[1]Plan!$A$2:$O$2,0)))),"",IF(M286=99,"",INDEX([1]Plan!A:O,MATCH($O286,[1]Plan!B:B,0),MATCH($C286,[1]Plan!$A$2:$O$2,0))))</f>
        <v/>
      </c>
      <c r="U286" s="33">
        <f>IF(ISERROR(SUMIFS(P:P,E:E,Datenbank!$E286,C:C,Datenbank!$C286)),"",SUMIFS(P:P,E:E,Datenbank!$E286,C:C,Datenbank!$C286))+IF(ISERROR(SUMIFS(Q:Q,E:E,Datenbank!$E286,C:C,Datenbank!$C286)),"",SUMIFS(Q:Q,E:E,Datenbank!$E286,C:C,Datenbank!$C286))</f>
        <v>0</v>
      </c>
      <c r="V286" s="33" t="str">
        <f>IF(ISERROR(IF(Z286="Duplikat","",(Datenbank!$U286-Datenbank!$T286))),"",IF(Z286="Duplikat","",(Datenbank!$U286-Datenbank!$T286)))</f>
        <v/>
      </c>
      <c r="W286" s="33">
        <f ca="1">IF(ISERROR(SUMIF(O:T,Datenbank!$O286,T:T)),"",SUMIF(O:T,Datenbank!$O286,T:T))</f>
        <v>0</v>
      </c>
      <c r="X286" s="33">
        <f ca="1">IF(ISERROR(SUMIF(O:Q,Datenbank!$O286,Q:Q)),"",SUMIF(O:Q,Datenbank!$O286,Q:Q))+IF(ISERROR(SUMIF(O:Q,Datenbank!$O286,P:P)),"",SUMIF(O:Q,Datenbank!$O286,P:P))</f>
        <v>0</v>
      </c>
      <c r="Y286" s="33">
        <f ca="1">IF(ISERROR(Datenbank!$X286-W286),"",Datenbank!$X286-W286)</f>
        <v>0</v>
      </c>
      <c r="Z286" s="31" t="str" cm="1">
        <f t="array" ref="Z286">_xlfn.LET(_xlpm.fi,_xlfn._xlws.FILTER($O286:$O$2480,(MONTH($D286:$D$2480)=MONTH($D286))*($O286:$O$2480=$O286)),IF(COUNT(_xlpm.fi)&gt;1,"DUPLIKAT",""))</f>
        <v/>
      </c>
      <c r="AA286" s="31"/>
      <c r="AB286" s="31"/>
    </row>
    <row r="287" spans="2:28" ht="20.100000000000001" customHeight="1" x14ac:dyDescent="0.25">
      <c r="B287" s="31">
        <f t="shared" si="40"/>
        <v>275</v>
      </c>
      <c r="C287" s="31">
        <f t="shared" si="41"/>
        <v>1</v>
      </c>
      <c r="D287" s="32"/>
      <c r="E287" s="31"/>
      <c r="F287" s="31">
        <f>Datenbank!$E287</f>
        <v>0</v>
      </c>
      <c r="G287" s="33" t="str">
        <f>IF(ISERROR(INDEX([1]Plan!A:O,MATCH(E287,[1]Plan!C:C,0),MATCH(C287,[1]Plan!$A$2:$O$2,0))),"",INDEX([1]Plan!A:O,MATCH(E287,[1]Plan!C:C,0),MATCH(C287,[1]Plan!$A$2:$O$2,0)))</f>
        <v/>
      </c>
      <c r="H287" s="33"/>
      <c r="I287" s="33"/>
      <c r="J287" s="31"/>
      <c r="K287" s="33" t="str">
        <f t="shared" si="38"/>
        <v/>
      </c>
      <c r="L287" s="33" t="str">
        <f t="shared" si="39"/>
        <v/>
      </c>
      <c r="M287" s="31" t="str">
        <f t="shared" si="42"/>
        <v/>
      </c>
      <c r="N287" s="31" t="str">
        <f>IF(ISERROR(VLOOKUP(M287,[1]Plan!$Q$5:$R$22,2,FALSE)),"",VLOOKUP(M287,[1]Plan!$Q$5:$R$22,2,FALSE))</f>
        <v/>
      </c>
      <c r="O287" s="31" t="str">
        <f>IF(ISERROR(INDEX([1]Plan!$B:$B,MATCH(F287,[1]Plan!$C:$C,0))),"",INDEX([1]Plan!$B:$B,MATCH(F287,[1]Plan!$C:$C,0)))</f>
        <v/>
      </c>
      <c r="P287" s="33" t="str">
        <f t="shared" si="43"/>
        <v/>
      </c>
      <c r="Q287" s="33">
        <f t="shared" si="44"/>
        <v>0</v>
      </c>
      <c r="R287" s="33" t="str">
        <f t="shared" si="45"/>
        <v/>
      </c>
      <c r="S287" s="33" t="str">
        <f>IF(Z287="DUPLIKAT","",Tabelle1[[#This Row],[Soll-Monat]])</f>
        <v/>
      </c>
      <c r="T287" s="33" t="str">
        <f>IF(ISERROR(IF(M287=99,"",INDEX([1]Plan!A:O,MATCH($O287,[1]Plan!B:B,0),MATCH($C287,[1]Plan!$A$2:$O$2,0)))),"",IF(M287=99,"",INDEX([1]Plan!A:O,MATCH($O287,[1]Plan!B:B,0),MATCH($C287,[1]Plan!$A$2:$O$2,0))))</f>
        <v/>
      </c>
      <c r="U287" s="33">
        <f>IF(ISERROR(SUMIFS(P:P,E:E,Datenbank!$E287,C:C,Datenbank!$C287)),"",SUMIFS(P:P,E:E,Datenbank!$E287,C:C,Datenbank!$C287))+IF(ISERROR(SUMIFS(Q:Q,E:E,Datenbank!$E287,C:C,Datenbank!$C287)),"",SUMIFS(Q:Q,E:E,Datenbank!$E287,C:C,Datenbank!$C287))</f>
        <v>0</v>
      </c>
      <c r="V287" s="33" t="str">
        <f>IF(ISERROR(IF(Z287="Duplikat","",(Datenbank!$U287-Datenbank!$T287))),"",IF(Z287="Duplikat","",(Datenbank!$U287-Datenbank!$T287)))</f>
        <v/>
      </c>
      <c r="W287" s="33">
        <f ca="1">IF(ISERROR(SUMIF(O:T,Datenbank!$O287,T:T)),"",SUMIF(O:T,Datenbank!$O287,T:T))</f>
        <v>0</v>
      </c>
      <c r="X287" s="33">
        <f ca="1">IF(ISERROR(SUMIF(O:Q,Datenbank!$O287,Q:Q)),"",SUMIF(O:Q,Datenbank!$O287,Q:Q))+IF(ISERROR(SUMIF(O:Q,Datenbank!$O287,P:P)),"",SUMIF(O:Q,Datenbank!$O287,P:P))</f>
        <v>0</v>
      </c>
      <c r="Y287" s="33">
        <f ca="1">IF(ISERROR(Datenbank!$X287-W287),"",Datenbank!$X287-W287)</f>
        <v>0</v>
      </c>
      <c r="Z287" s="31" t="str" cm="1">
        <f t="array" ref="Z287">_xlfn.LET(_xlpm.fi,_xlfn._xlws.FILTER($O287:$O$2480,(MONTH($D287:$D$2480)=MONTH($D287))*($O287:$O$2480=$O287)),IF(COUNT(_xlpm.fi)&gt;1,"DUPLIKAT",""))</f>
        <v/>
      </c>
      <c r="AA287" s="31"/>
      <c r="AB287" s="31"/>
    </row>
    <row r="288" spans="2:28" ht="20.100000000000001" customHeight="1" x14ac:dyDescent="0.25">
      <c r="B288" s="31">
        <f t="shared" si="40"/>
        <v>276</v>
      </c>
      <c r="C288" s="31">
        <f t="shared" si="41"/>
        <v>1</v>
      </c>
      <c r="D288" s="32"/>
      <c r="E288" s="31"/>
      <c r="F288" s="31">
        <f>Datenbank!$E288</f>
        <v>0</v>
      </c>
      <c r="G288" s="33" t="str">
        <f>IF(ISERROR(INDEX([1]Plan!A:O,MATCH(E288,[1]Plan!C:C,0),MATCH(C288,[1]Plan!$A$2:$O$2,0))),"",INDEX([1]Plan!A:O,MATCH(E288,[1]Plan!C:C,0),MATCH(C288,[1]Plan!$A$2:$O$2,0)))</f>
        <v/>
      </c>
      <c r="H288" s="33"/>
      <c r="I288" s="33"/>
      <c r="J288" s="31"/>
      <c r="K288" s="33" t="str">
        <f t="shared" si="38"/>
        <v/>
      </c>
      <c r="L288" s="33" t="str">
        <f t="shared" si="39"/>
        <v/>
      </c>
      <c r="M288" s="31" t="str">
        <f t="shared" si="42"/>
        <v/>
      </c>
      <c r="N288" s="31" t="str">
        <f>IF(ISERROR(VLOOKUP(M288,[1]Plan!$Q$5:$R$22,2,FALSE)),"",VLOOKUP(M288,[1]Plan!$Q$5:$R$22,2,FALSE))</f>
        <v/>
      </c>
      <c r="O288" s="31" t="str">
        <f>IF(ISERROR(INDEX([1]Plan!$B:$B,MATCH(F288,[1]Plan!$C:$C,0))),"",INDEX([1]Plan!$B:$B,MATCH(F288,[1]Plan!$C:$C,0)))</f>
        <v/>
      </c>
      <c r="P288" s="33" t="str">
        <f t="shared" si="43"/>
        <v/>
      </c>
      <c r="Q288" s="33">
        <f t="shared" si="44"/>
        <v>0</v>
      </c>
      <c r="R288" s="33" t="str">
        <f t="shared" si="45"/>
        <v/>
      </c>
      <c r="S288" s="33" t="str">
        <f>IF(Z288="DUPLIKAT","",Tabelle1[[#This Row],[Soll-Monat]])</f>
        <v/>
      </c>
      <c r="T288" s="33" t="str">
        <f>IF(ISERROR(IF(M288=99,"",INDEX([1]Plan!A:O,MATCH($O288,[1]Plan!B:B,0),MATCH($C288,[1]Plan!$A$2:$O$2,0)))),"",IF(M288=99,"",INDEX([1]Plan!A:O,MATCH($O288,[1]Plan!B:B,0),MATCH($C288,[1]Plan!$A$2:$O$2,0))))</f>
        <v/>
      </c>
      <c r="U288" s="33">
        <f>IF(ISERROR(SUMIFS(P:P,E:E,Datenbank!$E288,C:C,Datenbank!$C288)),"",SUMIFS(P:P,E:E,Datenbank!$E288,C:C,Datenbank!$C288))+IF(ISERROR(SUMIFS(Q:Q,E:E,Datenbank!$E288,C:C,Datenbank!$C288)),"",SUMIFS(Q:Q,E:E,Datenbank!$E288,C:C,Datenbank!$C288))</f>
        <v>0</v>
      </c>
      <c r="V288" s="33" t="str">
        <f>IF(ISERROR(IF(Z288="Duplikat","",(Datenbank!$U288-Datenbank!$T288))),"",IF(Z288="Duplikat","",(Datenbank!$U288-Datenbank!$T288)))</f>
        <v/>
      </c>
      <c r="W288" s="33">
        <f ca="1">IF(ISERROR(SUMIF(O:T,Datenbank!$O288,T:T)),"",SUMIF(O:T,Datenbank!$O288,T:T))</f>
        <v>0</v>
      </c>
      <c r="X288" s="33">
        <f ca="1">IF(ISERROR(SUMIF(O:Q,Datenbank!$O288,Q:Q)),"",SUMIF(O:Q,Datenbank!$O288,Q:Q))+IF(ISERROR(SUMIF(O:Q,Datenbank!$O288,P:P)),"",SUMIF(O:Q,Datenbank!$O288,P:P))</f>
        <v>0</v>
      </c>
      <c r="Y288" s="33">
        <f ca="1">IF(ISERROR(Datenbank!$X288-W288),"",Datenbank!$X288-W288)</f>
        <v>0</v>
      </c>
      <c r="Z288" s="31" t="str" cm="1">
        <f t="array" ref="Z288">_xlfn.LET(_xlpm.fi,_xlfn._xlws.FILTER($O288:$O$2480,(MONTH($D288:$D$2480)=MONTH($D288))*($O288:$O$2480=$O288)),IF(COUNT(_xlpm.fi)&gt;1,"DUPLIKAT",""))</f>
        <v/>
      </c>
      <c r="AA288" s="31"/>
      <c r="AB288" s="31"/>
    </row>
    <row r="289" spans="2:28" ht="20.100000000000001" customHeight="1" x14ac:dyDescent="0.25">
      <c r="B289" s="31">
        <f t="shared" si="40"/>
        <v>277</v>
      </c>
      <c r="C289" s="31">
        <f t="shared" si="41"/>
        <v>1</v>
      </c>
      <c r="D289" s="32"/>
      <c r="E289" s="31"/>
      <c r="F289" s="31">
        <f>Datenbank!$E289</f>
        <v>0</v>
      </c>
      <c r="G289" s="33" t="str">
        <f>IF(ISERROR(INDEX([1]Plan!A:O,MATCH(E289,[1]Plan!C:C,0),MATCH(C289,[1]Plan!$A$2:$O$2,0))),"",INDEX([1]Plan!A:O,MATCH(E289,[1]Plan!C:C,0),MATCH(C289,[1]Plan!$A$2:$O$2,0)))</f>
        <v/>
      </c>
      <c r="H289" s="33"/>
      <c r="I289" s="33"/>
      <c r="J289" s="31"/>
      <c r="K289" s="33" t="str">
        <f t="shared" si="38"/>
        <v/>
      </c>
      <c r="L289" s="33" t="str">
        <f t="shared" si="39"/>
        <v/>
      </c>
      <c r="M289" s="31" t="str">
        <f t="shared" si="42"/>
        <v/>
      </c>
      <c r="N289" s="31" t="str">
        <f>IF(ISERROR(VLOOKUP(M289,[1]Plan!$Q$5:$R$22,2,FALSE)),"",VLOOKUP(M289,[1]Plan!$Q$5:$R$22,2,FALSE))</f>
        <v/>
      </c>
      <c r="O289" s="31" t="str">
        <f>IF(ISERROR(INDEX([1]Plan!$B:$B,MATCH(F289,[1]Plan!$C:$C,0))),"",INDEX([1]Plan!$B:$B,MATCH(F289,[1]Plan!$C:$C,0)))</f>
        <v/>
      </c>
      <c r="P289" s="33" t="str">
        <f t="shared" si="43"/>
        <v/>
      </c>
      <c r="Q289" s="33">
        <f t="shared" si="44"/>
        <v>0</v>
      </c>
      <c r="R289" s="33" t="str">
        <f t="shared" si="45"/>
        <v/>
      </c>
      <c r="S289" s="33" t="str">
        <f>IF(Z289="DUPLIKAT","",Tabelle1[[#This Row],[Soll-Monat]])</f>
        <v/>
      </c>
      <c r="T289" s="33" t="str">
        <f>IF(ISERROR(IF(M289=99,"",INDEX([1]Plan!A:O,MATCH($O289,[1]Plan!B:B,0),MATCH($C289,[1]Plan!$A$2:$O$2,0)))),"",IF(M289=99,"",INDEX([1]Plan!A:O,MATCH($O289,[1]Plan!B:B,0),MATCH($C289,[1]Plan!$A$2:$O$2,0))))</f>
        <v/>
      </c>
      <c r="U289" s="33">
        <f>IF(ISERROR(SUMIFS(P:P,E:E,Datenbank!$E289,C:C,Datenbank!$C289)),"",SUMIFS(P:P,E:E,Datenbank!$E289,C:C,Datenbank!$C289))+IF(ISERROR(SUMIFS(Q:Q,E:E,Datenbank!$E289,C:C,Datenbank!$C289)),"",SUMIFS(Q:Q,E:E,Datenbank!$E289,C:C,Datenbank!$C289))</f>
        <v>0</v>
      </c>
      <c r="V289" s="33" t="str">
        <f>IF(ISERROR(IF(Z289="Duplikat","",(Datenbank!$U289-Datenbank!$T289))),"",IF(Z289="Duplikat","",(Datenbank!$U289-Datenbank!$T289)))</f>
        <v/>
      </c>
      <c r="W289" s="33">
        <f ca="1">IF(ISERROR(SUMIF(O:T,Datenbank!$O289,T:T)),"",SUMIF(O:T,Datenbank!$O289,T:T))</f>
        <v>0</v>
      </c>
      <c r="X289" s="33">
        <f ca="1">IF(ISERROR(SUMIF(O:Q,Datenbank!$O289,Q:Q)),"",SUMIF(O:Q,Datenbank!$O289,Q:Q))+IF(ISERROR(SUMIF(O:Q,Datenbank!$O289,P:P)),"",SUMIF(O:Q,Datenbank!$O289,P:P))</f>
        <v>0</v>
      </c>
      <c r="Y289" s="33">
        <f ca="1">IF(ISERROR(Datenbank!$X289-W289),"",Datenbank!$X289-W289)</f>
        <v>0</v>
      </c>
      <c r="Z289" s="31" t="str" cm="1">
        <f t="array" ref="Z289">_xlfn.LET(_xlpm.fi,_xlfn._xlws.FILTER($O289:$O$2480,(MONTH($D289:$D$2480)=MONTH($D289))*($O289:$O$2480=$O289)),IF(COUNT(_xlpm.fi)&gt;1,"DUPLIKAT",""))</f>
        <v/>
      </c>
      <c r="AA289" s="31"/>
      <c r="AB289" s="31"/>
    </row>
    <row r="290" spans="2:28" ht="20.100000000000001" customHeight="1" x14ac:dyDescent="0.25">
      <c r="B290" s="31">
        <f t="shared" si="40"/>
        <v>278</v>
      </c>
      <c r="C290" s="31">
        <f t="shared" si="41"/>
        <v>1</v>
      </c>
      <c r="D290" s="32"/>
      <c r="E290" s="31"/>
      <c r="F290" s="31">
        <f>Datenbank!$E290</f>
        <v>0</v>
      </c>
      <c r="G290" s="33" t="str">
        <f>IF(ISERROR(INDEX([1]Plan!A:O,MATCH(E290,[1]Plan!C:C,0),MATCH(C290,[1]Plan!$A$2:$O$2,0))),"",INDEX([1]Plan!A:O,MATCH(E290,[1]Plan!C:C,0),MATCH(C290,[1]Plan!$A$2:$O$2,0)))</f>
        <v/>
      </c>
      <c r="H290" s="33"/>
      <c r="I290" s="33"/>
      <c r="J290" s="31"/>
      <c r="K290" s="33" t="str">
        <f t="shared" si="38"/>
        <v/>
      </c>
      <c r="L290" s="33" t="str">
        <f t="shared" si="39"/>
        <v/>
      </c>
      <c r="M290" s="31" t="str">
        <f t="shared" si="42"/>
        <v/>
      </c>
      <c r="N290" s="31" t="str">
        <f>IF(ISERROR(VLOOKUP(M290,[1]Plan!$Q$5:$R$22,2,FALSE)),"",VLOOKUP(M290,[1]Plan!$Q$5:$R$22,2,FALSE))</f>
        <v/>
      </c>
      <c r="O290" s="31" t="str">
        <f>IF(ISERROR(INDEX([1]Plan!$B:$B,MATCH(F290,[1]Plan!$C:$C,0))),"",INDEX([1]Plan!$B:$B,MATCH(F290,[1]Plan!$C:$C,0)))</f>
        <v/>
      </c>
      <c r="P290" s="33" t="str">
        <f t="shared" si="43"/>
        <v/>
      </c>
      <c r="Q290" s="33">
        <f t="shared" si="44"/>
        <v>0</v>
      </c>
      <c r="R290" s="33" t="str">
        <f t="shared" si="45"/>
        <v/>
      </c>
      <c r="S290" s="33" t="str">
        <f>IF(Z290="DUPLIKAT","",Tabelle1[[#This Row],[Soll-Monat]])</f>
        <v/>
      </c>
      <c r="T290" s="33" t="str">
        <f>IF(ISERROR(IF(M290=99,"",INDEX([1]Plan!A:O,MATCH($O290,[1]Plan!B:B,0),MATCH($C290,[1]Plan!$A$2:$O$2,0)))),"",IF(M290=99,"",INDEX([1]Plan!A:O,MATCH($O290,[1]Plan!B:B,0),MATCH($C290,[1]Plan!$A$2:$O$2,0))))</f>
        <v/>
      </c>
      <c r="U290" s="33">
        <f>IF(ISERROR(SUMIFS(P:P,E:E,Datenbank!$E290,C:C,Datenbank!$C290)),"",SUMIFS(P:P,E:E,Datenbank!$E290,C:C,Datenbank!$C290))+IF(ISERROR(SUMIFS(Q:Q,E:E,Datenbank!$E290,C:C,Datenbank!$C290)),"",SUMIFS(Q:Q,E:E,Datenbank!$E290,C:C,Datenbank!$C290))</f>
        <v>0</v>
      </c>
      <c r="V290" s="33" t="str">
        <f>IF(ISERROR(IF(Z290="Duplikat","",(Datenbank!$U290-Datenbank!$T290))),"",IF(Z290="Duplikat","",(Datenbank!$U290-Datenbank!$T290)))</f>
        <v/>
      </c>
      <c r="W290" s="33">
        <f ca="1">IF(ISERROR(SUMIF(O:T,Datenbank!$O290,T:T)),"",SUMIF(O:T,Datenbank!$O290,T:T))</f>
        <v>0</v>
      </c>
      <c r="X290" s="33">
        <f ca="1">IF(ISERROR(SUMIF(O:Q,Datenbank!$O290,Q:Q)),"",SUMIF(O:Q,Datenbank!$O290,Q:Q))+IF(ISERROR(SUMIF(O:Q,Datenbank!$O290,P:P)),"",SUMIF(O:Q,Datenbank!$O290,P:P))</f>
        <v>0</v>
      </c>
      <c r="Y290" s="33">
        <f ca="1">IF(ISERROR(Datenbank!$X290-W290),"",Datenbank!$X290-W290)</f>
        <v>0</v>
      </c>
      <c r="Z290" s="31" t="str" cm="1">
        <f t="array" ref="Z290">_xlfn.LET(_xlpm.fi,_xlfn._xlws.FILTER($O290:$O$2480,(MONTH($D290:$D$2480)=MONTH($D290))*($O290:$O$2480=$O290)),IF(COUNT(_xlpm.fi)&gt;1,"DUPLIKAT",""))</f>
        <v/>
      </c>
      <c r="AA290" s="31"/>
      <c r="AB290" s="31"/>
    </row>
    <row r="291" spans="2:28" ht="20.100000000000001" customHeight="1" x14ac:dyDescent="0.25">
      <c r="B291" s="31">
        <f t="shared" si="40"/>
        <v>279</v>
      </c>
      <c r="C291" s="31">
        <f t="shared" si="41"/>
        <v>1</v>
      </c>
      <c r="D291" s="32"/>
      <c r="E291" s="31"/>
      <c r="F291" s="31">
        <f>Datenbank!$E291</f>
        <v>0</v>
      </c>
      <c r="G291" s="33" t="str">
        <f>IF(ISERROR(INDEX([1]Plan!A:O,MATCH(E291,[1]Plan!C:C,0),MATCH(C291,[1]Plan!$A$2:$O$2,0))),"",INDEX([1]Plan!A:O,MATCH(E291,[1]Plan!C:C,0),MATCH(C291,[1]Plan!$A$2:$O$2,0)))</f>
        <v/>
      </c>
      <c r="H291" s="33"/>
      <c r="I291" s="33"/>
      <c r="J291" s="31"/>
      <c r="K291" s="33" t="str">
        <f t="shared" si="38"/>
        <v/>
      </c>
      <c r="L291" s="33" t="str">
        <f t="shared" si="39"/>
        <v/>
      </c>
      <c r="M291" s="31" t="str">
        <f t="shared" si="42"/>
        <v/>
      </c>
      <c r="N291" s="31" t="str">
        <f>IF(ISERROR(VLOOKUP(M291,[1]Plan!$Q$5:$R$22,2,FALSE)),"",VLOOKUP(M291,[1]Plan!$Q$5:$R$22,2,FALSE))</f>
        <v/>
      </c>
      <c r="O291" s="31" t="str">
        <f>IF(ISERROR(INDEX([1]Plan!$B:$B,MATCH(F291,[1]Plan!$C:$C,0))),"",INDEX([1]Plan!$B:$B,MATCH(F291,[1]Plan!$C:$C,0)))</f>
        <v/>
      </c>
      <c r="P291" s="33" t="str">
        <f t="shared" si="43"/>
        <v/>
      </c>
      <c r="Q291" s="33">
        <f t="shared" si="44"/>
        <v>0</v>
      </c>
      <c r="R291" s="33" t="str">
        <f t="shared" si="45"/>
        <v/>
      </c>
      <c r="S291" s="33" t="str">
        <f>IF(Z291="DUPLIKAT","",Tabelle1[[#This Row],[Soll-Monat]])</f>
        <v/>
      </c>
      <c r="T291" s="33" t="str">
        <f>IF(ISERROR(IF(M291=99,"",INDEX([1]Plan!A:O,MATCH($O291,[1]Plan!B:B,0),MATCH($C291,[1]Plan!$A$2:$O$2,0)))),"",IF(M291=99,"",INDEX([1]Plan!A:O,MATCH($O291,[1]Plan!B:B,0),MATCH($C291,[1]Plan!$A$2:$O$2,0))))</f>
        <v/>
      </c>
      <c r="U291" s="33">
        <f>IF(ISERROR(SUMIFS(P:P,E:E,Datenbank!$E291,C:C,Datenbank!$C291)),"",SUMIFS(P:P,E:E,Datenbank!$E291,C:C,Datenbank!$C291))+IF(ISERROR(SUMIFS(Q:Q,E:E,Datenbank!$E291,C:C,Datenbank!$C291)),"",SUMIFS(Q:Q,E:E,Datenbank!$E291,C:C,Datenbank!$C291))</f>
        <v>0</v>
      </c>
      <c r="V291" s="33" t="str">
        <f>IF(ISERROR(IF(Z291="Duplikat","",(Datenbank!$U291-Datenbank!$T291))),"",IF(Z291="Duplikat","",(Datenbank!$U291-Datenbank!$T291)))</f>
        <v/>
      </c>
      <c r="W291" s="33">
        <f ca="1">IF(ISERROR(SUMIF(O:T,Datenbank!$O291,T:T)),"",SUMIF(O:T,Datenbank!$O291,T:T))</f>
        <v>0</v>
      </c>
      <c r="X291" s="33">
        <f ca="1">IF(ISERROR(SUMIF(O:Q,Datenbank!$O291,Q:Q)),"",SUMIF(O:Q,Datenbank!$O291,Q:Q))+IF(ISERROR(SUMIF(O:Q,Datenbank!$O291,P:P)),"",SUMIF(O:Q,Datenbank!$O291,P:P))</f>
        <v>0</v>
      </c>
      <c r="Y291" s="33">
        <f ca="1">IF(ISERROR(Datenbank!$X291-W291),"",Datenbank!$X291-W291)</f>
        <v>0</v>
      </c>
      <c r="Z291" s="31" t="str" cm="1">
        <f t="array" ref="Z291">_xlfn.LET(_xlpm.fi,_xlfn._xlws.FILTER($O291:$O$2480,(MONTH($D291:$D$2480)=MONTH($D291))*($O291:$O$2480=$O291)),IF(COUNT(_xlpm.fi)&gt;1,"DUPLIKAT",""))</f>
        <v/>
      </c>
      <c r="AA291" s="31"/>
      <c r="AB291" s="31"/>
    </row>
    <row r="292" spans="2:28" ht="20.100000000000001" customHeight="1" x14ac:dyDescent="0.25">
      <c r="B292" s="31">
        <f t="shared" si="40"/>
        <v>280</v>
      </c>
      <c r="C292" s="31">
        <f t="shared" si="41"/>
        <v>1</v>
      </c>
      <c r="D292" s="32"/>
      <c r="E292" s="31"/>
      <c r="F292" s="31">
        <f>Datenbank!$E292</f>
        <v>0</v>
      </c>
      <c r="G292" s="33" t="str">
        <f>IF(ISERROR(INDEX([1]Plan!A:O,MATCH(E292,[1]Plan!C:C,0),MATCH(C292,[1]Plan!$A$2:$O$2,0))),"",INDEX([1]Plan!A:O,MATCH(E292,[1]Plan!C:C,0),MATCH(C292,[1]Plan!$A$2:$O$2,0)))</f>
        <v/>
      </c>
      <c r="H292" s="33"/>
      <c r="I292" s="33"/>
      <c r="J292" s="31"/>
      <c r="K292" s="33" t="str">
        <f t="shared" si="38"/>
        <v/>
      </c>
      <c r="L292" s="33" t="str">
        <f t="shared" si="39"/>
        <v/>
      </c>
      <c r="M292" s="31" t="str">
        <f t="shared" si="42"/>
        <v/>
      </c>
      <c r="N292" s="31" t="str">
        <f>IF(ISERROR(VLOOKUP(M292,[1]Plan!$Q$5:$R$22,2,FALSE)),"",VLOOKUP(M292,[1]Plan!$Q$5:$R$22,2,FALSE))</f>
        <v/>
      </c>
      <c r="O292" s="31" t="str">
        <f>IF(ISERROR(INDEX([1]Plan!$B:$B,MATCH(F292,[1]Plan!$C:$C,0))),"",INDEX([1]Plan!$B:$B,MATCH(F292,[1]Plan!$C:$C,0)))</f>
        <v/>
      </c>
      <c r="P292" s="33" t="str">
        <f t="shared" si="43"/>
        <v/>
      </c>
      <c r="Q292" s="33">
        <f t="shared" si="44"/>
        <v>0</v>
      </c>
      <c r="R292" s="33" t="str">
        <f t="shared" si="45"/>
        <v/>
      </c>
      <c r="S292" s="33" t="str">
        <f>IF(Z292="DUPLIKAT","",Tabelle1[[#This Row],[Soll-Monat]])</f>
        <v/>
      </c>
      <c r="T292" s="33" t="str">
        <f>IF(ISERROR(IF(M292=99,"",INDEX([1]Plan!A:O,MATCH($O292,[1]Plan!B:B,0),MATCH($C292,[1]Plan!$A$2:$O$2,0)))),"",IF(M292=99,"",INDEX([1]Plan!A:O,MATCH($O292,[1]Plan!B:B,0),MATCH($C292,[1]Plan!$A$2:$O$2,0))))</f>
        <v/>
      </c>
      <c r="U292" s="33">
        <f>IF(ISERROR(SUMIFS(P:P,E:E,Datenbank!$E292,C:C,Datenbank!$C292)),"",SUMIFS(P:P,E:E,Datenbank!$E292,C:C,Datenbank!$C292))+IF(ISERROR(SUMIFS(Q:Q,E:E,Datenbank!$E292,C:C,Datenbank!$C292)),"",SUMIFS(Q:Q,E:E,Datenbank!$E292,C:C,Datenbank!$C292))</f>
        <v>0</v>
      </c>
      <c r="V292" s="33" t="str">
        <f>IF(ISERROR(IF(Z292="Duplikat","",(Datenbank!$U292-Datenbank!$T292))),"",IF(Z292="Duplikat","",(Datenbank!$U292-Datenbank!$T292)))</f>
        <v/>
      </c>
      <c r="W292" s="33">
        <f ca="1">IF(ISERROR(SUMIF(O:T,Datenbank!$O292,T:T)),"",SUMIF(O:T,Datenbank!$O292,T:T))</f>
        <v>0</v>
      </c>
      <c r="X292" s="33">
        <f ca="1">IF(ISERROR(SUMIF(O:Q,Datenbank!$O292,Q:Q)),"",SUMIF(O:Q,Datenbank!$O292,Q:Q))+IF(ISERROR(SUMIF(O:Q,Datenbank!$O292,P:P)),"",SUMIF(O:Q,Datenbank!$O292,P:P))</f>
        <v>0</v>
      </c>
      <c r="Y292" s="33">
        <f ca="1">IF(ISERROR(Datenbank!$X292-W292),"",Datenbank!$X292-W292)</f>
        <v>0</v>
      </c>
      <c r="Z292" s="31" t="str" cm="1">
        <f t="array" ref="Z292">_xlfn.LET(_xlpm.fi,_xlfn._xlws.FILTER($O292:$O$2480,(MONTH($D292:$D$2480)=MONTH($D292))*($O292:$O$2480=$O292)),IF(COUNT(_xlpm.fi)&gt;1,"DUPLIKAT",""))</f>
        <v/>
      </c>
      <c r="AA292" s="31"/>
      <c r="AB292" s="31"/>
    </row>
    <row r="293" spans="2:28" ht="20.100000000000001" customHeight="1" x14ac:dyDescent="0.25">
      <c r="B293" s="31">
        <f t="shared" si="40"/>
        <v>281</v>
      </c>
      <c r="C293" s="31">
        <f t="shared" si="41"/>
        <v>1</v>
      </c>
      <c r="D293" s="32"/>
      <c r="E293" s="31"/>
      <c r="F293" s="31">
        <f>Datenbank!$E293</f>
        <v>0</v>
      </c>
      <c r="G293" s="33" t="str">
        <f>IF(ISERROR(INDEX([1]Plan!A:O,MATCH(E293,[1]Plan!C:C,0),MATCH(C293,[1]Plan!$A$2:$O$2,0))),"",INDEX([1]Plan!A:O,MATCH(E293,[1]Plan!C:C,0),MATCH(C293,[1]Plan!$A$2:$O$2,0)))</f>
        <v/>
      </c>
      <c r="H293" s="33"/>
      <c r="I293" s="33"/>
      <c r="J293" s="31"/>
      <c r="K293" s="33" t="str">
        <f t="shared" si="38"/>
        <v/>
      </c>
      <c r="L293" s="33" t="str">
        <f t="shared" si="39"/>
        <v/>
      </c>
      <c r="M293" s="31" t="str">
        <f t="shared" si="42"/>
        <v/>
      </c>
      <c r="N293" s="31" t="str">
        <f>IF(ISERROR(VLOOKUP(M293,[1]Plan!$Q$5:$R$22,2,FALSE)),"",VLOOKUP(M293,[1]Plan!$Q$5:$R$22,2,FALSE))</f>
        <v/>
      </c>
      <c r="O293" s="31" t="str">
        <f>IF(ISERROR(INDEX([1]Plan!$B:$B,MATCH(F293,[1]Plan!$C:$C,0))),"",INDEX([1]Plan!$B:$B,MATCH(F293,[1]Plan!$C:$C,0)))</f>
        <v/>
      </c>
      <c r="P293" s="33" t="str">
        <f t="shared" si="43"/>
        <v/>
      </c>
      <c r="Q293" s="33">
        <f t="shared" si="44"/>
        <v>0</v>
      </c>
      <c r="R293" s="33" t="str">
        <f t="shared" si="45"/>
        <v/>
      </c>
      <c r="S293" s="33" t="str">
        <f>IF(Z293="DUPLIKAT","",Tabelle1[[#This Row],[Soll-Monat]])</f>
        <v/>
      </c>
      <c r="T293" s="33" t="str">
        <f>IF(ISERROR(IF(M293=99,"",INDEX([1]Plan!A:O,MATCH($O293,[1]Plan!B:B,0),MATCH($C293,[1]Plan!$A$2:$O$2,0)))),"",IF(M293=99,"",INDEX([1]Plan!A:O,MATCH($O293,[1]Plan!B:B,0),MATCH($C293,[1]Plan!$A$2:$O$2,0))))</f>
        <v/>
      </c>
      <c r="U293" s="33">
        <f>IF(ISERROR(SUMIFS(P:P,E:E,Datenbank!$E293,C:C,Datenbank!$C293)),"",SUMIFS(P:P,E:E,Datenbank!$E293,C:C,Datenbank!$C293))+IF(ISERROR(SUMIFS(Q:Q,E:E,Datenbank!$E293,C:C,Datenbank!$C293)),"",SUMIFS(Q:Q,E:E,Datenbank!$E293,C:C,Datenbank!$C293))</f>
        <v>0</v>
      </c>
      <c r="V293" s="33" t="str">
        <f>IF(ISERROR(IF(Z293="Duplikat","",(Datenbank!$U293-Datenbank!$T293))),"",IF(Z293="Duplikat","",(Datenbank!$U293-Datenbank!$T293)))</f>
        <v/>
      </c>
      <c r="W293" s="33">
        <f ca="1">IF(ISERROR(SUMIF(O:T,Datenbank!$O293,T:T)),"",SUMIF(O:T,Datenbank!$O293,T:T))</f>
        <v>0</v>
      </c>
      <c r="X293" s="33">
        <f ca="1">IF(ISERROR(SUMIF(O:Q,Datenbank!$O293,Q:Q)),"",SUMIF(O:Q,Datenbank!$O293,Q:Q))+IF(ISERROR(SUMIF(O:Q,Datenbank!$O293,P:P)),"",SUMIF(O:Q,Datenbank!$O293,P:P))</f>
        <v>0</v>
      </c>
      <c r="Y293" s="33">
        <f ca="1">IF(ISERROR(Datenbank!$X293-W293),"",Datenbank!$X293-W293)</f>
        <v>0</v>
      </c>
      <c r="Z293" s="31" t="str" cm="1">
        <f t="array" ref="Z293">_xlfn.LET(_xlpm.fi,_xlfn._xlws.FILTER($O293:$O$2480,(MONTH($D293:$D$2480)=MONTH($D293))*($O293:$O$2480=$O293)),IF(COUNT(_xlpm.fi)&gt;1,"DUPLIKAT",""))</f>
        <v/>
      </c>
      <c r="AA293" s="31"/>
      <c r="AB293" s="31"/>
    </row>
    <row r="294" spans="2:28" ht="20.100000000000001" customHeight="1" x14ac:dyDescent="0.25">
      <c r="B294" s="31">
        <f t="shared" si="40"/>
        <v>282</v>
      </c>
      <c r="C294" s="31">
        <f t="shared" si="41"/>
        <v>1</v>
      </c>
      <c r="D294" s="32"/>
      <c r="E294" s="31"/>
      <c r="F294" s="31">
        <f>Datenbank!$E294</f>
        <v>0</v>
      </c>
      <c r="G294" s="33" t="str">
        <f>IF(ISERROR(INDEX([1]Plan!A:O,MATCH(E294,[1]Plan!C:C,0),MATCH(C294,[1]Plan!$A$2:$O$2,0))),"",INDEX([1]Plan!A:O,MATCH(E294,[1]Plan!C:C,0),MATCH(C294,[1]Plan!$A$2:$O$2,0)))</f>
        <v/>
      </c>
      <c r="H294" s="33"/>
      <c r="I294" s="33"/>
      <c r="J294" s="31"/>
      <c r="K294" s="33" t="str">
        <f t="shared" si="38"/>
        <v/>
      </c>
      <c r="L294" s="33" t="str">
        <f t="shared" si="39"/>
        <v/>
      </c>
      <c r="M294" s="31" t="str">
        <f t="shared" si="42"/>
        <v/>
      </c>
      <c r="N294" s="31" t="str">
        <f>IF(ISERROR(VLOOKUP(M294,[1]Plan!$Q$5:$R$22,2,FALSE)),"",VLOOKUP(M294,[1]Plan!$Q$5:$R$22,2,FALSE))</f>
        <v/>
      </c>
      <c r="O294" s="31" t="str">
        <f>IF(ISERROR(INDEX([1]Plan!$B:$B,MATCH(F294,[1]Plan!$C:$C,0))),"",INDEX([1]Plan!$B:$B,MATCH(F294,[1]Plan!$C:$C,0)))</f>
        <v/>
      </c>
      <c r="P294" s="33" t="str">
        <f t="shared" si="43"/>
        <v/>
      </c>
      <c r="Q294" s="33">
        <f t="shared" si="44"/>
        <v>0</v>
      </c>
      <c r="R294" s="33" t="str">
        <f t="shared" si="45"/>
        <v/>
      </c>
      <c r="S294" s="33" t="str">
        <f>IF(Z294="DUPLIKAT","",Tabelle1[[#This Row],[Soll-Monat]])</f>
        <v/>
      </c>
      <c r="T294" s="33" t="str">
        <f>IF(ISERROR(IF(M294=99,"",INDEX([1]Plan!A:O,MATCH($O294,[1]Plan!B:B,0),MATCH($C294,[1]Plan!$A$2:$O$2,0)))),"",IF(M294=99,"",INDEX([1]Plan!A:O,MATCH($O294,[1]Plan!B:B,0),MATCH($C294,[1]Plan!$A$2:$O$2,0))))</f>
        <v/>
      </c>
      <c r="U294" s="33">
        <f>IF(ISERROR(SUMIFS(P:P,E:E,Datenbank!$E294,C:C,Datenbank!$C294)),"",SUMIFS(P:P,E:E,Datenbank!$E294,C:C,Datenbank!$C294))+IF(ISERROR(SUMIFS(Q:Q,E:E,Datenbank!$E294,C:C,Datenbank!$C294)),"",SUMIFS(Q:Q,E:E,Datenbank!$E294,C:C,Datenbank!$C294))</f>
        <v>0</v>
      </c>
      <c r="V294" s="33" t="str">
        <f>IF(ISERROR(IF(Z294="Duplikat","",(Datenbank!$U294-Datenbank!$T294))),"",IF(Z294="Duplikat","",(Datenbank!$U294-Datenbank!$T294)))</f>
        <v/>
      </c>
      <c r="W294" s="33">
        <f ca="1">IF(ISERROR(SUMIF(O:T,Datenbank!$O294,T:T)),"",SUMIF(O:T,Datenbank!$O294,T:T))</f>
        <v>0</v>
      </c>
      <c r="X294" s="33">
        <f ca="1">IF(ISERROR(SUMIF(O:Q,Datenbank!$O294,Q:Q)),"",SUMIF(O:Q,Datenbank!$O294,Q:Q))+IF(ISERROR(SUMIF(O:Q,Datenbank!$O294,P:P)),"",SUMIF(O:Q,Datenbank!$O294,P:P))</f>
        <v>0</v>
      </c>
      <c r="Y294" s="33">
        <f ca="1">IF(ISERROR(Datenbank!$X294-W294),"",Datenbank!$X294-W294)</f>
        <v>0</v>
      </c>
      <c r="Z294" s="31" t="str" cm="1">
        <f t="array" ref="Z294">_xlfn.LET(_xlpm.fi,_xlfn._xlws.FILTER($O294:$O$2480,(MONTH($D294:$D$2480)=MONTH($D294))*($O294:$O$2480=$O294)),IF(COUNT(_xlpm.fi)&gt;1,"DUPLIKAT",""))</f>
        <v/>
      </c>
      <c r="AA294" s="31"/>
      <c r="AB294" s="31"/>
    </row>
    <row r="295" spans="2:28" ht="20.100000000000001" customHeight="1" x14ac:dyDescent="0.25">
      <c r="B295" s="31">
        <f t="shared" si="40"/>
        <v>283</v>
      </c>
      <c r="C295" s="31">
        <f t="shared" si="41"/>
        <v>1</v>
      </c>
      <c r="D295" s="32"/>
      <c r="E295" s="31"/>
      <c r="F295" s="31">
        <f>Datenbank!$E295</f>
        <v>0</v>
      </c>
      <c r="G295" s="33" t="str">
        <f>IF(ISERROR(INDEX([1]Plan!A:O,MATCH(E295,[1]Plan!C:C,0),MATCH(C295,[1]Plan!$A$2:$O$2,0))),"",INDEX([1]Plan!A:O,MATCH(E295,[1]Plan!C:C,0),MATCH(C295,[1]Plan!$A$2:$O$2,0)))</f>
        <v/>
      </c>
      <c r="H295" s="33"/>
      <c r="I295" s="33"/>
      <c r="J295" s="31"/>
      <c r="K295" s="33" t="str">
        <f t="shared" si="38"/>
        <v/>
      </c>
      <c r="L295" s="33" t="str">
        <f t="shared" si="39"/>
        <v/>
      </c>
      <c r="M295" s="31" t="str">
        <f t="shared" si="42"/>
        <v/>
      </c>
      <c r="N295" s="31" t="str">
        <f>IF(ISERROR(VLOOKUP(M295,[1]Plan!$Q$5:$R$22,2,FALSE)),"",VLOOKUP(M295,[1]Plan!$Q$5:$R$22,2,FALSE))</f>
        <v/>
      </c>
      <c r="O295" s="31" t="str">
        <f>IF(ISERROR(INDEX([1]Plan!$B:$B,MATCH(F295,[1]Plan!$C:$C,0))),"",INDEX([1]Plan!$B:$B,MATCH(F295,[1]Plan!$C:$C,0)))</f>
        <v/>
      </c>
      <c r="P295" s="33" t="str">
        <f t="shared" si="43"/>
        <v/>
      </c>
      <c r="Q295" s="33">
        <f t="shared" si="44"/>
        <v>0</v>
      </c>
      <c r="R295" s="33" t="str">
        <f t="shared" si="45"/>
        <v/>
      </c>
      <c r="S295" s="33" t="str">
        <f>IF(Z295="DUPLIKAT","",Tabelle1[[#This Row],[Soll-Monat]])</f>
        <v/>
      </c>
      <c r="T295" s="33" t="str">
        <f>IF(ISERROR(IF(M295=99,"",INDEX([1]Plan!A:O,MATCH($O295,[1]Plan!B:B,0),MATCH($C295,[1]Plan!$A$2:$O$2,0)))),"",IF(M295=99,"",INDEX([1]Plan!A:O,MATCH($O295,[1]Plan!B:B,0),MATCH($C295,[1]Plan!$A$2:$O$2,0))))</f>
        <v/>
      </c>
      <c r="U295" s="33">
        <f>IF(ISERROR(SUMIFS(P:P,E:E,Datenbank!$E295,C:C,Datenbank!$C295)),"",SUMIFS(P:P,E:E,Datenbank!$E295,C:C,Datenbank!$C295))+IF(ISERROR(SUMIFS(Q:Q,E:E,Datenbank!$E295,C:C,Datenbank!$C295)),"",SUMIFS(Q:Q,E:E,Datenbank!$E295,C:C,Datenbank!$C295))</f>
        <v>0</v>
      </c>
      <c r="V295" s="33" t="str">
        <f>IF(ISERROR(IF(Z295="Duplikat","",(Datenbank!$U295-Datenbank!$T295))),"",IF(Z295="Duplikat","",(Datenbank!$U295-Datenbank!$T295)))</f>
        <v/>
      </c>
      <c r="W295" s="33">
        <f ca="1">IF(ISERROR(SUMIF(O:T,Datenbank!$O295,T:T)),"",SUMIF(O:T,Datenbank!$O295,T:T))</f>
        <v>0</v>
      </c>
      <c r="X295" s="33">
        <f ca="1">IF(ISERROR(SUMIF(O:Q,Datenbank!$O295,Q:Q)),"",SUMIF(O:Q,Datenbank!$O295,Q:Q))+IF(ISERROR(SUMIF(O:Q,Datenbank!$O295,P:P)),"",SUMIF(O:Q,Datenbank!$O295,P:P))</f>
        <v>0</v>
      </c>
      <c r="Y295" s="33">
        <f ca="1">IF(ISERROR(Datenbank!$X295-W295),"",Datenbank!$X295-W295)</f>
        <v>0</v>
      </c>
      <c r="Z295" s="31" t="str" cm="1">
        <f t="array" ref="Z295">_xlfn.LET(_xlpm.fi,_xlfn._xlws.FILTER($O295:$O$2480,(MONTH($D295:$D$2480)=MONTH($D295))*($O295:$O$2480=$O295)),IF(COUNT(_xlpm.fi)&gt;1,"DUPLIKAT",""))</f>
        <v/>
      </c>
      <c r="AA295" s="31"/>
      <c r="AB295" s="31"/>
    </row>
    <row r="296" spans="2:28" ht="20.100000000000001" customHeight="1" x14ac:dyDescent="0.25">
      <c r="B296" s="31">
        <f t="shared" si="40"/>
        <v>284</v>
      </c>
      <c r="C296" s="31">
        <f t="shared" si="41"/>
        <v>1</v>
      </c>
      <c r="D296" s="32"/>
      <c r="E296" s="31"/>
      <c r="F296" s="31">
        <f>Datenbank!$E296</f>
        <v>0</v>
      </c>
      <c r="G296" s="33" t="str">
        <f>IF(ISERROR(INDEX([1]Plan!A:O,MATCH(E296,[1]Plan!C:C,0),MATCH(C296,[1]Plan!$A$2:$O$2,0))),"",INDEX([1]Plan!A:O,MATCH(E296,[1]Plan!C:C,0),MATCH(C296,[1]Plan!$A$2:$O$2,0)))</f>
        <v/>
      </c>
      <c r="H296" s="33"/>
      <c r="I296" s="33"/>
      <c r="J296" s="31"/>
      <c r="K296" s="33" t="str">
        <f t="shared" si="38"/>
        <v/>
      </c>
      <c r="L296" s="33" t="str">
        <f t="shared" si="39"/>
        <v/>
      </c>
      <c r="M296" s="31" t="str">
        <f t="shared" si="42"/>
        <v/>
      </c>
      <c r="N296" s="31" t="str">
        <f>IF(ISERROR(VLOOKUP(M296,[1]Plan!$Q$5:$R$22,2,FALSE)),"",VLOOKUP(M296,[1]Plan!$Q$5:$R$22,2,FALSE))</f>
        <v/>
      </c>
      <c r="O296" s="31" t="str">
        <f>IF(ISERROR(INDEX([1]Plan!$B:$B,MATCH(F296,[1]Plan!$C:$C,0))),"",INDEX([1]Plan!$B:$B,MATCH(F296,[1]Plan!$C:$C,0)))</f>
        <v/>
      </c>
      <c r="P296" s="33" t="str">
        <f t="shared" si="43"/>
        <v/>
      </c>
      <c r="Q296" s="33">
        <f t="shared" si="44"/>
        <v>0</v>
      </c>
      <c r="R296" s="33" t="str">
        <f t="shared" si="45"/>
        <v/>
      </c>
      <c r="S296" s="33" t="str">
        <f>IF(Z296="DUPLIKAT","",Tabelle1[[#This Row],[Soll-Monat]])</f>
        <v/>
      </c>
      <c r="T296" s="33" t="str">
        <f>IF(ISERROR(IF(M296=99,"",INDEX([1]Plan!A:O,MATCH($O296,[1]Plan!B:B,0),MATCH($C296,[1]Plan!$A$2:$O$2,0)))),"",IF(M296=99,"",INDEX([1]Plan!A:O,MATCH($O296,[1]Plan!B:B,0),MATCH($C296,[1]Plan!$A$2:$O$2,0))))</f>
        <v/>
      </c>
      <c r="U296" s="33">
        <f>IF(ISERROR(SUMIFS(P:P,E:E,Datenbank!$E296,C:C,Datenbank!$C296)),"",SUMIFS(P:P,E:E,Datenbank!$E296,C:C,Datenbank!$C296))+IF(ISERROR(SUMIFS(Q:Q,E:E,Datenbank!$E296,C:C,Datenbank!$C296)),"",SUMIFS(Q:Q,E:E,Datenbank!$E296,C:C,Datenbank!$C296))</f>
        <v>0</v>
      </c>
      <c r="V296" s="33" t="str">
        <f>IF(ISERROR(IF(Z296="Duplikat","",(Datenbank!$U296-Datenbank!$T296))),"",IF(Z296="Duplikat","",(Datenbank!$U296-Datenbank!$T296)))</f>
        <v/>
      </c>
      <c r="W296" s="33">
        <f ca="1">IF(ISERROR(SUMIF(O:T,Datenbank!$O296,T:T)),"",SUMIF(O:T,Datenbank!$O296,T:T))</f>
        <v>0</v>
      </c>
      <c r="X296" s="33">
        <f ca="1">IF(ISERROR(SUMIF(O:Q,Datenbank!$O296,Q:Q)),"",SUMIF(O:Q,Datenbank!$O296,Q:Q))+IF(ISERROR(SUMIF(O:Q,Datenbank!$O296,P:P)),"",SUMIF(O:Q,Datenbank!$O296,P:P))</f>
        <v>0</v>
      </c>
      <c r="Y296" s="33">
        <f ca="1">IF(ISERROR(Datenbank!$X296-W296),"",Datenbank!$X296-W296)</f>
        <v>0</v>
      </c>
      <c r="Z296" s="31" t="str" cm="1">
        <f t="array" ref="Z296">_xlfn.LET(_xlpm.fi,_xlfn._xlws.FILTER($O296:$O$2480,(MONTH($D296:$D$2480)=MONTH($D296))*($O296:$O$2480=$O296)),IF(COUNT(_xlpm.fi)&gt;1,"DUPLIKAT",""))</f>
        <v/>
      </c>
      <c r="AA296" s="31"/>
      <c r="AB296" s="31"/>
    </row>
    <row r="297" spans="2:28" ht="20.100000000000001" customHeight="1" x14ac:dyDescent="0.25">
      <c r="B297" s="31">
        <f t="shared" si="40"/>
        <v>285</v>
      </c>
      <c r="C297" s="31">
        <f t="shared" si="41"/>
        <v>1</v>
      </c>
      <c r="D297" s="32"/>
      <c r="E297" s="31"/>
      <c r="F297" s="31">
        <f>Datenbank!$E297</f>
        <v>0</v>
      </c>
      <c r="G297" s="33" t="str">
        <f>IF(ISERROR(INDEX([1]Plan!A:O,MATCH(E297,[1]Plan!C:C,0),MATCH(C297,[1]Plan!$A$2:$O$2,0))),"",INDEX([1]Plan!A:O,MATCH(E297,[1]Plan!C:C,0),MATCH(C297,[1]Plan!$A$2:$O$2,0)))</f>
        <v/>
      </c>
      <c r="H297" s="33"/>
      <c r="I297" s="33"/>
      <c r="J297" s="31"/>
      <c r="K297" s="33" t="str">
        <f t="shared" si="38"/>
        <v/>
      </c>
      <c r="L297" s="33" t="str">
        <f t="shared" si="39"/>
        <v/>
      </c>
      <c r="M297" s="31" t="str">
        <f t="shared" si="42"/>
        <v/>
      </c>
      <c r="N297" s="31" t="str">
        <f>IF(ISERROR(VLOOKUP(M297,[1]Plan!$Q$5:$R$22,2,FALSE)),"",VLOOKUP(M297,[1]Plan!$Q$5:$R$22,2,FALSE))</f>
        <v/>
      </c>
      <c r="O297" s="31" t="str">
        <f>IF(ISERROR(INDEX([1]Plan!$B:$B,MATCH(F297,[1]Plan!$C:$C,0))),"",INDEX([1]Plan!$B:$B,MATCH(F297,[1]Plan!$C:$C,0)))</f>
        <v/>
      </c>
      <c r="P297" s="33" t="str">
        <f t="shared" si="43"/>
        <v/>
      </c>
      <c r="Q297" s="33">
        <f t="shared" si="44"/>
        <v>0</v>
      </c>
      <c r="R297" s="33" t="str">
        <f t="shared" si="45"/>
        <v/>
      </c>
      <c r="S297" s="33" t="str">
        <f>IF(Z297="DUPLIKAT","",Tabelle1[[#This Row],[Soll-Monat]])</f>
        <v/>
      </c>
      <c r="T297" s="33" t="str">
        <f>IF(ISERROR(IF(M297=99,"",INDEX([1]Plan!A:O,MATCH($O297,[1]Plan!B:B,0),MATCH($C297,[1]Plan!$A$2:$O$2,0)))),"",IF(M297=99,"",INDEX([1]Plan!A:O,MATCH($O297,[1]Plan!B:B,0),MATCH($C297,[1]Plan!$A$2:$O$2,0))))</f>
        <v/>
      </c>
      <c r="U297" s="33">
        <f>IF(ISERROR(SUMIFS(P:P,E:E,Datenbank!$E297,C:C,Datenbank!$C297)),"",SUMIFS(P:P,E:E,Datenbank!$E297,C:C,Datenbank!$C297))+IF(ISERROR(SUMIFS(Q:Q,E:E,Datenbank!$E297,C:C,Datenbank!$C297)),"",SUMIFS(Q:Q,E:E,Datenbank!$E297,C:C,Datenbank!$C297))</f>
        <v>0</v>
      </c>
      <c r="V297" s="33" t="str">
        <f>IF(ISERROR(IF(Z297="Duplikat","",(Datenbank!$U297-Datenbank!$T297))),"",IF(Z297="Duplikat","",(Datenbank!$U297-Datenbank!$T297)))</f>
        <v/>
      </c>
      <c r="W297" s="33">
        <f ca="1">IF(ISERROR(SUMIF(O:T,Datenbank!$O297,T:T)),"",SUMIF(O:T,Datenbank!$O297,T:T))</f>
        <v>0</v>
      </c>
      <c r="X297" s="33">
        <f ca="1">IF(ISERROR(SUMIF(O:Q,Datenbank!$O297,Q:Q)),"",SUMIF(O:Q,Datenbank!$O297,Q:Q))+IF(ISERROR(SUMIF(O:Q,Datenbank!$O297,P:P)),"",SUMIF(O:Q,Datenbank!$O297,P:P))</f>
        <v>0</v>
      </c>
      <c r="Y297" s="33">
        <f ca="1">IF(ISERROR(Datenbank!$X297-W297),"",Datenbank!$X297-W297)</f>
        <v>0</v>
      </c>
      <c r="Z297" s="31" t="str" cm="1">
        <f t="array" ref="Z297">_xlfn.LET(_xlpm.fi,_xlfn._xlws.FILTER($O297:$O$2480,(MONTH($D297:$D$2480)=MONTH($D297))*($O297:$O$2480=$O297)),IF(COUNT(_xlpm.fi)&gt;1,"DUPLIKAT",""))</f>
        <v/>
      </c>
      <c r="AA297" s="31"/>
      <c r="AB297" s="31"/>
    </row>
    <row r="298" spans="2:28" ht="20.100000000000001" customHeight="1" x14ac:dyDescent="0.25">
      <c r="B298" s="31">
        <f t="shared" si="40"/>
        <v>286</v>
      </c>
      <c r="C298" s="31">
        <f t="shared" si="41"/>
        <v>1</v>
      </c>
      <c r="D298" s="32"/>
      <c r="E298" s="31"/>
      <c r="F298" s="31">
        <f>Datenbank!$E298</f>
        <v>0</v>
      </c>
      <c r="G298" s="33" t="str">
        <f>IF(ISERROR(INDEX([1]Plan!A:O,MATCH(E298,[1]Plan!C:C,0),MATCH(C298,[1]Plan!$A$2:$O$2,0))),"",INDEX([1]Plan!A:O,MATCH(E298,[1]Plan!C:C,0),MATCH(C298,[1]Plan!$A$2:$O$2,0)))</f>
        <v/>
      </c>
      <c r="H298" s="33"/>
      <c r="I298" s="33"/>
      <c r="J298" s="31"/>
      <c r="K298" s="33" t="str">
        <f t="shared" si="38"/>
        <v/>
      </c>
      <c r="L298" s="33" t="str">
        <f t="shared" si="39"/>
        <v/>
      </c>
      <c r="M298" s="31" t="str">
        <f t="shared" si="42"/>
        <v/>
      </c>
      <c r="N298" s="31" t="str">
        <f>IF(ISERROR(VLOOKUP(M298,[1]Plan!$Q$5:$R$22,2,FALSE)),"",VLOOKUP(M298,[1]Plan!$Q$5:$R$22,2,FALSE))</f>
        <v/>
      </c>
      <c r="O298" s="31" t="str">
        <f>IF(ISERROR(INDEX([1]Plan!$B:$B,MATCH(F298,[1]Plan!$C:$C,0))),"",INDEX([1]Plan!$B:$B,MATCH(F298,[1]Plan!$C:$C,0)))</f>
        <v/>
      </c>
      <c r="P298" s="33" t="str">
        <f t="shared" si="43"/>
        <v/>
      </c>
      <c r="Q298" s="33">
        <f t="shared" si="44"/>
        <v>0</v>
      </c>
      <c r="R298" s="33" t="str">
        <f t="shared" si="45"/>
        <v/>
      </c>
      <c r="S298" s="33" t="str">
        <f>IF(Z298="DUPLIKAT","",Tabelle1[[#This Row],[Soll-Monat]])</f>
        <v/>
      </c>
      <c r="T298" s="33" t="str">
        <f>IF(ISERROR(IF(M298=99,"",INDEX([1]Plan!A:O,MATCH($O298,[1]Plan!B:B,0),MATCH($C298,[1]Plan!$A$2:$O$2,0)))),"",IF(M298=99,"",INDEX([1]Plan!A:O,MATCH($O298,[1]Plan!B:B,0),MATCH($C298,[1]Plan!$A$2:$O$2,0))))</f>
        <v/>
      </c>
      <c r="U298" s="33">
        <f>IF(ISERROR(SUMIFS(P:P,E:E,Datenbank!$E298,C:C,Datenbank!$C298)),"",SUMIFS(P:P,E:E,Datenbank!$E298,C:C,Datenbank!$C298))+IF(ISERROR(SUMIFS(Q:Q,E:E,Datenbank!$E298,C:C,Datenbank!$C298)),"",SUMIFS(Q:Q,E:E,Datenbank!$E298,C:C,Datenbank!$C298))</f>
        <v>0</v>
      </c>
      <c r="V298" s="33" t="str">
        <f>IF(ISERROR(IF(Z298="Duplikat","",(Datenbank!$U298-Datenbank!$T298))),"",IF(Z298="Duplikat","",(Datenbank!$U298-Datenbank!$T298)))</f>
        <v/>
      </c>
      <c r="W298" s="33">
        <f ca="1">IF(ISERROR(SUMIF(O:T,Datenbank!$O298,T:T)),"",SUMIF(O:T,Datenbank!$O298,T:T))</f>
        <v>0</v>
      </c>
      <c r="X298" s="33">
        <f ca="1">IF(ISERROR(SUMIF(O:Q,Datenbank!$O298,Q:Q)),"",SUMIF(O:Q,Datenbank!$O298,Q:Q))+IF(ISERROR(SUMIF(O:Q,Datenbank!$O298,P:P)),"",SUMIF(O:Q,Datenbank!$O298,P:P))</f>
        <v>0</v>
      </c>
      <c r="Y298" s="33">
        <f ca="1">IF(ISERROR(Datenbank!$X298-W298),"",Datenbank!$X298-W298)</f>
        <v>0</v>
      </c>
      <c r="Z298" s="31" t="str" cm="1">
        <f t="array" ref="Z298">_xlfn.LET(_xlpm.fi,_xlfn._xlws.FILTER($O298:$O$2480,(MONTH($D298:$D$2480)=MONTH($D298))*($O298:$O$2480=$O298)),IF(COUNT(_xlpm.fi)&gt;1,"DUPLIKAT",""))</f>
        <v/>
      </c>
      <c r="AA298" s="31"/>
      <c r="AB298" s="31"/>
    </row>
    <row r="299" spans="2:28" ht="20.100000000000001" customHeight="1" x14ac:dyDescent="0.25">
      <c r="B299" s="31">
        <f t="shared" si="40"/>
        <v>287</v>
      </c>
      <c r="C299" s="31">
        <f t="shared" si="41"/>
        <v>1</v>
      </c>
      <c r="D299" s="32"/>
      <c r="E299" s="31"/>
      <c r="F299" s="31">
        <f>Datenbank!$E299</f>
        <v>0</v>
      </c>
      <c r="G299" s="33" t="str">
        <f>IF(ISERROR(INDEX([1]Plan!A:O,MATCH(E299,[1]Plan!C:C,0),MATCH(C299,[1]Plan!$A$2:$O$2,0))),"",INDEX([1]Plan!A:O,MATCH(E299,[1]Plan!C:C,0),MATCH(C299,[1]Plan!$A$2:$O$2,0)))</f>
        <v/>
      </c>
      <c r="H299" s="33"/>
      <c r="I299" s="33"/>
      <c r="J299" s="31"/>
      <c r="K299" s="33" t="str">
        <f t="shared" si="38"/>
        <v/>
      </c>
      <c r="L299" s="33" t="str">
        <f t="shared" si="39"/>
        <v/>
      </c>
      <c r="M299" s="31" t="str">
        <f t="shared" si="42"/>
        <v/>
      </c>
      <c r="N299" s="31" t="str">
        <f>IF(ISERROR(VLOOKUP(M299,[1]Plan!$Q$5:$R$22,2,FALSE)),"",VLOOKUP(M299,[1]Plan!$Q$5:$R$22,2,FALSE))</f>
        <v/>
      </c>
      <c r="O299" s="31" t="str">
        <f>IF(ISERROR(INDEX([1]Plan!$B:$B,MATCH(F299,[1]Plan!$C:$C,0))),"",INDEX([1]Plan!$B:$B,MATCH(F299,[1]Plan!$C:$C,0)))</f>
        <v/>
      </c>
      <c r="P299" s="33" t="str">
        <f t="shared" si="43"/>
        <v/>
      </c>
      <c r="Q299" s="33">
        <f t="shared" si="44"/>
        <v>0</v>
      </c>
      <c r="R299" s="33" t="str">
        <f t="shared" si="45"/>
        <v/>
      </c>
      <c r="S299" s="33" t="str">
        <f>IF(Z299="DUPLIKAT","",Tabelle1[[#This Row],[Soll-Monat]])</f>
        <v/>
      </c>
      <c r="T299" s="33" t="str">
        <f>IF(ISERROR(IF(M299=99,"",INDEX([1]Plan!A:O,MATCH($O299,[1]Plan!B:B,0),MATCH($C299,[1]Plan!$A$2:$O$2,0)))),"",IF(M299=99,"",INDEX([1]Plan!A:O,MATCH($O299,[1]Plan!B:B,0),MATCH($C299,[1]Plan!$A$2:$O$2,0))))</f>
        <v/>
      </c>
      <c r="U299" s="33">
        <f>IF(ISERROR(SUMIFS(P:P,E:E,Datenbank!$E299,C:C,Datenbank!$C299)),"",SUMIFS(P:P,E:E,Datenbank!$E299,C:C,Datenbank!$C299))+IF(ISERROR(SUMIFS(Q:Q,E:E,Datenbank!$E299,C:C,Datenbank!$C299)),"",SUMIFS(Q:Q,E:E,Datenbank!$E299,C:C,Datenbank!$C299))</f>
        <v>0</v>
      </c>
      <c r="V299" s="33" t="str">
        <f>IF(ISERROR(IF(Z299="Duplikat","",(Datenbank!$U299-Datenbank!$T299))),"",IF(Z299="Duplikat","",(Datenbank!$U299-Datenbank!$T299)))</f>
        <v/>
      </c>
      <c r="W299" s="33">
        <f ca="1">IF(ISERROR(SUMIF(O:T,Datenbank!$O299,T:T)),"",SUMIF(O:T,Datenbank!$O299,T:T))</f>
        <v>0</v>
      </c>
      <c r="X299" s="33">
        <f ca="1">IF(ISERROR(SUMIF(O:Q,Datenbank!$O299,Q:Q)),"",SUMIF(O:Q,Datenbank!$O299,Q:Q))+IF(ISERROR(SUMIF(O:Q,Datenbank!$O299,P:P)),"",SUMIF(O:Q,Datenbank!$O299,P:P))</f>
        <v>0</v>
      </c>
      <c r="Y299" s="33">
        <f ca="1">IF(ISERROR(Datenbank!$X299-W299),"",Datenbank!$X299-W299)</f>
        <v>0</v>
      </c>
      <c r="Z299" s="31" t="str" cm="1">
        <f t="array" ref="Z299">_xlfn.LET(_xlpm.fi,_xlfn._xlws.FILTER($O299:$O$2480,(MONTH($D299:$D$2480)=MONTH($D299))*($O299:$O$2480=$O299)),IF(COUNT(_xlpm.fi)&gt;1,"DUPLIKAT",""))</f>
        <v/>
      </c>
      <c r="AA299" s="31"/>
      <c r="AB299" s="31"/>
    </row>
    <row r="300" spans="2:28" ht="20.100000000000001" customHeight="1" x14ac:dyDescent="0.25">
      <c r="B300" s="31">
        <f t="shared" si="40"/>
        <v>288</v>
      </c>
      <c r="C300" s="31">
        <f t="shared" si="41"/>
        <v>1</v>
      </c>
      <c r="D300" s="32"/>
      <c r="E300" s="31"/>
      <c r="F300" s="31">
        <f>Datenbank!$E300</f>
        <v>0</v>
      </c>
      <c r="G300" s="33" t="str">
        <f>IF(ISERROR(INDEX([1]Plan!A:O,MATCH(E300,[1]Plan!C:C,0),MATCH(C300,[1]Plan!$A$2:$O$2,0))),"",INDEX([1]Plan!A:O,MATCH(E300,[1]Plan!C:C,0),MATCH(C300,[1]Plan!$A$2:$O$2,0)))</f>
        <v/>
      </c>
      <c r="H300" s="33"/>
      <c r="I300" s="33"/>
      <c r="J300" s="31"/>
      <c r="K300" s="33" t="str">
        <f t="shared" si="38"/>
        <v/>
      </c>
      <c r="L300" s="33" t="str">
        <f t="shared" si="39"/>
        <v/>
      </c>
      <c r="M300" s="31" t="str">
        <f t="shared" si="42"/>
        <v/>
      </c>
      <c r="N300" s="31" t="str">
        <f>IF(ISERROR(VLOOKUP(M300,[1]Plan!$Q$5:$R$22,2,FALSE)),"",VLOOKUP(M300,[1]Plan!$Q$5:$R$22,2,FALSE))</f>
        <v/>
      </c>
      <c r="O300" s="31" t="str">
        <f>IF(ISERROR(INDEX([1]Plan!$B:$B,MATCH(F300,[1]Plan!$C:$C,0))),"",INDEX([1]Plan!$B:$B,MATCH(F300,[1]Plan!$C:$C,0)))</f>
        <v/>
      </c>
      <c r="P300" s="33" t="str">
        <f t="shared" si="43"/>
        <v/>
      </c>
      <c r="Q300" s="33">
        <f t="shared" si="44"/>
        <v>0</v>
      </c>
      <c r="R300" s="33" t="str">
        <f t="shared" si="45"/>
        <v/>
      </c>
      <c r="S300" s="33" t="str">
        <f>IF(Z300="DUPLIKAT","",Tabelle1[[#This Row],[Soll-Monat]])</f>
        <v/>
      </c>
      <c r="T300" s="33" t="str">
        <f>IF(ISERROR(IF(M300=99,"",INDEX([1]Plan!A:O,MATCH($O300,[1]Plan!B:B,0),MATCH($C300,[1]Plan!$A$2:$O$2,0)))),"",IF(M300=99,"",INDEX([1]Plan!A:O,MATCH($O300,[1]Plan!B:B,0),MATCH($C300,[1]Plan!$A$2:$O$2,0))))</f>
        <v/>
      </c>
      <c r="U300" s="33">
        <f>IF(ISERROR(SUMIFS(P:P,E:E,Datenbank!$E300,C:C,Datenbank!$C300)),"",SUMIFS(P:P,E:E,Datenbank!$E300,C:C,Datenbank!$C300))+IF(ISERROR(SUMIFS(Q:Q,E:E,Datenbank!$E300,C:C,Datenbank!$C300)),"",SUMIFS(Q:Q,E:E,Datenbank!$E300,C:C,Datenbank!$C300))</f>
        <v>0</v>
      </c>
      <c r="V300" s="33" t="str">
        <f>IF(ISERROR(IF(Z300="Duplikat","",(Datenbank!$U300-Datenbank!$T300))),"",IF(Z300="Duplikat","",(Datenbank!$U300-Datenbank!$T300)))</f>
        <v/>
      </c>
      <c r="W300" s="33">
        <f ca="1">IF(ISERROR(SUMIF(O:T,Datenbank!$O300,T:T)),"",SUMIF(O:T,Datenbank!$O300,T:T))</f>
        <v>0</v>
      </c>
      <c r="X300" s="33">
        <f ca="1">IF(ISERROR(SUMIF(O:Q,Datenbank!$O300,Q:Q)),"",SUMIF(O:Q,Datenbank!$O300,Q:Q))+IF(ISERROR(SUMIF(O:Q,Datenbank!$O300,P:P)),"",SUMIF(O:Q,Datenbank!$O300,P:P))</f>
        <v>0</v>
      </c>
      <c r="Y300" s="33">
        <f ca="1">IF(ISERROR(Datenbank!$X300-W300),"",Datenbank!$X300-W300)</f>
        <v>0</v>
      </c>
      <c r="Z300" s="31" t="str" cm="1">
        <f t="array" ref="Z300">_xlfn.LET(_xlpm.fi,_xlfn._xlws.FILTER($O300:$O$2480,(MONTH($D300:$D$2480)=MONTH($D300))*($O300:$O$2480=$O300)),IF(COUNT(_xlpm.fi)&gt;1,"DUPLIKAT",""))</f>
        <v/>
      </c>
      <c r="AA300" s="31"/>
      <c r="AB300" s="31"/>
    </row>
    <row r="301" spans="2:28" ht="20.100000000000001" customHeight="1" x14ac:dyDescent="0.25">
      <c r="B301" s="31">
        <f t="shared" si="40"/>
        <v>289</v>
      </c>
      <c r="C301" s="31">
        <f t="shared" si="41"/>
        <v>1</v>
      </c>
      <c r="D301" s="32"/>
      <c r="E301" s="31"/>
      <c r="F301" s="31">
        <f>Datenbank!$E301</f>
        <v>0</v>
      </c>
      <c r="G301" s="33" t="str">
        <f>IF(ISERROR(INDEX([1]Plan!A:O,MATCH(E301,[1]Plan!C:C,0),MATCH(C301,[1]Plan!$A$2:$O$2,0))),"",INDEX([1]Plan!A:O,MATCH(E301,[1]Plan!C:C,0),MATCH(C301,[1]Plan!$A$2:$O$2,0)))</f>
        <v/>
      </c>
      <c r="H301" s="33"/>
      <c r="I301" s="33"/>
      <c r="J301" s="31"/>
      <c r="K301" s="33" t="str">
        <f t="shared" si="38"/>
        <v/>
      </c>
      <c r="L301" s="33" t="str">
        <f t="shared" si="39"/>
        <v/>
      </c>
      <c r="M301" s="31" t="str">
        <f t="shared" si="42"/>
        <v/>
      </c>
      <c r="N301" s="31" t="str">
        <f>IF(ISERROR(VLOOKUP(M301,[1]Plan!$Q$5:$R$22,2,FALSE)),"",VLOOKUP(M301,[1]Plan!$Q$5:$R$22,2,FALSE))</f>
        <v/>
      </c>
      <c r="O301" s="31" t="str">
        <f>IF(ISERROR(INDEX([1]Plan!$B:$B,MATCH(F301,[1]Plan!$C:$C,0))),"",INDEX([1]Plan!$B:$B,MATCH(F301,[1]Plan!$C:$C,0)))</f>
        <v/>
      </c>
      <c r="P301" s="33" t="str">
        <f t="shared" si="43"/>
        <v/>
      </c>
      <c r="Q301" s="33">
        <f t="shared" si="44"/>
        <v>0</v>
      </c>
      <c r="R301" s="33" t="str">
        <f t="shared" si="45"/>
        <v/>
      </c>
      <c r="S301" s="33" t="str">
        <f>IF(Z301="DUPLIKAT","",Tabelle1[[#This Row],[Soll-Monat]])</f>
        <v/>
      </c>
      <c r="T301" s="33" t="str">
        <f>IF(ISERROR(IF(M301=99,"",INDEX([1]Plan!A:O,MATCH($O301,[1]Plan!B:B,0),MATCH($C301,[1]Plan!$A$2:$O$2,0)))),"",IF(M301=99,"",INDEX([1]Plan!A:O,MATCH($O301,[1]Plan!B:B,0),MATCH($C301,[1]Plan!$A$2:$O$2,0))))</f>
        <v/>
      </c>
      <c r="U301" s="33">
        <f>IF(ISERROR(SUMIFS(P:P,E:E,Datenbank!$E301,C:C,Datenbank!$C301)),"",SUMIFS(P:P,E:E,Datenbank!$E301,C:C,Datenbank!$C301))+IF(ISERROR(SUMIFS(Q:Q,E:E,Datenbank!$E301,C:C,Datenbank!$C301)),"",SUMIFS(Q:Q,E:E,Datenbank!$E301,C:C,Datenbank!$C301))</f>
        <v>0</v>
      </c>
      <c r="V301" s="33" t="str">
        <f>IF(ISERROR(IF(Z301="Duplikat","",(Datenbank!$U301-Datenbank!$T301))),"",IF(Z301="Duplikat","",(Datenbank!$U301-Datenbank!$T301)))</f>
        <v/>
      </c>
      <c r="W301" s="33">
        <f ca="1">IF(ISERROR(SUMIF(O:T,Datenbank!$O301,T:T)),"",SUMIF(O:T,Datenbank!$O301,T:T))</f>
        <v>0</v>
      </c>
      <c r="X301" s="33">
        <f ca="1">IF(ISERROR(SUMIF(O:Q,Datenbank!$O301,Q:Q)),"",SUMIF(O:Q,Datenbank!$O301,Q:Q))+IF(ISERROR(SUMIF(O:Q,Datenbank!$O301,P:P)),"",SUMIF(O:Q,Datenbank!$O301,P:P))</f>
        <v>0</v>
      </c>
      <c r="Y301" s="33">
        <f ca="1">IF(ISERROR(Datenbank!$X301-W301),"",Datenbank!$X301-W301)</f>
        <v>0</v>
      </c>
      <c r="Z301" s="31" t="str" cm="1">
        <f t="array" ref="Z301">_xlfn.LET(_xlpm.fi,_xlfn._xlws.FILTER($O301:$O$2480,(MONTH($D301:$D$2480)=MONTH($D301))*($O301:$O$2480=$O301)),IF(COUNT(_xlpm.fi)&gt;1,"DUPLIKAT",""))</f>
        <v/>
      </c>
      <c r="AA301" s="31"/>
      <c r="AB301" s="31"/>
    </row>
    <row r="302" spans="2:28" ht="20.100000000000001" customHeight="1" x14ac:dyDescent="0.25">
      <c r="B302" s="31">
        <f t="shared" si="40"/>
        <v>290</v>
      </c>
      <c r="C302" s="31">
        <f t="shared" si="41"/>
        <v>1</v>
      </c>
      <c r="D302" s="32"/>
      <c r="E302" s="31"/>
      <c r="F302" s="31">
        <f>Datenbank!$E302</f>
        <v>0</v>
      </c>
      <c r="G302" s="33" t="str">
        <f>IF(ISERROR(INDEX([1]Plan!A:O,MATCH(E302,[1]Plan!C:C,0),MATCH(C302,[1]Plan!$A$2:$O$2,0))),"",INDEX([1]Plan!A:O,MATCH(E302,[1]Plan!C:C,0),MATCH(C302,[1]Plan!$A$2:$O$2,0)))</f>
        <v/>
      </c>
      <c r="H302" s="33"/>
      <c r="I302" s="33"/>
      <c r="J302" s="31"/>
      <c r="K302" s="33" t="str">
        <f t="shared" si="38"/>
        <v/>
      </c>
      <c r="L302" s="33" t="str">
        <f t="shared" si="39"/>
        <v/>
      </c>
      <c r="M302" s="31" t="str">
        <f t="shared" si="42"/>
        <v/>
      </c>
      <c r="N302" s="31" t="str">
        <f>IF(ISERROR(VLOOKUP(M302,[1]Plan!$Q$5:$R$22,2,FALSE)),"",VLOOKUP(M302,[1]Plan!$Q$5:$R$22,2,FALSE))</f>
        <v/>
      </c>
      <c r="O302" s="31" t="str">
        <f>IF(ISERROR(INDEX([1]Plan!$B:$B,MATCH(F302,[1]Plan!$C:$C,0))),"",INDEX([1]Plan!$B:$B,MATCH(F302,[1]Plan!$C:$C,0)))</f>
        <v/>
      </c>
      <c r="P302" s="33" t="str">
        <f t="shared" si="43"/>
        <v/>
      </c>
      <c r="Q302" s="33">
        <f t="shared" si="44"/>
        <v>0</v>
      </c>
      <c r="R302" s="33" t="str">
        <f t="shared" si="45"/>
        <v/>
      </c>
      <c r="S302" s="33" t="str">
        <f>IF(Z302="DUPLIKAT","",Tabelle1[[#This Row],[Soll-Monat]])</f>
        <v/>
      </c>
      <c r="T302" s="33" t="str">
        <f>IF(ISERROR(IF(M302=99,"",INDEX([1]Plan!A:O,MATCH($O302,[1]Plan!B:B,0),MATCH($C302,[1]Plan!$A$2:$O$2,0)))),"",IF(M302=99,"",INDEX([1]Plan!A:O,MATCH($O302,[1]Plan!B:B,0),MATCH($C302,[1]Plan!$A$2:$O$2,0))))</f>
        <v/>
      </c>
      <c r="U302" s="33">
        <f>IF(ISERROR(SUMIFS(P:P,E:E,Datenbank!$E302,C:C,Datenbank!$C302)),"",SUMIFS(P:P,E:E,Datenbank!$E302,C:C,Datenbank!$C302))+IF(ISERROR(SUMIFS(Q:Q,E:E,Datenbank!$E302,C:C,Datenbank!$C302)),"",SUMIFS(Q:Q,E:E,Datenbank!$E302,C:C,Datenbank!$C302))</f>
        <v>0</v>
      </c>
      <c r="V302" s="33" t="str">
        <f>IF(ISERROR(IF(Z302="Duplikat","",(Datenbank!$U302-Datenbank!$T302))),"",IF(Z302="Duplikat","",(Datenbank!$U302-Datenbank!$T302)))</f>
        <v/>
      </c>
      <c r="W302" s="33">
        <f ca="1">IF(ISERROR(SUMIF(O:T,Datenbank!$O302,T:T)),"",SUMIF(O:T,Datenbank!$O302,T:T))</f>
        <v>0</v>
      </c>
      <c r="X302" s="33">
        <f ca="1">IF(ISERROR(SUMIF(O:Q,Datenbank!$O302,Q:Q)),"",SUMIF(O:Q,Datenbank!$O302,Q:Q))+IF(ISERROR(SUMIF(O:Q,Datenbank!$O302,P:P)),"",SUMIF(O:Q,Datenbank!$O302,P:P))</f>
        <v>0</v>
      </c>
      <c r="Y302" s="33">
        <f ca="1">IF(ISERROR(Datenbank!$X302-W302),"",Datenbank!$X302-W302)</f>
        <v>0</v>
      </c>
      <c r="Z302" s="31" t="str" cm="1">
        <f t="array" ref="Z302">_xlfn.LET(_xlpm.fi,_xlfn._xlws.FILTER($O302:$O$2480,(MONTH($D302:$D$2480)=MONTH($D302))*($O302:$O$2480=$O302)),IF(COUNT(_xlpm.fi)&gt;1,"DUPLIKAT",""))</f>
        <v/>
      </c>
      <c r="AA302" s="31"/>
      <c r="AB302" s="31"/>
    </row>
    <row r="303" spans="2:28" ht="20.100000000000001" customHeight="1" x14ac:dyDescent="0.25">
      <c r="B303" s="31">
        <f t="shared" si="40"/>
        <v>291</v>
      </c>
      <c r="C303" s="31">
        <f t="shared" si="41"/>
        <v>1</v>
      </c>
      <c r="D303" s="32"/>
      <c r="E303" s="31"/>
      <c r="F303" s="31">
        <f>Datenbank!$E303</f>
        <v>0</v>
      </c>
      <c r="G303" s="33" t="str">
        <f>IF(ISERROR(INDEX([1]Plan!A:O,MATCH(E303,[1]Plan!C:C,0),MATCH(C303,[1]Plan!$A$2:$O$2,0))),"",INDEX([1]Plan!A:O,MATCH(E303,[1]Plan!C:C,0),MATCH(C303,[1]Plan!$A$2:$O$2,0)))</f>
        <v/>
      </c>
      <c r="H303" s="33"/>
      <c r="I303" s="33"/>
      <c r="J303" s="31"/>
      <c r="K303" s="33" t="str">
        <f t="shared" si="38"/>
        <v/>
      </c>
      <c r="L303" s="33" t="str">
        <f t="shared" si="39"/>
        <v/>
      </c>
      <c r="M303" s="31" t="str">
        <f t="shared" si="42"/>
        <v/>
      </c>
      <c r="N303" s="31" t="str">
        <f>IF(ISERROR(VLOOKUP(M303,[1]Plan!$Q$5:$R$22,2,FALSE)),"",VLOOKUP(M303,[1]Plan!$Q$5:$R$22,2,FALSE))</f>
        <v/>
      </c>
      <c r="O303" s="31" t="str">
        <f>IF(ISERROR(INDEX([1]Plan!$B:$B,MATCH(F303,[1]Plan!$C:$C,0))),"",INDEX([1]Plan!$B:$B,MATCH(F303,[1]Plan!$C:$C,0)))</f>
        <v/>
      </c>
      <c r="P303" s="33" t="str">
        <f t="shared" si="43"/>
        <v/>
      </c>
      <c r="Q303" s="33">
        <f t="shared" si="44"/>
        <v>0</v>
      </c>
      <c r="R303" s="33" t="str">
        <f t="shared" si="45"/>
        <v/>
      </c>
      <c r="S303" s="33" t="str">
        <f>IF(Z303="DUPLIKAT","",Tabelle1[[#This Row],[Soll-Monat]])</f>
        <v/>
      </c>
      <c r="T303" s="33" t="str">
        <f>IF(ISERROR(IF(M303=99,"",INDEX([1]Plan!A:O,MATCH($O303,[1]Plan!B:B,0),MATCH($C303,[1]Plan!$A$2:$O$2,0)))),"",IF(M303=99,"",INDEX([1]Plan!A:O,MATCH($O303,[1]Plan!B:B,0),MATCH($C303,[1]Plan!$A$2:$O$2,0))))</f>
        <v/>
      </c>
      <c r="U303" s="33">
        <f>IF(ISERROR(SUMIFS(P:P,E:E,Datenbank!$E303,C:C,Datenbank!$C303)),"",SUMIFS(P:P,E:E,Datenbank!$E303,C:C,Datenbank!$C303))+IF(ISERROR(SUMIFS(Q:Q,E:E,Datenbank!$E303,C:C,Datenbank!$C303)),"",SUMIFS(Q:Q,E:E,Datenbank!$E303,C:C,Datenbank!$C303))</f>
        <v>0</v>
      </c>
      <c r="V303" s="33" t="str">
        <f>IF(ISERROR(IF(Z303="Duplikat","",(Datenbank!$U303-Datenbank!$T303))),"",IF(Z303="Duplikat","",(Datenbank!$U303-Datenbank!$T303)))</f>
        <v/>
      </c>
      <c r="W303" s="33">
        <f ca="1">IF(ISERROR(SUMIF(O:T,Datenbank!$O303,T:T)),"",SUMIF(O:T,Datenbank!$O303,T:T))</f>
        <v>0</v>
      </c>
      <c r="X303" s="33">
        <f ca="1">IF(ISERROR(SUMIF(O:Q,Datenbank!$O303,Q:Q)),"",SUMIF(O:Q,Datenbank!$O303,Q:Q))+IF(ISERROR(SUMIF(O:Q,Datenbank!$O303,P:P)),"",SUMIF(O:Q,Datenbank!$O303,P:P))</f>
        <v>0</v>
      </c>
      <c r="Y303" s="33">
        <f ca="1">IF(ISERROR(Datenbank!$X303-W303),"",Datenbank!$X303-W303)</f>
        <v>0</v>
      </c>
      <c r="Z303" s="31" t="str" cm="1">
        <f t="array" ref="Z303">_xlfn.LET(_xlpm.fi,_xlfn._xlws.FILTER($O303:$O$2480,(MONTH($D303:$D$2480)=MONTH($D303))*($O303:$O$2480=$O303)),IF(COUNT(_xlpm.fi)&gt;1,"DUPLIKAT",""))</f>
        <v/>
      </c>
      <c r="AA303" s="31"/>
      <c r="AB303" s="31"/>
    </row>
    <row r="304" spans="2:28" ht="20.100000000000001" customHeight="1" x14ac:dyDescent="0.25">
      <c r="B304" s="31">
        <f t="shared" si="40"/>
        <v>292</v>
      </c>
      <c r="C304" s="31">
        <f t="shared" si="41"/>
        <v>1</v>
      </c>
      <c r="D304" s="32"/>
      <c r="E304" s="31"/>
      <c r="F304" s="31">
        <f>Datenbank!$E304</f>
        <v>0</v>
      </c>
      <c r="G304" s="33" t="str">
        <f>IF(ISERROR(INDEX([1]Plan!A:O,MATCH(E304,[1]Plan!C:C,0),MATCH(C304,[1]Plan!$A$2:$O$2,0))),"",INDEX([1]Plan!A:O,MATCH(E304,[1]Plan!C:C,0),MATCH(C304,[1]Plan!$A$2:$O$2,0)))</f>
        <v/>
      </c>
      <c r="H304" s="33"/>
      <c r="I304" s="33"/>
      <c r="J304" s="31"/>
      <c r="K304" s="33" t="str">
        <f t="shared" si="38"/>
        <v/>
      </c>
      <c r="L304" s="33" t="str">
        <f t="shared" si="39"/>
        <v/>
      </c>
      <c r="M304" s="31" t="str">
        <f t="shared" si="42"/>
        <v/>
      </c>
      <c r="N304" s="31" t="str">
        <f>IF(ISERROR(VLOOKUP(M304,[1]Plan!$Q$5:$R$22,2,FALSE)),"",VLOOKUP(M304,[1]Plan!$Q$5:$R$22,2,FALSE))</f>
        <v/>
      </c>
      <c r="O304" s="31" t="str">
        <f>IF(ISERROR(INDEX([1]Plan!$B:$B,MATCH(F304,[1]Plan!$C:$C,0))),"",INDEX([1]Plan!$B:$B,MATCH(F304,[1]Plan!$C:$C,0)))</f>
        <v/>
      </c>
      <c r="P304" s="33" t="str">
        <f t="shared" si="43"/>
        <v/>
      </c>
      <c r="Q304" s="33">
        <f t="shared" si="44"/>
        <v>0</v>
      </c>
      <c r="R304" s="33" t="str">
        <f t="shared" si="45"/>
        <v/>
      </c>
      <c r="S304" s="33" t="str">
        <f>IF(Z304="DUPLIKAT","",Tabelle1[[#This Row],[Soll-Monat]])</f>
        <v/>
      </c>
      <c r="T304" s="33" t="str">
        <f>IF(ISERROR(IF(M304=99,"",INDEX([1]Plan!A:O,MATCH($O304,[1]Plan!B:B,0),MATCH($C304,[1]Plan!$A$2:$O$2,0)))),"",IF(M304=99,"",INDEX([1]Plan!A:O,MATCH($O304,[1]Plan!B:B,0),MATCH($C304,[1]Plan!$A$2:$O$2,0))))</f>
        <v/>
      </c>
      <c r="U304" s="33">
        <f>IF(ISERROR(SUMIFS(P:P,E:E,Datenbank!$E304,C:C,Datenbank!$C304)),"",SUMIFS(P:P,E:E,Datenbank!$E304,C:C,Datenbank!$C304))+IF(ISERROR(SUMIFS(Q:Q,E:E,Datenbank!$E304,C:C,Datenbank!$C304)),"",SUMIFS(Q:Q,E:E,Datenbank!$E304,C:C,Datenbank!$C304))</f>
        <v>0</v>
      </c>
      <c r="V304" s="33" t="str">
        <f>IF(ISERROR(IF(Z304="Duplikat","",(Datenbank!$U304-Datenbank!$T304))),"",IF(Z304="Duplikat","",(Datenbank!$U304-Datenbank!$T304)))</f>
        <v/>
      </c>
      <c r="W304" s="33">
        <f ca="1">IF(ISERROR(SUMIF(O:T,Datenbank!$O304,T:T)),"",SUMIF(O:T,Datenbank!$O304,T:T))</f>
        <v>0</v>
      </c>
      <c r="X304" s="33">
        <f ca="1">IF(ISERROR(SUMIF(O:Q,Datenbank!$O304,Q:Q)),"",SUMIF(O:Q,Datenbank!$O304,Q:Q))+IF(ISERROR(SUMIF(O:Q,Datenbank!$O304,P:P)),"",SUMIF(O:Q,Datenbank!$O304,P:P))</f>
        <v>0</v>
      </c>
      <c r="Y304" s="33">
        <f ca="1">IF(ISERROR(Datenbank!$X304-W304),"",Datenbank!$X304-W304)</f>
        <v>0</v>
      </c>
      <c r="Z304" s="31" t="str" cm="1">
        <f t="array" ref="Z304">_xlfn.LET(_xlpm.fi,_xlfn._xlws.FILTER($O304:$O$2480,(MONTH($D304:$D$2480)=MONTH($D304))*($O304:$O$2480=$O304)),IF(COUNT(_xlpm.fi)&gt;1,"DUPLIKAT",""))</f>
        <v/>
      </c>
      <c r="AA304" s="31"/>
      <c r="AB304" s="31"/>
    </row>
    <row r="305" spans="2:28" ht="20.100000000000001" customHeight="1" x14ac:dyDescent="0.25">
      <c r="B305" s="31">
        <f t="shared" si="40"/>
        <v>293</v>
      </c>
      <c r="C305" s="31">
        <f t="shared" si="41"/>
        <v>1</v>
      </c>
      <c r="D305" s="32"/>
      <c r="E305" s="31"/>
      <c r="F305" s="31">
        <f>Datenbank!$E305</f>
        <v>0</v>
      </c>
      <c r="G305" s="33" t="str">
        <f>IF(ISERROR(INDEX([1]Plan!A:O,MATCH(E305,[1]Plan!C:C,0),MATCH(C305,[1]Plan!$A$2:$O$2,0))),"",INDEX([1]Plan!A:O,MATCH(E305,[1]Plan!C:C,0),MATCH(C305,[1]Plan!$A$2:$O$2,0)))</f>
        <v/>
      </c>
      <c r="H305" s="33"/>
      <c r="I305" s="33"/>
      <c r="J305" s="31"/>
      <c r="K305" s="33" t="str">
        <f t="shared" si="38"/>
        <v/>
      </c>
      <c r="L305" s="33" t="str">
        <f t="shared" si="39"/>
        <v/>
      </c>
      <c r="M305" s="31" t="str">
        <f t="shared" si="42"/>
        <v/>
      </c>
      <c r="N305" s="31" t="str">
        <f>IF(ISERROR(VLOOKUP(M305,[1]Plan!$Q$5:$R$22,2,FALSE)),"",VLOOKUP(M305,[1]Plan!$Q$5:$R$22,2,FALSE))</f>
        <v/>
      </c>
      <c r="O305" s="31" t="str">
        <f>IF(ISERROR(INDEX([1]Plan!$B:$B,MATCH(F305,[1]Plan!$C:$C,0))),"",INDEX([1]Plan!$B:$B,MATCH(F305,[1]Plan!$C:$C,0)))</f>
        <v/>
      </c>
      <c r="P305" s="33" t="str">
        <f t="shared" si="43"/>
        <v/>
      </c>
      <c r="Q305" s="33">
        <f t="shared" si="44"/>
        <v>0</v>
      </c>
      <c r="R305" s="33" t="str">
        <f t="shared" si="45"/>
        <v/>
      </c>
      <c r="S305" s="33" t="str">
        <f>IF(Z305="DUPLIKAT","",Tabelle1[[#This Row],[Soll-Monat]])</f>
        <v/>
      </c>
      <c r="T305" s="33" t="str">
        <f>IF(ISERROR(IF(M305=99,"",INDEX([1]Plan!A:O,MATCH($O305,[1]Plan!B:B,0),MATCH($C305,[1]Plan!$A$2:$O$2,0)))),"",IF(M305=99,"",INDEX([1]Plan!A:O,MATCH($O305,[1]Plan!B:B,0),MATCH($C305,[1]Plan!$A$2:$O$2,0))))</f>
        <v/>
      </c>
      <c r="U305" s="33">
        <f>IF(ISERROR(SUMIFS(P:P,E:E,Datenbank!$E305,C:C,Datenbank!$C305)),"",SUMIFS(P:P,E:E,Datenbank!$E305,C:C,Datenbank!$C305))+IF(ISERROR(SUMIFS(Q:Q,E:E,Datenbank!$E305,C:C,Datenbank!$C305)),"",SUMIFS(Q:Q,E:E,Datenbank!$E305,C:C,Datenbank!$C305))</f>
        <v>0</v>
      </c>
      <c r="V305" s="33" t="str">
        <f>IF(ISERROR(IF(Z305="Duplikat","",(Datenbank!$U305-Datenbank!$T305))),"",IF(Z305="Duplikat","",(Datenbank!$U305-Datenbank!$T305)))</f>
        <v/>
      </c>
      <c r="W305" s="33">
        <f ca="1">IF(ISERROR(SUMIF(O:T,Datenbank!$O305,T:T)),"",SUMIF(O:T,Datenbank!$O305,T:T))</f>
        <v>0</v>
      </c>
      <c r="X305" s="33">
        <f ca="1">IF(ISERROR(SUMIF(O:Q,Datenbank!$O305,Q:Q)),"",SUMIF(O:Q,Datenbank!$O305,Q:Q))+IF(ISERROR(SUMIF(O:Q,Datenbank!$O305,P:P)),"",SUMIF(O:Q,Datenbank!$O305,P:P))</f>
        <v>0</v>
      </c>
      <c r="Y305" s="33">
        <f ca="1">IF(ISERROR(Datenbank!$X305-W305),"",Datenbank!$X305-W305)</f>
        <v>0</v>
      </c>
      <c r="Z305" s="31" t="str" cm="1">
        <f t="array" ref="Z305">_xlfn.LET(_xlpm.fi,_xlfn._xlws.FILTER($O305:$O$2480,(MONTH($D305:$D$2480)=MONTH($D305))*($O305:$O$2480=$O305)),IF(COUNT(_xlpm.fi)&gt;1,"DUPLIKAT",""))</f>
        <v/>
      </c>
      <c r="AA305" s="31"/>
      <c r="AB305" s="31"/>
    </row>
    <row r="306" spans="2:28" ht="20.100000000000001" customHeight="1" x14ac:dyDescent="0.25">
      <c r="B306" s="31">
        <f t="shared" si="40"/>
        <v>294</v>
      </c>
      <c r="C306" s="31">
        <f t="shared" si="41"/>
        <v>1</v>
      </c>
      <c r="D306" s="32"/>
      <c r="E306" s="31"/>
      <c r="F306" s="31">
        <f>Datenbank!$E306</f>
        <v>0</v>
      </c>
      <c r="G306" s="33" t="str">
        <f>IF(ISERROR(INDEX([1]Plan!A:O,MATCH(E306,[1]Plan!C:C,0),MATCH(C306,[1]Plan!$A$2:$O$2,0))),"",INDEX([1]Plan!A:O,MATCH(E306,[1]Plan!C:C,0),MATCH(C306,[1]Plan!$A$2:$O$2,0)))</f>
        <v/>
      </c>
      <c r="H306" s="33"/>
      <c r="I306" s="33"/>
      <c r="J306" s="31"/>
      <c r="K306" s="33" t="str">
        <f t="shared" si="38"/>
        <v/>
      </c>
      <c r="L306" s="33" t="str">
        <f t="shared" si="39"/>
        <v/>
      </c>
      <c r="M306" s="31" t="str">
        <f t="shared" si="42"/>
        <v/>
      </c>
      <c r="N306" s="31" t="str">
        <f>IF(ISERROR(VLOOKUP(M306,[1]Plan!$Q$5:$R$22,2,FALSE)),"",VLOOKUP(M306,[1]Plan!$Q$5:$R$22,2,FALSE))</f>
        <v/>
      </c>
      <c r="O306" s="31" t="str">
        <f>IF(ISERROR(INDEX([1]Plan!$B:$B,MATCH(F306,[1]Plan!$C:$C,0))),"",INDEX([1]Plan!$B:$B,MATCH(F306,[1]Plan!$C:$C,0)))</f>
        <v/>
      </c>
      <c r="P306" s="33" t="str">
        <f t="shared" si="43"/>
        <v/>
      </c>
      <c r="Q306" s="33">
        <f t="shared" si="44"/>
        <v>0</v>
      </c>
      <c r="R306" s="33" t="str">
        <f t="shared" si="45"/>
        <v/>
      </c>
      <c r="S306" s="33" t="str">
        <f>IF(Z306="DUPLIKAT","",Tabelle1[[#This Row],[Soll-Monat]])</f>
        <v/>
      </c>
      <c r="T306" s="33" t="str">
        <f>IF(ISERROR(IF(M306=99,"",INDEX([1]Plan!A:O,MATCH($O306,[1]Plan!B:B,0),MATCH($C306,[1]Plan!$A$2:$O$2,0)))),"",IF(M306=99,"",INDEX([1]Plan!A:O,MATCH($O306,[1]Plan!B:B,0),MATCH($C306,[1]Plan!$A$2:$O$2,0))))</f>
        <v/>
      </c>
      <c r="U306" s="33">
        <f>IF(ISERROR(SUMIFS(P:P,E:E,Datenbank!$E306,C:C,Datenbank!$C306)),"",SUMIFS(P:P,E:E,Datenbank!$E306,C:C,Datenbank!$C306))+IF(ISERROR(SUMIFS(Q:Q,E:E,Datenbank!$E306,C:C,Datenbank!$C306)),"",SUMIFS(Q:Q,E:E,Datenbank!$E306,C:C,Datenbank!$C306))</f>
        <v>0</v>
      </c>
      <c r="V306" s="33" t="str">
        <f>IF(ISERROR(IF(Z306="Duplikat","",(Datenbank!$U306-Datenbank!$T306))),"",IF(Z306="Duplikat","",(Datenbank!$U306-Datenbank!$T306)))</f>
        <v/>
      </c>
      <c r="W306" s="33">
        <f ca="1">IF(ISERROR(SUMIF(O:T,Datenbank!$O306,T:T)),"",SUMIF(O:T,Datenbank!$O306,T:T))</f>
        <v>0</v>
      </c>
      <c r="X306" s="33">
        <f ca="1">IF(ISERROR(SUMIF(O:Q,Datenbank!$O306,Q:Q)),"",SUMIF(O:Q,Datenbank!$O306,Q:Q))+IF(ISERROR(SUMIF(O:Q,Datenbank!$O306,P:P)),"",SUMIF(O:Q,Datenbank!$O306,P:P))</f>
        <v>0</v>
      </c>
      <c r="Y306" s="33">
        <f ca="1">IF(ISERROR(Datenbank!$X306-W306),"",Datenbank!$X306-W306)</f>
        <v>0</v>
      </c>
      <c r="Z306" s="31" t="str" cm="1">
        <f t="array" ref="Z306">_xlfn.LET(_xlpm.fi,_xlfn._xlws.FILTER($O306:$O$2480,(MONTH($D306:$D$2480)=MONTH($D306))*($O306:$O$2480=$O306)),IF(COUNT(_xlpm.fi)&gt;1,"DUPLIKAT",""))</f>
        <v/>
      </c>
      <c r="AA306" s="31"/>
      <c r="AB306" s="31"/>
    </row>
    <row r="307" spans="2:28" ht="20.100000000000001" customHeight="1" x14ac:dyDescent="0.25">
      <c r="B307" s="31">
        <f t="shared" si="40"/>
        <v>295</v>
      </c>
      <c r="C307" s="31">
        <f t="shared" si="41"/>
        <v>1</v>
      </c>
      <c r="D307" s="32"/>
      <c r="E307" s="31"/>
      <c r="F307" s="31">
        <f>Datenbank!$E307</f>
        <v>0</v>
      </c>
      <c r="G307" s="33" t="str">
        <f>IF(ISERROR(INDEX([1]Plan!A:O,MATCH(E307,[1]Plan!C:C,0),MATCH(C307,[1]Plan!$A$2:$O$2,0))),"",INDEX([1]Plan!A:O,MATCH(E307,[1]Plan!C:C,0),MATCH(C307,[1]Plan!$A$2:$O$2,0)))</f>
        <v/>
      </c>
      <c r="H307" s="33"/>
      <c r="I307" s="33"/>
      <c r="J307" s="31"/>
      <c r="K307" s="33" t="str">
        <f t="shared" si="38"/>
        <v/>
      </c>
      <c r="L307" s="33" t="str">
        <f t="shared" si="39"/>
        <v/>
      </c>
      <c r="M307" s="31" t="str">
        <f t="shared" si="42"/>
        <v/>
      </c>
      <c r="N307" s="31" t="str">
        <f>IF(ISERROR(VLOOKUP(M307,[1]Plan!$Q$5:$R$22,2,FALSE)),"",VLOOKUP(M307,[1]Plan!$Q$5:$R$22,2,FALSE))</f>
        <v/>
      </c>
      <c r="O307" s="31" t="str">
        <f>IF(ISERROR(INDEX([1]Plan!$B:$B,MATCH(F307,[1]Plan!$C:$C,0))),"",INDEX([1]Plan!$B:$B,MATCH(F307,[1]Plan!$C:$C,0)))</f>
        <v/>
      </c>
      <c r="P307" s="33" t="str">
        <f t="shared" si="43"/>
        <v/>
      </c>
      <c r="Q307" s="33">
        <f t="shared" si="44"/>
        <v>0</v>
      </c>
      <c r="R307" s="33" t="str">
        <f t="shared" si="45"/>
        <v/>
      </c>
      <c r="S307" s="33" t="str">
        <f>IF(Z307="DUPLIKAT","",Tabelle1[[#This Row],[Soll-Monat]])</f>
        <v/>
      </c>
      <c r="T307" s="33" t="str">
        <f>IF(ISERROR(IF(M307=99,"",INDEX([1]Plan!A:O,MATCH($O307,[1]Plan!B:B,0),MATCH($C307,[1]Plan!$A$2:$O$2,0)))),"",IF(M307=99,"",INDEX([1]Plan!A:O,MATCH($O307,[1]Plan!B:B,0),MATCH($C307,[1]Plan!$A$2:$O$2,0))))</f>
        <v/>
      </c>
      <c r="U307" s="33">
        <f>IF(ISERROR(SUMIFS(P:P,E:E,Datenbank!$E307,C:C,Datenbank!$C307)),"",SUMIFS(P:P,E:E,Datenbank!$E307,C:C,Datenbank!$C307))+IF(ISERROR(SUMIFS(Q:Q,E:E,Datenbank!$E307,C:C,Datenbank!$C307)),"",SUMIFS(Q:Q,E:E,Datenbank!$E307,C:C,Datenbank!$C307))</f>
        <v>0</v>
      </c>
      <c r="V307" s="33" t="str">
        <f>IF(ISERROR(IF(Z307="Duplikat","",(Datenbank!$U307-Datenbank!$T307))),"",IF(Z307="Duplikat","",(Datenbank!$U307-Datenbank!$T307)))</f>
        <v/>
      </c>
      <c r="W307" s="33">
        <f ca="1">IF(ISERROR(SUMIF(O:T,Datenbank!$O307,T:T)),"",SUMIF(O:T,Datenbank!$O307,T:T))</f>
        <v>0</v>
      </c>
      <c r="X307" s="33">
        <f ca="1">IF(ISERROR(SUMIF(O:Q,Datenbank!$O307,Q:Q)),"",SUMIF(O:Q,Datenbank!$O307,Q:Q))+IF(ISERROR(SUMIF(O:Q,Datenbank!$O307,P:P)),"",SUMIF(O:Q,Datenbank!$O307,P:P))</f>
        <v>0</v>
      </c>
      <c r="Y307" s="33">
        <f ca="1">IF(ISERROR(Datenbank!$X307-W307),"",Datenbank!$X307-W307)</f>
        <v>0</v>
      </c>
      <c r="Z307" s="31" t="str" cm="1">
        <f t="array" ref="Z307">_xlfn.LET(_xlpm.fi,_xlfn._xlws.FILTER($O307:$O$2480,(MONTH($D307:$D$2480)=MONTH($D307))*($O307:$O$2480=$O307)),IF(COUNT(_xlpm.fi)&gt;1,"DUPLIKAT",""))</f>
        <v/>
      </c>
      <c r="AA307" s="31"/>
      <c r="AB307" s="31"/>
    </row>
    <row r="308" spans="2:28" ht="20.100000000000001" customHeight="1" x14ac:dyDescent="0.25">
      <c r="B308" s="31">
        <f t="shared" si="40"/>
        <v>296</v>
      </c>
      <c r="C308" s="31">
        <f t="shared" si="41"/>
        <v>1</v>
      </c>
      <c r="D308" s="32"/>
      <c r="E308" s="31"/>
      <c r="F308" s="31">
        <f>Datenbank!$E308</f>
        <v>0</v>
      </c>
      <c r="G308" s="33" t="str">
        <f>IF(ISERROR(INDEX([1]Plan!A:O,MATCH(E308,[1]Plan!C:C,0),MATCH(C308,[1]Plan!$A$2:$O$2,0))),"",INDEX([1]Plan!A:O,MATCH(E308,[1]Plan!C:C,0),MATCH(C308,[1]Plan!$A$2:$O$2,0)))</f>
        <v/>
      </c>
      <c r="H308" s="33"/>
      <c r="I308" s="33"/>
      <c r="J308" s="31"/>
      <c r="K308" s="33" t="str">
        <f t="shared" si="38"/>
        <v/>
      </c>
      <c r="L308" s="33" t="str">
        <f t="shared" si="39"/>
        <v/>
      </c>
      <c r="M308" s="31" t="str">
        <f t="shared" si="42"/>
        <v/>
      </c>
      <c r="N308" s="31" t="str">
        <f>IF(ISERROR(VLOOKUP(M308,[1]Plan!$Q$5:$R$22,2,FALSE)),"",VLOOKUP(M308,[1]Plan!$Q$5:$R$22,2,FALSE))</f>
        <v/>
      </c>
      <c r="O308" s="31" t="str">
        <f>IF(ISERROR(INDEX([1]Plan!$B:$B,MATCH(F308,[1]Plan!$C:$C,0))),"",INDEX([1]Plan!$B:$B,MATCH(F308,[1]Plan!$C:$C,0)))</f>
        <v/>
      </c>
      <c r="P308" s="33" t="str">
        <f t="shared" si="43"/>
        <v/>
      </c>
      <c r="Q308" s="33">
        <f t="shared" si="44"/>
        <v>0</v>
      </c>
      <c r="R308" s="33" t="str">
        <f t="shared" si="45"/>
        <v/>
      </c>
      <c r="S308" s="33" t="str">
        <f>IF(Z308="DUPLIKAT","",Tabelle1[[#This Row],[Soll-Monat]])</f>
        <v/>
      </c>
      <c r="T308" s="33" t="str">
        <f>IF(ISERROR(IF(M308=99,"",INDEX([1]Plan!A:O,MATCH($O308,[1]Plan!B:B,0),MATCH($C308,[1]Plan!$A$2:$O$2,0)))),"",IF(M308=99,"",INDEX([1]Plan!A:O,MATCH($O308,[1]Plan!B:B,0),MATCH($C308,[1]Plan!$A$2:$O$2,0))))</f>
        <v/>
      </c>
      <c r="U308" s="33">
        <f>IF(ISERROR(SUMIFS(P:P,E:E,Datenbank!$E308,C:C,Datenbank!$C308)),"",SUMIFS(P:P,E:E,Datenbank!$E308,C:C,Datenbank!$C308))+IF(ISERROR(SUMIFS(Q:Q,E:E,Datenbank!$E308,C:C,Datenbank!$C308)),"",SUMIFS(Q:Q,E:E,Datenbank!$E308,C:C,Datenbank!$C308))</f>
        <v>0</v>
      </c>
      <c r="V308" s="33" t="str">
        <f>IF(ISERROR(IF(Z308="Duplikat","",(Datenbank!$U308-Datenbank!$T308))),"",IF(Z308="Duplikat","",(Datenbank!$U308-Datenbank!$T308)))</f>
        <v/>
      </c>
      <c r="W308" s="33">
        <f ca="1">IF(ISERROR(SUMIF(O:T,Datenbank!$O308,T:T)),"",SUMIF(O:T,Datenbank!$O308,T:T))</f>
        <v>0</v>
      </c>
      <c r="X308" s="33">
        <f ca="1">IF(ISERROR(SUMIF(O:Q,Datenbank!$O308,Q:Q)),"",SUMIF(O:Q,Datenbank!$O308,Q:Q))+IF(ISERROR(SUMIF(O:Q,Datenbank!$O308,P:P)),"",SUMIF(O:Q,Datenbank!$O308,P:P))</f>
        <v>0</v>
      </c>
      <c r="Y308" s="33">
        <f ca="1">IF(ISERROR(Datenbank!$X308-W308),"",Datenbank!$X308-W308)</f>
        <v>0</v>
      </c>
      <c r="Z308" s="31" t="str" cm="1">
        <f t="array" ref="Z308">_xlfn.LET(_xlpm.fi,_xlfn._xlws.FILTER($O308:$O$2480,(MONTH($D308:$D$2480)=MONTH($D308))*($O308:$O$2480=$O308)),IF(COUNT(_xlpm.fi)&gt;1,"DUPLIKAT",""))</f>
        <v/>
      </c>
      <c r="AA308" s="31"/>
      <c r="AB308" s="31"/>
    </row>
    <row r="309" spans="2:28" ht="20.100000000000001" customHeight="1" x14ac:dyDescent="0.25">
      <c r="B309" s="31">
        <f t="shared" si="40"/>
        <v>297</v>
      </c>
      <c r="C309" s="31">
        <f t="shared" si="41"/>
        <v>1</v>
      </c>
      <c r="D309" s="32"/>
      <c r="E309" s="31"/>
      <c r="F309" s="31">
        <f>Datenbank!$E309</f>
        <v>0</v>
      </c>
      <c r="G309" s="33" t="str">
        <f>IF(ISERROR(INDEX([1]Plan!A:O,MATCH(E309,[1]Plan!C:C,0),MATCH(C309,[1]Plan!$A$2:$O$2,0))),"",INDEX([1]Plan!A:O,MATCH(E309,[1]Plan!C:C,0),MATCH(C309,[1]Plan!$A$2:$O$2,0)))</f>
        <v/>
      </c>
      <c r="H309" s="33"/>
      <c r="I309" s="33"/>
      <c r="J309" s="31"/>
      <c r="K309" s="33" t="str">
        <f t="shared" si="38"/>
        <v/>
      </c>
      <c r="L309" s="33" t="str">
        <f t="shared" si="39"/>
        <v/>
      </c>
      <c r="M309" s="31" t="str">
        <f t="shared" si="42"/>
        <v/>
      </c>
      <c r="N309" s="31" t="str">
        <f>IF(ISERROR(VLOOKUP(M309,[1]Plan!$Q$5:$R$22,2,FALSE)),"",VLOOKUP(M309,[1]Plan!$Q$5:$R$22,2,FALSE))</f>
        <v/>
      </c>
      <c r="O309" s="31" t="str">
        <f>IF(ISERROR(INDEX([1]Plan!$B:$B,MATCH(F309,[1]Plan!$C:$C,0))),"",INDEX([1]Plan!$B:$B,MATCH(F309,[1]Plan!$C:$C,0)))</f>
        <v/>
      </c>
      <c r="P309" s="33" t="str">
        <f t="shared" si="43"/>
        <v/>
      </c>
      <c r="Q309" s="33">
        <f t="shared" si="44"/>
        <v>0</v>
      </c>
      <c r="R309" s="33" t="str">
        <f t="shared" si="45"/>
        <v/>
      </c>
      <c r="S309" s="33" t="str">
        <f>IF(Z309="DUPLIKAT","",Tabelle1[[#This Row],[Soll-Monat]])</f>
        <v/>
      </c>
      <c r="T309" s="33" t="str">
        <f>IF(ISERROR(IF(M309=99,"",INDEX([1]Plan!A:O,MATCH($O309,[1]Plan!B:B,0),MATCH($C309,[1]Plan!$A$2:$O$2,0)))),"",IF(M309=99,"",INDEX([1]Plan!A:O,MATCH($O309,[1]Plan!B:B,0),MATCH($C309,[1]Plan!$A$2:$O$2,0))))</f>
        <v/>
      </c>
      <c r="U309" s="33">
        <f>IF(ISERROR(SUMIFS(P:P,E:E,Datenbank!$E309,C:C,Datenbank!$C309)),"",SUMIFS(P:P,E:E,Datenbank!$E309,C:C,Datenbank!$C309))+IF(ISERROR(SUMIFS(Q:Q,E:E,Datenbank!$E309,C:C,Datenbank!$C309)),"",SUMIFS(Q:Q,E:E,Datenbank!$E309,C:C,Datenbank!$C309))</f>
        <v>0</v>
      </c>
      <c r="V309" s="33" t="str">
        <f>IF(ISERROR(IF(Z309="Duplikat","",(Datenbank!$U309-Datenbank!$T309))),"",IF(Z309="Duplikat","",(Datenbank!$U309-Datenbank!$T309)))</f>
        <v/>
      </c>
      <c r="W309" s="33">
        <f ca="1">IF(ISERROR(SUMIF(O:T,Datenbank!$O309,T:T)),"",SUMIF(O:T,Datenbank!$O309,T:T))</f>
        <v>0</v>
      </c>
      <c r="X309" s="33">
        <f ca="1">IF(ISERROR(SUMIF(O:Q,Datenbank!$O309,Q:Q)),"",SUMIF(O:Q,Datenbank!$O309,Q:Q))+IF(ISERROR(SUMIF(O:Q,Datenbank!$O309,P:P)),"",SUMIF(O:Q,Datenbank!$O309,P:P))</f>
        <v>0</v>
      </c>
      <c r="Y309" s="33">
        <f ca="1">IF(ISERROR(Datenbank!$X309-W309),"",Datenbank!$X309-W309)</f>
        <v>0</v>
      </c>
      <c r="Z309" s="31" t="str" cm="1">
        <f t="array" ref="Z309">_xlfn.LET(_xlpm.fi,_xlfn._xlws.FILTER($O309:$O$2480,(MONTH($D309:$D$2480)=MONTH($D309))*($O309:$O$2480=$O309)),IF(COUNT(_xlpm.fi)&gt;1,"DUPLIKAT",""))</f>
        <v/>
      </c>
      <c r="AA309" s="31"/>
      <c r="AB309" s="31"/>
    </row>
    <row r="310" spans="2:28" ht="20.100000000000001" customHeight="1" x14ac:dyDescent="0.25">
      <c r="B310" s="31">
        <f t="shared" si="40"/>
        <v>298</v>
      </c>
      <c r="C310" s="31">
        <f t="shared" si="41"/>
        <v>1</v>
      </c>
      <c r="D310" s="32"/>
      <c r="E310" s="31"/>
      <c r="F310" s="31">
        <f>Datenbank!$E310</f>
        <v>0</v>
      </c>
      <c r="G310" s="33" t="str">
        <f>IF(ISERROR(INDEX([1]Plan!A:O,MATCH(E310,[1]Plan!C:C,0),MATCH(C310,[1]Plan!$A$2:$O$2,0))),"",INDEX([1]Plan!A:O,MATCH(E310,[1]Plan!C:C,0),MATCH(C310,[1]Plan!$A$2:$O$2,0)))</f>
        <v/>
      </c>
      <c r="H310" s="33"/>
      <c r="I310" s="33"/>
      <c r="J310" s="31"/>
      <c r="K310" s="33" t="str">
        <f t="shared" si="38"/>
        <v/>
      </c>
      <c r="L310" s="33" t="str">
        <f t="shared" si="39"/>
        <v/>
      </c>
      <c r="M310" s="31" t="str">
        <f t="shared" si="42"/>
        <v/>
      </c>
      <c r="N310" s="31" t="str">
        <f>IF(ISERROR(VLOOKUP(M310,[1]Plan!$Q$5:$R$22,2,FALSE)),"",VLOOKUP(M310,[1]Plan!$Q$5:$R$22,2,FALSE))</f>
        <v/>
      </c>
      <c r="O310" s="31" t="str">
        <f>IF(ISERROR(INDEX([1]Plan!$B:$B,MATCH(F310,[1]Plan!$C:$C,0))),"",INDEX([1]Plan!$B:$B,MATCH(F310,[1]Plan!$C:$C,0)))</f>
        <v/>
      </c>
      <c r="P310" s="33" t="str">
        <f t="shared" si="43"/>
        <v/>
      </c>
      <c r="Q310" s="33">
        <f t="shared" si="44"/>
        <v>0</v>
      </c>
      <c r="R310" s="33" t="str">
        <f t="shared" si="45"/>
        <v/>
      </c>
      <c r="S310" s="33" t="str">
        <f>IF(Z310="DUPLIKAT","",Tabelle1[[#This Row],[Soll-Monat]])</f>
        <v/>
      </c>
      <c r="T310" s="33" t="str">
        <f>IF(ISERROR(IF(M310=99,"",INDEX([1]Plan!A:O,MATCH($O310,[1]Plan!B:B,0),MATCH($C310,[1]Plan!$A$2:$O$2,0)))),"",IF(M310=99,"",INDEX([1]Plan!A:O,MATCH($O310,[1]Plan!B:B,0),MATCH($C310,[1]Plan!$A$2:$O$2,0))))</f>
        <v/>
      </c>
      <c r="U310" s="33">
        <f>IF(ISERROR(SUMIFS(P:P,E:E,Datenbank!$E310,C:C,Datenbank!$C310)),"",SUMIFS(P:P,E:E,Datenbank!$E310,C:C,Datenbank!$C310))+IF(ISERROR(SUMIFS(Q:Q,E:E,Datenbank!$E310,C:C,Datenbank!$C310)),"",SUMIFS(Q:Q,E:E,Datenbank!$E310,C:C,Datenbank!$C310))</f>
        <v>0</v>
      </c>
      <c r="V310" s="33" t="str">
        <f>IF(ISERROR(IF(Z310="Duplikat","",(Datenbank!$U310-Datenbank!$T310))),"",IF(Z310="Duplikat","",(Datenbank!$U310-Datenbank!$T310)))</f>
        <v/>
      </c>
      <c r="W310" s="33">
        <f ca="1">IF(ISERROR(SUMIF(O:T,Datenbank!$O310,T:T)),"",SUMIF(O:T,Datenbank!$O310,T:T))</f>
        <v>0</v>
      </c>
      <c r="X310" s="33">
        <f ca="1">IF(ISERROR(SUMIF(O:Q,Datenbank!$O310,Q:Q)),"",SUMIF(O:Q,Datenbank!$O310,Q:Q))+IF(ISERROR(SUMIF(O:Q,Datenbank!$O310,P:P)),"",SUMIF(O:Q,Datenbank!$O310,P:P))</f>
        <v>0</v>
      </c>
      <c r="Y310" s="33">
        <f ca="1">IF(ISERROR(Datenbank!$X310-W310),"",Datenbank!$X310-W310)</f>
        <v>0</v>
      </c>
      <c r="Z310" s="31" t="str" cm="1">
        <f t="array" ref="Z310">_xlfn.LET(_xlpm.fi,_xlfn._xlws.FILTER($O310:$O$2480,(MONTH($D310:$D$2480)=MONTH($D310))*($O310:$O$2480=$O310)),IF(COUNT(_xlpm.fi)&gt;1,"DUPLIKAT",""))</f>
        <v/>
      </c>
      <c r="AA310" s="31"/>
      <c r="AB310" s="31"/>
    </row>
    <row r="311" spans="2:28" ht="20.100000000000001" customHeight="1" x14ac:dyDescent="0.25">
      <c r="B311" s="31">
        <f t="shared" si="40"/>
        <v>299</v>
      </c>
      <c r="C311" s="31">
        <f t="shared" si="41"/>
        <v>1</v>
      </c>
      <c r="D311" s="32"/>
      <c r="E311" s="31"/>
      <c r="F311" s="31">
        <f>Datenbank!$E311</f>
        <v>0</v>
      </c>
      <c r="G311" s="33" t="str">
        <f>IF(ISERROR(INDEX([1]Plan!A:O,MATCH(E311,[1]Plan!C:C,0),MATCH(C311,[1]Plan!$A$2:$O$2,0))),"",INDEX([1]Plan!A:O,MATCH(E311,[1]Plan!C:C,0),MATCH(C311,[1]Plan!$A$2:$O$2,0)))</f>
        <v/>
      </c>
      <c r="H311" s="33"/>
      <c r="I311" s="33"/>
      <c r="J311" s="31"/>
      <c r="K311" s="33" t="str">
        <f t="shared" si="38"/>
        <v/>
      </c>
      <c r="L311" s="33" t="str">
        <f t="shared" si="39"/>
        <v/>
      </c>
      <c r="M311" s="31" t="str">
        <f t="shared" si="42"/>
        <v/>
      </c>
      <c r="N311" s="31" t="str">
        <f>IF(ISERROR(VLOOKUP(M311,[1]Plan!$Q$5:$R$22,2,FALSE)),"",VLOOKUP(M311,[1]Plan!$Q$5:$R$22,2,FALSE))</f>
        <v/>
      </c>
      <c r="O311" s="31" t="str">
        <f>IF(ISERROR(INDEX([1]Plan!$B:$B,MATCH(F311,[1]Plan!$C:$C,0))),"",INDEX([1]Plan!$B:$B,MATCH(F311,[1]Plan!$C:$C,0)))</f>
        <v/>
      </c>
      <c r="P311" s="33" t="str">
        <f t="shared" si="43"/>
        <v/>
      </c>
      <c r="Q311" s="33">
        <f t="shared" si="44"/>
        <v>0</v>
      </c>
      <c r="R311" s="33" t="str">
        <f t="shared" si="45"/>
        <v/>
      </c>
      <c r="S311" s="33" t="str">
        <f>IF(Z311="DUPLIKAT","",Tabelle1[[#This Row],[Soll-Monat]])</f>
        <v/>
      </c>
      <c r="T311" s="33" t="str">
        <f>IF(ISERROR(IF(M311=99,"",INDEX([1]Plan!A:O,MATCH($O311,[1]Plan!B:B,0),MATCH($C311,[1]Plan!$A$2:$O$2,0)))),"",IF(M311=99,"",INDEX([1]Plan!A:O,MATCH($O311,[1]Plan!B:B,0),MATCH($C311,[1]Plan!$A$2:$O$2,0))))</f>
        <v/>
      </c>
      <c r="U311" s="33">
        <f>IF(ISERROR(SUMIFS(P:P,E:E,Datenbank!$E311,C:C,Datenbank!$C311)),"",SUMIFS(P:P,E:E,Datenbank!$E311,C:C,Datenbank!$C311))+IF(ISERROR(SUMIFS(Q:Q,E:E,Datenbank!$E311,C:C,Datenbank!$C311)),"",SUMIFS(Q:Q,E:E,Datenbank!$E311,C:C,Datenbank!$C311))</f>
        <v>0</v>
      </c>
      <c r="V311" s="33" t="str">
        <f>IF(ISERROR(IF(Z311="Duplikat","",(Datenbank!$U311-Datenbank!$T311))),"",IF(Z311="Duplikat","",(Datenbank!$U311-Datenbank!$T311)))</f>
        <v/>
      </c>
      <c r="W311" s="33">
        <f ca="1">IF(ISERROR(SUMIF(O:T,Datenbank!$O311,T:T)),"",SUMIF(O:T,Datenbank!$O311,T:T))</f>
        <v>0</v>
      </c>
      <c r="X311" s="33">
        <f ca="1">IF(ISERROR(SUMIF(O:Q,Datenbank!$O311,Q:Q)),"",SUMIF(O:Q,Datenbank!$O311,Q:Q))+IF(ISERROR(SUMIF(O:Q,Datenbank!$O311,P:P)),"",SUMIF(O:Q,Datenbank!$O311,P:P))</f>
        <v>0</v>
      </c>
      <c r="Y311" s="33">
        <f ca="1">IF(ISERROR(Datenbank!$X311-W311),"",Datenbank!$X311-W311)</f>
        <v>0</v>
      </c>
      <c r="Z311" s="31" t="str" cm="1">
        <f t="array" ref="Z311">_xlfn.LET(_xlpm.fi,_xlfn._xlws.FILTER($O311:$O$2480,(MONTH($D311:$D$2480)=MONTH($D311))*($O311:$O$2480=$O311)),IF(COUNT(_xlpm.fi)&gt;1,"DUPLIKAT",""))</f>
        <v/>
      </c>
      <c r="AA311" s="31"/>
      <c r="AB311" s="31"/>
    </row>
    <row r="312" spans="2:28" ht="20.100000000000001" customHeight="1" x14ac:dyDescent="0.25">
      <c r="B312" s="31">
        <f t="shared" si="40"/>
        <v>300</v>
      </c>
      <c r="C312" s="31">
        <f t="shared" si="41"/>
        <v>1</v>
      </c>
      <c r="D312" s="32"/>
      <c r="E312" s="31"/>
      <c r="F312" s="31">
        <f>Datenbank!$E312</f>
        <v>0</v>
      </c>
      <c r="G312" s="33" t="str">
        <f>IF(ISERROR(INDEX([1]Plan!A:O,MATCH(E312,[1]Plan!C:C,0),MATCH(C312,[1]Plan!$A$2:$O$2,0))),"",INDEX([1]Plan!A:O,MATCH(E312,[1]Plan!C:C,0),MATCH(C312,[1]Plan!$A$2:$O$2,0)))</f>
        <v/>
      </c>
      <c r="H312" s="33"/>
      <c r="I312" s="33"/>
      <c r="J312" s="31"/>
      <c r="K312" s="33" t="str">
        <f t="shared" si="38"/>
        <v/>
      </c>
      <c r="L312" s="33" t="str">
        <f t="shared" si="39"/>
        <v/>
      </c>
      <c r="M312" s="31" t="str">
        <f t="shared" si="42"/>
        <v/>
      </c>
      <c r="N312" s="31" t="str">
        <f>IF(ISERROR(VLOOKUP(M312,[1]Plan!$Q$5:$R$22,2,FALSE)),"",VLOOKUP(M312,[1]Plan!$Q$5:$R$22,2,FALSE))</f>
        <v/>
      </c>
      <c r="O312" s="31" t="str">
        <f>IF(ISERROR(INDEX([1]Plan!$B:$B,MATCH(F312,[1]Plan!$C:$C,0))),"",INDEX([1]Plan!$B:$B,MATCH(F312,[1]Plan!$C:$C,0)))</f>
        <v/>
      </c>
      <c r="P312" s="33" t="str">
        <f t="shared" si="43"/>
        <v/>
      </c>
      <c r="Q312" s="33">
        <f t="shared" si="44"/>
        <v>0</v>
      </c>
      <c r="R312" s="33" t="str">
        <f t="shared" si="45"/>
        <v/>
      </c>
      <c r="S312" s="33" t="str">
        <f>IF(Z312="DUPLIKAT","",Tabelle1[[#This Row],[Soll-Monat]])</f>
        <v/>
      </c>
      <c r="T312" s="33" t="str">
        <f>IF(ISERROR(IF(M312=99,"",INDEX([1]Plan!A:O,MATCH($O312,[1]Plan!B:B,0),MATCH($C312,[1]Plan!$A$2:$O$2,0)))),"",IF(M312=99,"",INDEX([1]Plan!A:O,MATCH($O312,[1]Plan!B:B,0),MATCH($C312,[1]Plan!$A$2:$O$2,0))))</f>
        <v/>
      </c>
      <c r="U312" s="33">
        <f>IF(ISERROR(SUMIFS(P:P,E:E,Datenbank!$E312,C:C,Datenbank!$C312)),"",SUMIFS(P:P,E:E,Datenbank!$E312,C:C,Datenbank!$C312))+IF(ISERROR(SUMIFS(Q:Q,E:E,Datenbank!$E312,C:C,Datenbank!$C312)),"",SUMIFS(Q:Q,E:E,Datenbank!$E312,C:C,Datenbank!$C312))</f>
        <v>0</v>
      </c>
      <c r="V312" s="33" t="str">
        <f>IF(ISERROR(IF(Z312="Duplikat","",(Datenbank!$U312-Datenbank!$T312))),"",IF(Z312="Duplikat","",(Datenbank!$U312-Datenbank!$T312)))</f>
        <v/>
      </c>
      <c r="W312" s="33">
        <f ca="1">IF(ISERROR(SUMIF(O:T,Datenbank!$O312,T:T)),"",SUMIF(O:T,Datenbank!$O312,T:T))</f>
        <v>0</v>
      </c>
      <c r="X312" s="33">
        <f ca="1">IF(ISERROR(SUMIF(O:Q,Datenbank!$O312,Q:Q)),"",SUMIF(O:Q,Datenbank!$O312,Q:Q))+IF(ISERROR(SUMIF(O:Q,Datenbank!$O312,P:P)),"",SUMIF(O:Q,Datenbank!$O312,P:P))</f>
        <v>0</v>
      </c>
      <c r="Y312" s="33">
        <f ca="1">IF(ISERROR(Datenbank!$X312-W312),"",Datenbank!$X312-W312)</f>
        <v>0</v>
      </c>
      <c r="Z312" s="31" t="str" cm="1">
        <f t="array" ref="Z312">_xlfn.LET(_xlpm.fi,_xlfn._xlws.FILTER($O312:$O$2480,(MONTH($D312:$D$2480)=MONTH($D312))*($O312:$O$2480=$O312)),IF(COUNT(_xlpm.fi)&gt;1,"DUPLIKAT",""))</f>
        <v/>
      </c>
      <c r="AA312" s="31"/>
      <c r="AB312" s="31"/>
    </row>
    <row r="313" spans="2:28" ht="20.100000000000001" customHeight="1" x14ac:dyDescent="0.25">
      <c r="B313" s="31">
        <f t="shared" si="40"/>
        <v>301</v>
      </c>
      <c r="C313" s="31">
        <f t="shared" si="41"/>
        <v>1</v>
      </c>
      <c r="D313" s="32"/>
      <c r="E313" s="31"/>
      <c r="F313" s="31">
        <f>Datenbank!$E313</f>
        <v>0</v>
      </c>
      <c r="G313" s="33" t="str">
        <f>IF(ISERROR(INDEX([1]Plan!A:O,MATCH(E313,[1]Plan!C:C,0),MATCH(C313,[1]Plan!$A$2:$O$2,0))),"",INDEX([1]Plan!A:O,MATCH(E313,[1]Plan!C:C,0),MATCH(C313,[1]Plan!$A$2:$O$2,0)))</f>
        <v/>
      </c>
      <c r="H313" s="33"/>
      <c r="I313" s="33"/>
      <c r="J313" s="31"/>
      <c r="K313" s="33" t="str">
        <f t="shared" si="38"/>
        <v/>
      </c>
      <c r="L313" s="33" t="str">
        <f t="shared" si="39"/>
        <v/>
      </c>
      <c r="M313" s="31" t="str">
        <f t="shared" si="42"/>
        <v/>
      </c>
      <c r="N313" s="31" t="str">
        <f>IF(ISERROR(VLOOKUP(M313,[1]Plan!$Q$5:$R$22,2,FALSE)),"",VLOOKUP(M313,[1]Plan!$Q$5:$R$22,2,FALSE))</f>
        <v/>
      </c>
      <c r="O313" s="31" t="str">
        <f>IF(ISERROR(INDEX([1]Plan!$B:$B,MATCH(F313,[1]Plan!$C:$C,0))),"",INDEX([1]Plan!$B:$B,MATCH(F313,[1]Plan!$C:$C,0)))</f>
        <v/>
      </c>
      <c r="P313" s="33" t="str">
        <f t="shared" si="43"/>
        <v/>
      </c>
      <c r="Q313" s="33">
        <f t="shared" si="44"/>
        <v>0</v>
      </c>
      <c r="R313" s="33" t="str">
        <f t="shared" si="45"/>
        <v/>
      </c>
      <c r="S313" s="33" t="str">
        <f>IF(Z313="DUPLIKAT","",Tabelle1[[#This Row],[Soll-Monat]])</f>
        <v/>
      </c>
      <c r="T313" s="33" t="str">
        <f>IF(ISERROR(IF(M313=99,"",INDEX([1]Plan!A:O,MATCH($O313,[1]Plan!B:B,0),MATCH($C313,[1]Plan!$A$2:$O$2,0)))),"",IF(M313=99,"",INDEX([1]Plan!A:O,MATCH($O313,[1]Plan!B:B,0),MATCH($C313,[1]Plan!$A$2:$O$2,0))))</f>
        <v/>
      </c>
      <c r="U313" s="33">
        <f>IF(ISERROR(SUMIFS(P:P,E:E,Datenbank!$E313,C:C,Datenbank!$C313)),"",SUMIFS(P:P,E:E,Datenbank!$E313,C:C,Datenbank!$C313))+IF(ISERROR(SUMIFS(Q:Q,E:E,Datenbank!$E313,C:C,Datenbank!$C313)),"",SUMIFS(Q:Q,E:E,Datenbank!$E313,C:C,Datenbank!$C313))</f>
        <v>0</v>
      </c>
      <c r="V313" s="33" t="str">
        <f>IF(ISERROR(IF(Z313="Duplikat","",(Datenbank!$U313-Datenbank!$T313))),"",IF(Z313="Duplikat","",(Datenbank!$U313-Datenbank!$T313)))</f>
        <v/>
      </c>
      <c r="W313" s="33">
        <f ca="1">IF(ISERROR(SUMIF(O:T,Datenbank!$O313,T:T)),"",SUMIF(O:T,Datenbank!$O313,T:T))</f>
        <v>0</v>
      </c>
      <c r="X313" s="33">
        <f ca="1">IF(ISERROR(SUMIF(O:Q,Datenbank!$O313,Q:Q)),"",SUMIF(O:Q,Datenbank!$O313,Q:Q))+IF(ISERROR(SUMIF(O:Q,Datenbank!$O313,P:P)),"",SUMIF(O:Q,Datenbank!$O313,P:P))</f>
        <v>0</v>
      </c>
      <c r="Y313" s="33">
        <f ca="1">IF(ISERROR(Datenbank!$X313-W313),"",Datenbank!$X313-W313)</f>
        <v>0</v>
      </c>
      <c r="Z313" s="31" t="str" cm="1">
        <f t="array" ref="Z313">_xlfn.LET(_xlpm.fi,_xlfn._xlws.FILTER($O313:$O$2480,(MONTH($D313:$D$2480)=MONTH($D313))*($O313:$O$2480=$O313)),IF(COUNT(_xlpm.fi)&gt;1,"DUPLIKAT",""))</f>
        <v/>
      </c>
      <c r="AA313" s="31"/>
      <c r="AB313" s="31"/>
    </row>
    <row r="314" spans="2:28" ht="20.100000000000001" customHeight="1" x14ac:dyDescent="0.25">
      <c r="B314" s="31">
        <f t="shared" si="40"/>
        <v>302</v>
      </c>
      <c r="C314" s="31">
        <f t="shared" si="41"/>
        <v>1</v>
      </c>
      <c r="D314" s="32"/>
      <c r="E314" s="31"/>
      <c r="F314" s="31">
        <f>Datenbank!$E314</f>
        <v>0</v>
      </c>
      <c r="G314" s="33" t="str">
        <f>IF(ISERROR(INDEX([1]Plan!A:O,MATCH(E314,[1]Plan!C:C,0),MATCH(C314,[1]Plan!$A$2:$O$2,0))),"",INDEX([1]Plan!A:O,MATCH(E314,[1]Plan!C:C,0),MATCH(C314,[1]Plan!$A$2:$O$2,0)))</f>
        <v/>
      </c>
      <c r="H314" s="33"/>
      <c r="I314" s="33"/>
      <c r="J314" s="31"/>
      <c r="K314" s="33" t="str">
        <f t="shared" si="38"/>
        <v/>
      </c>
      <c r="L314" s="33" t="str">
        <f t="shared" si="39"/>
        <v/>
      </c>
      <c r="M314" s="31" t="str">
        <f t="shared" si="42"/>
        <v/>
      </c>
      <c r="N314" s="31" t="str">
        <f>IF(ISERROR(VLOOKUP(M314,[1]Plan!$Q$5:$R$22,2,FALSE)),"",VLOOKUP(M314,[1]Plan!$Q$5:$R$22,2,FALSE))</f>
        <v/>
      </c>
      <c r="O314" s="31" t="str">
        <f>IF(ISERROR(INDEX([1]Plan!$B:$B,MATCH(F314,[1]Plan!$C:$C,0))),"",INDEX([1]Plan!$B:$B,MATCH(F314,[1]Plan!$C:$C,0)))</f>
        <v/>
      </c>
      <c r="P314" s="33" t="str">
        <f t="shared" si="43"/>
        <v/>
      </c>
      <c r="Q314" s="33">
        <f t="shared" si="44"/>
        <v>0</v>
      </c>
      <c r="R314" s="33" t="str">
        <f t="shared" si="45"/>
        <v/>
      </c>
      <c r="S314" s="33" t="str">
        <f>IF(Z314="DUPLIKAT","",Tabelle1[[#This Row],[Soll-Monat]])</f>
        <v/>
      </c>
      <c r="T314" s="33" t="str">
        <f>IF(ISERROR(IF(M314=99,"",INDEX([1]Plan!A:O,MATCH($O314,[1]Plan!B:B,0),MATCH($C314,[1]Plan!$A$2:$O$2,0)))),"",IF(M314=99,"",INDEX([1]Plan!A:O,MATCH($O314,[1]Plan!B:B,0),MATCH($C314,[1]Plan!$A$2:$O$2,0))))</f>
        <v/>
      </c>
      <c r="U314" s="33">
        <f>IF(ISERROR(SUMIFS(P:P,E:E,Datenbank!$E314,C:C,Datenbank!$C314)),"",SUMIFS(P:P,E:E,Datenbank!$E314,C:C,Datenbank!$C314))+IF(ISERROR(SUMIFS(Q:Q,E:E,Datenbank!$E314,C:C,Datenbank!$C314)),"",SUMIFS(Q:Q,E:E,Datenbank!$E314,C:C,Datenbank!$C314))</f>
        <v>0</v>
      </c>
      <c r="V314" s="33" t="str">
        <f>IF(ISERROR(IF(Z314="Duplikat","",(Datenbank!$U314-Datenbank!$T314))),"",IF(Z314="Duplikat","",(Datenbank!$U314-Datenbank!$T314)))</f>
        <v/>
      </c>
      <c r="W314" s="33">
        <f ca="1">IF(ISERROR(SUMIF(O:T,Datenbank!$O314,T:T)),"",SUMIF(O:T,Datenbank!$O314,T:T))</f>
        <v>0</v>
      </c>
      <c r="X314" s="33">
        <f ca="1">IF(ISERROR(SUMIF(O:Q,Datenbank!$O314,Q:Q)),"",SUMIF(O:Q,Datenbank!$O314,Q:Q))+IF(ISERROR(SUMIF(O:Q,Datenbank!$O314,P:P)),"",SUMIF(O:Q,Datenbank!$O314,P:P))</f>
        <v>0</v>
      </c>
      <c r="Y314" s="33">
        <f ca="1">IF(ISERROR(Datenbank!$X314-W314),"",Datenbank!$X314-W314)</f>
        <v>0</v>
      </c>
      <c r="Z314" s="31" t="str" cm="1">
        <f t="array" ref="Z314">_xlfn.LET(_xlpm.fi,_xlfn._xlws.FILTER($O314:$O$2480,(MONTH($D314:$D$2480)=MONTH($D314))*($O314:$O$2480=$O314)),IF(COUNT(_xlpm.fi)&gt;1,"DUPLIKAT",""))</f>
        <v/>
      </c>
      <c r="AA314" s="31"/>
      <c r="AB314" s="31"/>
    </row>
    <row r="315" spans="2:28" ht="20.100000000000001" customHeight="1" x14ac:dyDescent="0.25">
      <c r="B315" s="31">
        <f t="shared" si="40"/>
        <v>303</v>
      </c>
      <c r="C315" s="31">
        <f t="shared" si="41"/>
        <v>1</v>
      </c>
      <c r="D315" s="32"/>
      <c r="E315" s="31"/>
      <c r="F315" s="31">
        <f>Datenbank!$E315</f>
        <v>0</v>
      </c>
      <c r="G315" s="33" t="str">
        <f>IF(ISERROR(INDEX([1]Plan!A:O,MATCH(E315,[1]Plan!C:C,0),MATCH(C315,[1]Plan!$A$2:$O$2,0))),"",INDEX([1]Plan!A:O,MATCH(E315,[1]Plan!C:C,0),MATCH(C315,[1]Plan!$A$2:$O$2,0)))</f>
        <v/>
      </c>
      <c r="H315" s="33"/>
      <c r="I315" s="33"/>
      <c r="J315" s="31"/>
      <c r="K315" s="33" t="str">
        <f t="shared" si="38"/>
        <v/>
      </c>
      <c r="L315" s="33" t="str">
        <f t="shared" si="39"/>
        <v/>
      </c>
      <c r="M315" s="31" t="str">
        <f t="shared" si="42"/>
        <v/>
      </c>
      <c r="N315" s="31" t="str">
        <f>IF(ISERROR(VLOOKUP(M315,[1]Plan!$Q$5:$R$22,2,FALSE)),"",VLOOKUP(M315,[1]Plan!$Q$5:$R$22,2,FALSE))</f>
        <v/>
      </c>
      <c r="O315" s="31" t="str">
        <f>IF(ISERROR(INDEX([1]Plan!$B:$B,MATCH(F315,[1]Plan!$C:$C,0))),"",INDEX([1]Plan!$B:$B,MATCH(F315,[1]Plan!$C:$C,0)))</f>
        <v/>
      </c>
      <c r="P315" s="33" t="str">
        <f t="shared" si="43"/>
        <v/>
      </c>
      <c r="Q315" s="33">
        <f t="shared" si="44"/>
        <v>0</v>
      </c>
      <c r="R315" s="33" t="str">
        <f t="shared" si="45"/>
        <v/>
      </c>
      <c r="S315" s="33" t="str">
        <f>IF(Z315="DUPLIKAT","",Tabelle1[[#This Row],[Soll-Monat]])</f>
        <v/>
      </c>
      <c r="T315" s="33" t="str">
        <f>IF(ISERROR(IF(M315=99,"",INDEX([1]Plan!A:O,MATCH($O315,[1]Plan!B:B,0),MATCH($C315,[1]Plan!$A$2:$O$2,0)))),"",IF(M315=99,"",INDEX([1]Plan!A:O,MATCH($O315,[1]Plan!B:B,0),MATCH($C315,[1]Plan!$A$2:$O$2,0))))</f>
        <v/>
      </c>
      <c r="U315" s="33">
        <f>IF(ISERROR(SUMIFS(P:P,E:E,Datenbank!$E315,C:C,Datenbank!$C315)),"",SUMIFS(P:P,E:E,Datenbank!$E315,C:C,Datenbank!$C315))+IF(ISERROR(SUMIFS(Q:Q,E:E,Datenbank!$E315,C:C,Datenbank!$C315)),"",SUMIFS(Q:Q,E:E,Datenbank!$E315,C:C,Datenbank!$C315))</f>
        <v>0</v>
      </c>
      <c r="V315" s="33" t="str">
        <f>IF(ISERROR(IF(Z315="Duplikat","",(Datenbank!$U315-Datenbank!$T315))),"",IF(Z315="Duplikat","",(Datenbank!$U315-Datenbank!$T315)))</f>
        <v/>
      </c>
      <c r="W315" s="33">
        <f ca="1">IF(ISERROR(SUMIF(O:T,Datenbank!$O315,T:T)),"",SUMIF(O:T,Datenbank!$O315,T:T))</f>
        <v>0</v>
      </c>
      <c r="X315" s="33">
        <f ca="1">IF(ISERROR(SUMIF(O:Q,Datenbank!$O315,Q:Q)),"",SUMIF(O:Q,Datenbank!$O315,Q:Q))+IF(ISERROR(SUMIF(O:Q,Datenbank!$O315,P:P)),"",SUMIF(O:Q,Datenbank!$O315,P:P))</f>
        <v>0</v>
      </c>
      <c r="Y315" s="33">
        <f ca="1">IF(ISERROR(Datenbank!$X315-W315),"",Datenbank!$X315-W315)</f>
        <v>0</v>
      </c>
      <c r="Z315" s="31" t="str" cm="1">
        <f t="array" ref="Z315">_xlfn.LET(_xlpm.fi,_xlfn._xlws.FILTER($O315:$O$2480,(MONTH($D315:$D$2480)=MONTH($D315))*($O315:$O$2480=$O315)),IF(COUNT(_xlpm.fi)&gt;1,"DUPLIKAT",""))</f>
        <v/>
      </c>
      <c r="AA315" s="31"/>
      <c r="AB315" s="31"/>
    </row>
    <row r="316" spans="2:28" ht="20.100000000000001" customHeight="1" x14ac:dyDescent="0.25">
      <c r="B316" s="31">
        <f t="shared" si="40"/>
        <v>304</v>
      </c>
      <c r="C316" s="31">
        <f t="shared" si="41"/>
        <v>1</v>
      </c>
      <c r="D316" s="32"/>
      <c r="E316" s="31"/>
      <c r="F316" s="31">
        <f>Datenbank!$E316</f>
        <v>0</v>
      </c>
      <c r="G316" s="33" t="str">
        <f>IF(ISERROR(INDEX([1]Plan!A:O,MATCH(E316,[1]Plan!C:C,0),MATCH(C316,[1]Plan!$A$2:$O$2,0))),"",INDEX([1]Plan!A:O,MATCH(E316,[1]Plan!C:C,0),MATCH(C316,[1]Plan!$A$2:$O$2,0)))</f>
        <v/>
      </c>
      <c r="H316" s="33"/>
      <c r="I316" s="33"/>
      <c r="J316" s="31"/>
      <c r="K316" s="33" t="str">
        <f t="shared" si="38"/>
        <v/>
      </c>
      <c r="L316" s="33" t="str">
        <f t="shared" si="39"/>
        <v/>
      </c>
      <c r="M316" s="31" t="str">
        <f t="shared" si="42"/>
        <v/>
      </c>
      <c r="N316" s="31" t="str">
        <f>IF(ISERROR(VLOOKUP(M316,[1]Plan!$Q$5:$R$22,2,FALSE)),"",VLOOKUP(M316,[1]Plan!$Q$5:$R$22,2,FALSE))</f>
        <v/>
      </c>
      <c r="O316" s="31" t="str">
        <f>IF(ISERROR(INDEX([1]Plan!$B:$B,MATCH(F316,[1]Plan!$C:$C,0))),"",INDEX([1]Plan!$B:$B,MATCH(F316,[1]Plan!$C:$C,0)))</f>
        <v/>
      </c>
      <c r="P316" s="33" t="str">
        <f t="shared" si="43"/>
        <v/>
      </c>
      <c r="Q316" s="33">
        <f t="shared" si="44"/>
        <v>0</v>
      </c>
      <c r="R316" s="33" t="str">
        <f t="shared" si="45"/>
        <v/>
      </c>
      <c r="S316" s="33" t="str">
        <f>IF(Z316="DUPLIKAT","",Tabelle1[[#This Row],[Soll-Monat]])</f>
        <v/>
      </c>
      <c r="T316" s="33" t="str">
        <f>IF(ISERROR(IF(M316=99,"",INDEX([1]Plan!A:O,MATCH($O316,[1]Plan!B:B,0),MATCH($C316,[1]Plan!$A$2:$O$2,0)))),"",IF(M316=99,"",INDEX([1]Plan!A:O,MATCH($O316,[1]Plan!B:B,0),MATCH($C316,[1]Plan!$A$2:$O$2,0))))</f>
        <v/>
      </c>
      <c r="U316" s="33">
        <f>IF(ISERROR(SUMIFS(P:P,E:E,Datenbank!$E316,C:C,Datenbank!$C316)),"",SUMIFS(P:P,E:E,Datenbank!$E316,C:C,Datenbank!$C316))+IF(ISERROR(SUMIFS(Q:Q,E:E,Datenbank!$E316,C:C,Datenbank!$C316)),"",SUMIFS(Q:Q,E:E,Datenbank!$E316,C:C,Datenbank!$C316))</f>
        <v>0</v>
      </c>
      <c r="V316" s="33" t="str">
        <f>IF(ISERROR(IF(Z316="Duplikat","",(Datenbank!$U316-Datenbank!$T316))),"",IF(Z316="Duplikat","",(Datenbank!$U316-Datenbank!$T316)))</f>
        <v/>
      </c>
      <c r="W316" s="33">
        <f ca="1">IF(ISERROR(SUMIF(O:T,Datenbank!$O316,T:T)),"",SUMIF(O:T,Datenbank!$O316,T:T))</f>
        <v>0</v>
      </c>
      <c r="X316" s="33">
        <f ca="1">IF(ISERROR(SUMIF(O:Q,Datenbank!$O316,Q:Q)),"",SUMIF(O:Q,Datenbank!$O316,Q:Q))+IF(ISERROR(SUMIF(O:Q,Datenbank!$O316,P:P)),"",SUMIF(O:Q,Datenbank!$O316,P:P))</f>
        <v>0</v>
      </c>
      <c r="Y316" s="33">
        <f ca="1">IF(ISERROR(Datenbank!$X316-W316),"",Datenbank!$X316-W316)</f>
        <v>0</v>
      </c>
      <c r="Z316" s="31" t="str" cm="1">
        <f t="array" ref="Z316">_xlfn.LET(_xlpm.fi,_xlfn._xlws.FILTER($O316:$O$2480,(MONTH($D316:$D$2480)=MONTH($D316))*($O316:$O$2480=$O316)),IF(COUNT(_xlpm.fi)&gt;1,"DUPLIKAT",""))</f>
        <v/>
      </c>
      <c r="AA316" s="31"/>
      <c r="AB316" s="31"/>
    </row>
    <row r="317" spans="2:28" ht="20.100000000000001" customHeight="1" x14ac:dyDescent="0.25">
      <c r="B317" s="31">
        <f t="shared" si="40"/>
        <v>305</v>
      </c>
      <c r="C317" s="31">
        <f t="shared" si="41"/>
        <v>1</v>
      </c>
      <c r="D317" s="32"/>
      <c r="E317" s="31"/>
      <c r="F317" s="31">
        <f>Datenbank!$E317</f>
        <v>0</v>
      </c>
      <c r="G317" s="33" t="str">
        <f>IF(ISERROR(INDEX([1]Plan!A:O,MATCH(E317,[1]Plan!C:C,0),MATCH(C317,[1]Plan!$A$2:$O$2,0))),"",INDEX([1]Plan!A:O,MATCH(E317,[1]Plan!C:C,0),MATCH(C317,[1]Plan!$A$2:$O$2,0)))</f>
        <v/>
      </c>
      <c r="H317" s="33"/>
      <c r="I317" s="33"/>
      <c r="J317" s="31"/>
      <c r="K317" s="33" t="str">
        <f t="shared" si="38"/>
        <v/>
      </c>
      <c r="L317" s="33" t="str">
        <f t="shared" si="39"/>
        <v/>
      </c>
      <c r="M317" s="31" t="str">
        <f t="shared" si="42"/>
        <v/>
      </c>
      <c r="N317" s="31" t="str">
        <f>IF(ISERROR(VLOOKUP(M317,[1]Plan!$Q$5:$R$22,2,FALSE)),"",VLOOKUP(M317,[1]Plan!$Q$5:$R$22,2,FALSE))</f>
        <v/>
      </c>
      <c r="O317" s="31" t="str">
        <f>IF(ISERROR(INDEX([1]Plan!$B:$B,MATCH(F317,[1]Plan!$C:$C,0))),"",INDEX([1]Plan!$B:$B,MATCH(F317,[1]Plan!$C:$C,0)))</f>
        <v/>
      </c>
      <c r="P317" s="33" t="str">
        <f t="shared" si="43"/>
        <v/>
      </c>
      <c r="Q317" s="33">
        <f t="shared" si="44"/>
        <v>0</v>
      </c>
      <c r="R317" s="33" t="str">
        <f t="shared" si="45"/>
        <v/>
      </c>
      <c r="S317" s="33" t="str">
        <f>IF(Z317="DUPLIKAT","",Tabelle1[[#This Row],[Soll-Monat]])</f>
        <v/>
      </c>
      <c r="T317" s="33" t="str">
        <f>IF(ISERROR(IF(M317=99,"",INDEX([1]Plan!A:O,MATCH($O317,[1]Plan!B:B,0),MATCH($C317,[1]Plan!$A$2:$O$2,0)))),"",IF(M317=99,"",INDEX([1]Plan!A:O,MATCH($O317,[1]Plan!B:B,0),MATCH($C317,[1]Plan!$A$2:$O$2,0))))</f>
        <v/>
      </c>
      <c r="U317" s="33">
        <f>IF(ISERROR(SUMIFS(P:P,E:E,Datenbank!$E317,C:C,Datenbank!$C317)),"",SUMIFS(P:P,E:E,Datenbank!$E317,C:C,Datenbank!$C317))+IF(ISERROR(SUMIFS(Q:Q,E:E,Datenbank!$E317,C:C,Datenbank!$C317)),"",SUMIFS(Q:Q,E:E,Datenbank!$E317,C:C,Datenbank!$C317))</f>
        <v>0</v>
      </c>
      <c r="V317" s="33" t="str">
        <f>IF(ISERROR(IF(Z317="Duplikat","",(Datenbank!$U317-Datenbank!$T317))),"",IF(Z317="Duplikat","",(Datenbank!$U317-Datenbank!$T317)))</f>
        <v/>
      </c>
      <c r="W317" s="33">
        <f ca="1">IF(ISERROR(SUMIF(O:T,Datenbank!$O317,T:T)),"",SUMIF(O:T,Datenbank!$O317,T:T))</f>
        <v>0</v>
      </c>
      <c r="X317" s="33">
        <f ca="1">IF(ISERROR(SUMIF(O:Q,Datenbank!$O317,Q:Q)),"",SUMIF(O:Q,Datenbank!$O317,Q:Q))+IF(ISERROR(SUMIF(O:Q,Datenbank!$O317,P:P)),"",SUMIF(O:Q,Datenbank!$O317,P:P))</f>
        <v>0</v>
      </c>
      <c r="Y317" s="33">
        <f ca="1">IF(ISERROR(Datenbank!$X317-W317),"",Datenbank!$X317-W317)</f>
        <v>0</v>
      </c>
      <c r="Z317" s="31" t="str" cm="1">
        <f t="array" ref="Z317">_xlfn.LET(_xlpm.fi,_xlfn._xlws.FILTER($O317:$O$2480,(MONTH($D317:$D$2480)=MONTH($D317))*($O317:$O$2480=$O317)),IF(COUNT(_xlpm.fi)&gt;1,"DUPLIKAT",""))</f>
        <v/>
      </c>
      <c r="AA317" s="31"/>
      <c r="AB317" s="31"/>
    </row>
    <row r="318" spans="2:28" ht="20.100000000000001" customHeight="1" x14ac:dyDescent="0.25">
      <c r="B318" s="31">
        <f t="shared" si="40"/>
        <v>306</v>
      </c>
      <c r="C318" s="31">
        <f t="shared" si="41"/>
        <v>1</v>
      </c>
      <c r="D318" s="32"/>
      <c r="E318" s="31"/>
      <c r="F318" s="31">
        <f>Datenbank!$E318</f>
        <v>0</v>
      </c>
      <c r="G318" s="33" t="str">
        <f>IF(ISERROR(INDEX([1]Plan!A:O,MATCH(E318,[1]Plan!C:C,0),MATCH(C318,[1]Plan!$A$2:$O$2,0))),"",INDEX([1]Plan!A:O,MATCH(E318,[1]Plan!C:C,0),MATCH(C318,[1]Plan!$A$2:$O$2,0)))</f>
        <v/>
      </c>
      <c r="H318" s="33"/>
      <c r="I318" s="33"/>
      <c r="J318" s="31"/>
      <c r="K318" s="33" t="str">
        <f t="shared" si="38"/>
        <v/>
      </c>
      <c r="L318" s="33" t="str">
        <f t="shared" si="39"/>
        <v/>
      </c>
      <c r="M318" s="31" t="str">
        <f t="shared" si="42"/>
        <v/>
      </c>
      <c r="N318" s="31" t="str">
        <f>IF(ISERROR(VLOOKUP(M318,[1]Plan!$Q$5:$R$22,2,FALSE)),"",VLOOKUP(M318,[1]Plan!$Q$5:$R$22,2,FALSE))</f>
        <v/>
      </c>
      <c r="O318" s="31" t="str">
        <f>IF(ISERROR(INDEX([1]Plan!$B:$B,MATCH(F318,[1]Plan!$C:$C,0))),"",INDEX([1]Plan!$B:$B,MATCH(F318,[1]Plan!$C:$C,0)))</f>
        <v/>
      </c>
      <c r="P318" s="33" t="str">
        <f t="shared" si="43"/>
        <v/>
      </c>
      <c r="Q318" s="33">
        <f t="shared" si="44"/>
        <v>0</v>
      </c>
      <c r="R318" s="33" t="str">
        <f t="shared" si="45"/>
        <v/>
      </c>
      <c r="S318" s="33" t="str">
        <f>IF(Z318="DUPLIKAT","",Tabelle1[[#This Row],[Soll-Monat]])</f>
        <v/>
      </c>
      <c r="T318" s="33" t="str">
        <f>IF(ISERROR(IF(M318=99,"",INDEX([1]Plan!A:O,MATCH($O318,[1]Plan!B:B,0),MATCH($C318,[1]Plan!$A$2:$O$2,0)))),"",IF(M318=99,"",INDEX([1]Plan!A:O,MATCH($O318,[1]Plan!B:B,0),MATCH($C318,[1]Plan!$A$2:$O$2,0))))</f>
        <v/>
      </c>
      <c r="U318" s="33">
        <f>IF(ISERROR(SUMIFS(P:P,E:E,Datenbank!$E318,C:C,Datenbank!$C318)),"",SUMIFS(P:P,E:E,Datenbank!$E318,C:C,Datenbank!$C318))+IF(ISERROR(SUMIFS(Q:Q,E:E,Datenbank!$E318,C:C,Datenbank!$C318)),"",SUMIFS(Q:Q,E:E,Datenbank!$E318,C:C,Datenbank!$C318))</f>
        <v>0</v>
      </c>
      <c r="V318" s="33" t="str">
        <f>IF(ISERROR(IF(Z318="Duplikat","",(Datenbank!$U318-Datenbank!$T318))),"",IF(Z318="Duplikat","",(Datenbank!$U318-Datenbank!$T318)))</f>
        <v/>
      </c>
      <c r="W318" s="33">
        <f ca="1">IF(ISERROR(SUMIF(O:T,Datenbank!$O318,T:T)),"",SUMIF(O:T,Datenbank!$O318,T:T))</f>
        <v>0</v>
      </c>
      <c r="X318" s="33">
        <f ca="1">IF(ISERROR(SUMIF(O:Q,Datenbank!$O318,Q:Q)),"",SUMIF(O:Q,Datenbank!$O318,Q:Q))+IF(ISERROR(SUMIF(O:Q,Datenbank!$O318,P:P)),"",SUMIF(O:Q,Datenbank!$O318,P:P))</f>
        <v>0</v>
      </c>
      <c r="Y318" s="33">
        <f ca="1">IF(ISERROR(Datenbank!$X318-W318),"",Datenbank!$X318-W318)</f>
        <v>0</v>
      </c>
      <c r="Z318" s="31" t="str" cm="1">
        <f t="array" ref="Z318">_xlfn.LET(_xlpm.fi,_xlfn._xlws.FILTER($O318:$O$2480,(MONTH($D318:$D$2480)=MONTH($D318))*($O318:$O$2480=$O318)),IF(COUNT(_xlpm.fi)&gt;1,"DUPLIKAT",""))</f>
        <v/>
      </c>
      <c r="AA318" s="31"/>
      <c r="AB318" s="31"/>
    </row>
    <row r="319" spans="2:28" ht="20.100000000000001" customHeight="1" x14ac:dyDescent="0.25">
      <c r="B319" s="31">
        <f t="shared" si="40"/>
        <v>307</v>
      </c>
      <c r="C319" s="31">
        <f t="shared" si="41"/>
        <v>1</v>
      </c>
      <c r="D319" s="32"/>
      <c r="E319" s="31"/>
      <c r="F319" s="31">
        <f>Datenbank!$E319</f>
        <v>0</v>
      </c>
      <c r="G319" s="33" t="str">
        <f>IF(ISERROR(INDEX([1]Plan!A:O,MATCH(E319,[1]Plan!C:C,0),MATCH(C319,[1]Plan!$A$2:$O$2,0))),"",INDEX([1]Plan!A:O,MATCH(E319,[1]Plan!C:C,0),MATCH(C319,[1]Plan!$A$2:$O$2,0)))</f>
        <v/>
      </c>
      <c r="H319" s="33"/>
      <c r="I319" s="33"/>
      <c r="J319" s="31"/>
      <c r="K319" s="33" t="str">
        <f t="shared" si="38"/>
        <v/>
      </c>
      <c r="L319" s="33" t="str">
        <f t="shared" si="39"/>
        <v/>
      </c>
      <c r="M319" s="31" t="str">
        <f t="shared" si="42"/>
        <v/>
      </c>
      <c r="N319" s="31" t="str">
        <f>IF(ISERROR(VLOOKUP(M319,[1]Plan!$Q$5:$R$22,2,FALSE)),"",VLOOKUP(M319,[1]Plan!$Q$5:$R$22,2,FALSE))</f>
        <v/>
      </c>
      <c r="O319" s="31" t="str">
        <f>IF(ISERROR(INDEX([1]Plan!$B:$B,MATCH(F319,[1]Plan!$C:$C,0))),"",INDEX([1]Plan!$B:$B,MATCH(F319,[1]Plan!$C:$C,0)))</f>
        <v/>
      </c>
      <c r="P319" s="33" t="str">
        <f t="shared" si="43"/>
        <v/>
      </c>
      <c r="Q319" s="33">
        <f t="shared" si="44"/>
        <v>0</v>
      </c>
      <c r="R319" s="33" t="str">
        <f t="shared" si="45"/>
        <v/>
      </c>
      <c r="S319" s="33" t="str">
        <f>IF(Z319="DUPLIKAT","",Tabelle1[[#This Row],[Soll-Monat]])</f>
        <v/>
      </c>
      <c r="T319" s="33" t="str">
        <f>IF(ISERROR(IF(M319=99,"",INDEX([1]Plan!A:O,MATCH($O319,[1]Plan!B:B,0),MATCH($C319,[1]Plan!$A$2:$O$2,0)))),"",IF(M319=99,"",INDEX([1]Plan!A:O,MATCH($O319,[1]Plan!B:B,0),MATCH($C319,[1]Plan!$A$2:$O$2,0))))</f>
        <v/>
      </c>
      <c r="U319" s="33">
        <f>IF(ISERROR(SUMIFS(P:P,E:E,Datenbank!$E319,C:C,Datenbank!$C319)),"",SUMIFS(P:P,E:E,Datenbank!$E319,C:C,Datenbank!$C319))+IF(ISERROR(SUMIFS(Q:Q,E:E,Datenbank!$E319,C:C,Datenbank!$C319)),"",SUMIFS(Q:Q,E:E,Datenbank!$E319,C:C,Datenbank!$C319))</f>
        <v>0</v>
      </c>
      <c r="V319" s="33" t="str">
        <f>IF(ISERROR(IF(Z319="Duplikat","",(Datenbank!$U319-Datenbank!$T319))),"",IF(Z319="Duplikat","",(Datenbank!$U319-Datenbank!$T319)))</f>
        <v/>
      </c>
      <c r="W319" s="33">
        <f ca="1">IF(ISERROR(SUMIF(O:T,Datenbank!$O319,T:T)),"",SUMIF(O:T,Datenbank!$O319,T:T))</f>
        <v>0</v>
      </c>
      <c r="X319" s="33">
        <f ca="1">IF(ISERROR(SUMIF(O:Q,Datenbank!$O319,Q:Q)),"",SUMIF(O:Q,Datenbank!$O319,Q:Q))+IF(ISERROR(SUMIF(O:Q,Datenbank!$O319,P:P)),"",SUMIF(O:Q,Datenbank!$O319,P:P))</f>
        <v>0</v>
      </c>
      <c r="Y319" s="33">
        <f ca="1">IF(ISERROR(Datenbank!$X319-W319),"",Datenbank!$X319-W319)</f>
        <v>0</v>
      </c>
      <c r="Z319" s="31" t="str" cm="1">
        <f t="array" ref="Z319">_xlfn.LET(_xlpm.fi,_xlfn._xlws.FILTER($O319:$O$2480,(MONTH($D319:$D$2480)=MONTH($D319))*($O319:$O$2480=$O319)),IF(COUNT(_xlpm.fi)&gt;1,"DUPLIKAT",""))</f>
        <v/>
      </c>
      <c r="AA319" s="31"/>
      <c r="AB319" s="31"/>
    </row>
    <row r="320" spans="2:28" ht="20.100000000000001" customHeight="1" x14ac:dyDescent="0.25">
      <c r="B320" s="31">
        <f t="shared" si="40"/>
        <v>308</v>
      </c>
      <c r="C320" s="31">
        <f t="shared" si="41"/>
        <v>1</v>
      </c>
      <c r="D320" s="32"/>
      <c r="E320" s="31"/>
      <c r="F320" s="31">
        <f>Datenbank!$E320</f>
        <v>0</v>
      </c>
      <c r="G320" s="33" t="str">
        <f>IF(ISERROR(INDEX([1]Plan!A:O,MATCH(E320,[1]Plan!C:C,0),MATCH(C320,[1]Plan!$A$2:$O$2,0))),"",INDEX([1]Plan!A:O,MATCH(E320,[1]Plan!C:C,0),MATCH(C320,[1]Plan!$A$2:$O$2,0)))</f>
        <v/>
      </c>
      <c r="H320" s="33"/>
      <c r="I320" s="33"/>
      <c r="J320" s="31"/>
      <c r="K320" s="33" t="str">
        <f t="shared" si="38"/>
        <v/>
      </c>
      <c r="L320" s="33" t="str">
        <f t="shared" si="39"/>
        <v/>
      </c>
      <c r="M320" s="31" t="str">
        <f t="shared" si="42"/>
        <v/>
      </c>
      <c r="N320" s="31" t="str">
        <f>IF(ISERROR(VLOOKUP(M320,[1]Plan!$Q$5:$R$22,2,FALSE)),"",VLOOKUP(M320,[1]Plan!$Q$5:$R$22,2,FALSE))</f>
        <v/>
      </c>
      <c r="O320" s="31" t="str">
        <f>IF(ISERROR(INDEX([1]Plan!$B:$B,MATCH(F320,[1]Plan!$C:$C,0))),"",INDEX([1]Plan!$B:$B,MATCH(F320,[1]Plan!$C:$C,0)))</f>
        <v/>
      </c>
      <c r="P320" s="33" t="str">
        <f t="shared" si="43"/>
        <v/>
      </c>
      <c r="Q320" s="33">
        <f t="shared" si="44"/>
        <v>0</v>
      </c>
      <c r="R320" s="33" t="str">
        <f t="shared" si="45"/>
        <v/>
      </c>
      <c r="S320" s="33" t="str">
        <f>IF(Z320="DUPLIKAT","",Tabelle1[[#This Row],[Soll-Monat]])</f>
        <v/>
      </c>
      <c r="T320" s="33" t="str">
        <f>IF(ISERROR(IF(M320=99,"",INDEX([1]Plan!A:O,MATCH($O320,[1]Plan!B:B,0),MATCH($C320,[1]Plan!$A$2:$O$2,0)))),"",IF(M320=99,"",INDEX([1]Plan!A:O,MATCH($O320,[1]Plan!B:B,0),MATCH($C320,[1]Plan!$A$2:$O$2,0))))</f>
        <v/>
      </c>
      <c r="U320" s="33">
        <f>IF(ISERROR(SUMIFS(P:P,E:E,Datenbank!$E320,C:C,Datenbank!$C320)),"",SUMIFS(P:P,E:E,Datenbank!$E320,C:C,Datenbank!$C320))+IF(ISERROR(SUMIFS(Q:Q,E:E,Datenbank!$E320,C:C,Datenbank!$C320)),"",SUMIFS(Q:Q,E:E,Datenbank!$E320,C:C,Datenbank!$C320))</f>
        <v>0</v>
      </c>
      <c r="V320" s="33" t="str">
        <f>IF(ISERROR(IF(Z320="Duplikat","",(Datenbank!$U320-Datenbank!$T320))),"",IF(Z320="Duplikat","",(Datenbank!$U320-Datenbank!$T320)))</f>
        <v/>
      </c>
      <c r="W320" s="33">
        <f ca="1">IF(ISERROR(SUMIF(O:T,Datenbank!$O320,T:T)),"",SUMIF(O:T,Datenbank!$O320,T:T))</f>
        <v>0</v>
      </c>
      <c r="X320" s="33">
        <f ca="1">IF(ISERROR(SUMIF(O:Q,Datenbank!$O320,Q:Q)),"",SUMIF(O:Q,Datenbank!$O320,Q:Q))+IF(ISERROR(SUMIF(O:Q,Datenbank!$O320,P:P)),"",SUMIF(O:Q,Datenbank!$O320,P:P))</f>
        <v>0</v>
      </c>
      <c r="Y320" s="33">
        <f ca="1">IF(ISERROR(Datenbank!$X320-W320),"",Datenbank!$X320-W320)</f>
        <v>0</v>
      </c>
      <c r="Z320" s="31" t="str" cm="1">
        <f t="array" ref="Z320">_xlfn.LET(_xlpm.fi,_xlfn._xlws.FILTER($O320:$O$2480,(MONTH($D320:$D$2480)=MONTH($D320))*($O320:$O$2480=$O320)),IF(COUNT(_xlpm.fi)&gt;1,"DUPLIKAT",""))</f>
        <v/>
      </c>
      <c r="AA320" s="31"/>
      <c r="AB320" s="31"/>
    </row>
    <row r="321" spans="2:28" ht="20.100000000000001" customHeight="1" x14ac:dyDescent="0.25">
      <c r="B321" s="31">
        <f t="shared" si="40"/>
        <v>309</v>
      </c>
      <c r="C321" s="31">
        <f t="shared" si="41"/>
        <v>1</v>
      </c>
      <c r="D321" s="32"/>
      <c r="E321" s="31"/>
      <c r="F321" s="31">
        <f>Datenbank!$E321</f>
        <v>0</v>
      </c>
      <c r="G321" s="33" t="str">
        <f>IF(ISERROR(INDEX([1]Plan!A:O,MATCH(E321,[1]Plan!C:C,0),MATCH(C321,[1]Plan!$A$2:$O$2,0))),"",INDEX([1]Plan!A:O,MATCH(E321,[1]Plan!C:C,0),MATCH(C321,[1]Plan!$A$2:$O$2,0)))</f>
        <v/>
      </c>
      <c r="H321" s="33"/>
      <c r="I321" s="33"/>
      <c r="J321" s="31"/>
      <c r="K321" s="33" t="str">
        <f t="shared" si="38"/>
        <v/>
      </c>
      <c r="L321" s="33" t="str">
        <f t="shared" si="39"/>
        <v/>
      </c>
      <c r="M321" s="31" t="str">
        <f t="shared" si="42"/>
        <v/>
      </c>
      <c r="N321" s="31" t="str">
        <f>IF(ISERROR(VLOOKUP(M321,[1]Plan!$Q$5:$R$22,2,FALSE)),"",VLOOKUP(M321,[1]Plan!$Q$5:$R$22,2,FALSE))</f>
        <v/>
      </c>
      <c r="O321" s="31" t="str">
        <f>IF(ISERROR(INDEX([1]Plan!$B:$B,MATCH(F321,[1]Plan!$C:$C,0))),"",INDEX([1]Plan!$B:$B,MATCH(F321,[1]Plan!$C:$C,0)))</f>
        <v/>
      </c>
      <c r="P321" s="33" t="str">
        <f t="shared" si="43"/>
        <v/>
      </c>
      <c r="Q321" s="33">
        <f t="shared" si="44"/>
        <v>0</v>
      </c>
      <c r="R321" s="33" t="str">
        <f t="shared" si="45"/>
        <v/>
      </c>
      <c r="S321" s="33" t="str">
        <f>IF(Z321="DUPLIKAT","",Tabelle1[[#This Row],[Soll-Monat]])</f>
        <v/>
      </c>
      <c r="T321" s="33" t="str">
        <f>IF(ISERROR(IF(M321=99,"",INDEX([1]Plan!A:O,MATCH($O321,[1]Plan!B:B,0),MATCH($C321,[1]Plan!$A$2:$O$2,0)))),"",IF(M321=99,"",INDEX([1]Plan!A:O,MATCH($O321,[1]Plan!B:B,0),MATCH($C321,[1]Plan!$A$2:$O$2,0))))</f>
        <v/>
      </c>
      <c r="U321" s="33">
        <f>IF(ISERROR(SUMIFS(P:P,E:E,Datenbank!$E321,C:C,Datenbank!$C321)),"",SUMIFS(P:P,E:E,Datenbank!$E321,C:C,Datenbank!$C321))+IF(ISERROR(SUMIFS(Q:Q,E:E,Datenbank!$E321,C:C,Datenbank!$C321)),"",SUMIFS(Q:Q,E:E,Datenbank!$E321,C:C,Datenbank!$C321))</f>
        <v>0</v>
      </c>
      <c r="V321" s="33" t="str">
        <f>IF(ISERROR(IF(Z321="Duplikat","",(Datenbank!$U321-Datenbank!$T321))),"",IF(Z321="Duplikat","",(Datenbank!$U321-Datenbank!$T321)))</f>
        <v/>
      </c>
      <c r="W321" s="33">
        <f ca="1">IF(ISERROR(SUMIF(O:T,Datenbank!$O321,T:T)),"",SUMIF(O:T,Datenbank!$O321,T:T))</f>
        <v>0</v>
      </c>
      <c r="X321" s="33">
        <f ca="1">IF(ISERROR(SUMIF(O:Q,Datenbank!$O321,Q:Q)),"",SUMIF(O:Q,Datenbank!$O321,Q:Q))+IF(ISERROR(SUMIF(O:Q,Datenbank!$O321,P:P)),"",SUMIF(O:Q,Datenbank!$O321,P:P))</f>
        <v>0</v>
      </c>
      <c r="Y321" s="33">
        <f ca="1">IF(ISERROR(Datenbank!$X321-W321),"",Datenbank!$X321-W321)</f>
        <v>0</v>
      </c>
      <c r="Z321" s="31" t="str" cm="1">
        <f t="array" ref="Z321">_xlfn.LET(_xlpm.fi,_xlfn._xlws.FILTER($O321:$O$2480,(MONTH($D321:$D$2480)=MONTH($D321))*($O321:$O$2480=$O321)),IF(COUNT(_xlpm.fi)&gt;1,"DUPLIKAT",""))</f>
        <v/>
      </c>
      <c r="AA321" s="31"/>
      <c r="AB321" s="31"/>
    </row>
    <row r="322" spans="2:28" ht="20.100000000000001" customHeight="1" x14ac:dyDescent="0.25">
      <c r="B322" s="31">
        <f t="shared" si="40"/>
        <v>310</v>
      </c>
      <c r="C322" s="31">
        <f t="shared" si="41"/>
        <v>1</v>
      </c>
      <c r="D322" s="32"/>
      <c r="E322" s="31"/>
      <c r="F322" s="31">
        <f>Datenbank!$E322</f>
        <v>0</v>
      </c>
      <c r="G322" s="33" t="str">
        <f>IF(ISERROR(INDEX([1]Plan!A:O,MATCH(E322,[1]Plan!C:C,0),MATCH(C322,[1]Plan!$A$2:$O$2,0))),"",INDEX([1]Plan!A:O,MATCH(E322,[1]Plan!C:C,0),MATCH(C322,[1]Plan!$A$2:$O$2,0)))</f>
        <v/>
      </c>
      <c r="H322" s="33"/>
      <c r="I322" s="33"/>
      <c r="J322" s="31"/>
      <c r="K322" s="33" t="str">
        <f t="shared" si="38"/>
        <v/>
      </c>
      <c r="L322" s="33" t="str">
        <f t="shared" si="39"/>
        <v/>
      </c>
      <c r="M322" s="31" t="str">
        <f t="shared" si="42"/>
        <v/>
      </c>
      <c r="N322" s="31" t="str">
        <f>IF(ISERROR(VLOOKUP(M322,[1]Plan!$Q$5:$R$22,2,FALSE)),"",VLOOKUP(M322,[1]Plan!$Q$5:$R$22,2,FALSE))</f>
        <v/>
      </c>
      <c r="O322" s="31" t="str">
        <f>IF(ISERROR(INDEX([1]Plan!$B:$B,MATCH(F322,[1]Plan!$C:$C,0))),"",INDEX([1]Plan!$B:$B,MATCH(F322,[1]Plan!$C:$C,0)))</f>
        <v/>
      </c>
      <c r="P322" s="33" t="str">
        <f t="shared" si="43"/>
        <v/>
      </c>
      <c r="Q322" s="33">
        <f t="shared" si="44"/>
        <v>0</v>
      </c>
      <c r="R322" s="33" t="str">
        <f t="shared" si="45"/>
        <v/>
      </c>
      <c r="S322" s="33" t="str">
        <f>IF(Z322="DUPLIKAT","",Tabelle1[[#This Row],[Soll-Monat]])</f>
        <v/>
      </c>
      <c r="T322" s="33" t="str">
        <f>IF(ISERROR(IF(M322=99,"",INDEX([1]Plan!A:O,MATCH($O322,[1]Plan!B:B,0),MATCH($C322,[1]Plan!$A$2:$O$2,0)))),"",IF(M322=99,"",INDEX([1]Plan!A:O,MATCH($O322,[1]Plan!B:B,0),MATCH($C322,[1]Plan!$A$2:$O$2,0))))</f>
        <v/>
      </c>
      <c r="U322" s="33">
        <f>IF(ISERROR(SUMIFS(P:P,E:E,Datenbank!$E322,C:C,Datenbank!$C322)),"",SUMIFS(P:P,E:E,Datenbank!$E322,C:C,Datenbank!$C322))+IF(ISERROR(SUMIFS(Q:Q,E:E,Datenbank!$E322,C:C,Datenbank!$C322)),"",SUMIFS(Q:Q,E:E,Datenbank!$E322,C:C,Datenbank!$C322))</f>
        <v>0</v>
      </c>
      <c r="V322" s="33" t="str">
        <f>IF(ISERROR(IF(Z322="Duplikat","",(Datenbank!$U322-Datenbank!$T322))),"",IF(Z322="Duplikat","",(Datenbank!$U322-Datenbank!$T322)))</f>
        <v/>
      </c>
      <c r="W322" s="33">
        <f ca="1">IF(ISERROR(SUMIF(O:T,Datenbank!$O322,T:T)),"",SUMIF(O:T,Datenbank!$O322,T:T))</f>
        <v>0</v>
      </c>
      <c r="X322" s="33">
        <f ca="1">IF(ISERROR(SUMIF(O:Q,Datenbank!$O322,Q:Q)),"",SUMIF(O:Q,Datenbank!$O322,Q:Q))+IF(ISERROR(SUMIF(O:Q,Datenbank!$O322,P:P)),"",SUMIF(O:Q,Datenbank!$O322,P:P))</f>
        <v>0</v>
      </c>
      <c r="Y322" s="33">
        <f ca="1">IF(ISERROR(Datenbank!$X322-W322),"",Datenbank!$X322-W322)</f>
        <v>0</v>
      </c>
      <c r="Z322" s="31" t="str" cm="1">
        <f t="array" ref="Z322">_xlfn.LET(_xlpm.fi,_xlfn._xlws.FILTER($O322:$O$2480,(MONTH($D322:$D$2480)=MONTH($D322))*($O322:$O$2480=$O322)),IF(COUNT(_xlpm.fi)&gt;1,"DUPLIKAT",""))</f>
        <v/>
      </c>
      <c r="AA322" s="31"/>
      <c r="AB322" s="31"/>
    </row>
    <row r="323" spans="2:28" ht="20.100000000000001" customHeight="1" x14ac:dyDescent="0.25">
      <c r="B323" s="31">
        <f t="shared" si="40"/>
        <v>311</v>
      </c>
      <c r="C323" s="31">
        <f t="shared" si="41"/>
        <v>1</v>
      </c>
      <c r="D323" s="32"/>
      <c r="E323" s="31"/>
      <c r="F323" s="31">
        <f>Datenbank!$E323</f>
        <v>0</v>
      </c>
      <c r="G323" s="33" t="str">
        <f>IF(ISERROR(INDEX([1]Plan!A:O,MATCH(E323,[1]Plan!C:C,0),MATCH(C323,[1]Plan!$A$2:$O$2,0))),"",INDEX([1]Plan!A:O,MATCH(E323,[1]Plan!C:C,0),MATCH(C323,[1]Plan!$A$2:$O$2,0)))</f>
        <v/>
      </c>
      <c r="H323" s="33"/>
      <c r="I323" s="33"/>
      <c r="J323" s="31"/>
      <c r="K323" s="33" t="str">
        <f t="shared" si="38"/>
        <v/>
      </c>
      <c r="L323" s="33" t="str">
        <f t="shared" si="39"/>
        <v/>
      </c>
      <c r="M323" s="31" t="str">
        <f t="shared" si="42"/>
        <v/>
      </c>
      <c r="N323" s="31" t="str">
        <f>IF(ISERROR(VLOOKUP(M323,[1]Plan!$Q$5:$R$22,2,FALSE)),"",VLOOKUP(M323,[1]Plan!$Q$5:$R$22,2,FALSE))</f>
        <v/>
      </c>
      <c r="O323" s="31" t="str">
        <f>IF(ISERROR(INDEX([1]Plan!$B:$B,MATCH(F323,[1]Plan!$C:$C,0))),"",INDEX([1]Plan!$B:$B,MATCH(F323,[1]Plan!$C:$C,0)))</f>
        <v/>
      </c>
      <c r="P323" s="33" t="str">
        <f t="shared" si="43"/>
        <v/>
      </c>
      <c r="Q323" s="33">
        <f t="shared" si="44"/>
        <v>0</v>
      </c>
      <c r="R323" s="33" t="str">
        <f t="shared" si="45"/>
        <v/>
      </c>
      <c r="S323" s="33" t="str">
        <f>IF(Z323="DUPLIKAT","",Tabelle1[[#This Row],[Soll-Monat]])</f>
        <v/>
      </c>
      <c r="T323" s="33" t="str">
        <f>IF(ISERROR(IF(M323=99,"",INDEX([1]Plan!A:O,MATCH($O323,[1]Plan!B:B,0),MATCH($C323,[1]Plan!$A$2:$O$2,0)))),"",IF(M323=99,"",INDEX([1]Plan!A:O,MATCH($O323,[1]Plan!B:B,0),MATCH($C323,[1]Plan!$A$2:$O$2,0))))</f>
        <v/>
      </c>
      <c r="U323" s="33">
        <f>IF(ISERROR(SUMIFS(P:P,E:E,Datenbank!$E323,C:C,Datenbank!$C323)),"",SUMIFS(P:P,E:E,Datenbank!$E323,C:C,Datenbank!$C323))+IF(ISERROR(SUMIFS(Q:Q,E:E,Datenbank!$E323,C:C,Datenbank!$C323)),"",SUMIFS(Q:Q,E:E,Datenbank!$E323,C:C,Datenbank!$C323))</f>
        <v>0</v>
      </c>
      <c r="V323" s="33" t="str">
        <f>IF(ISERROR(IF(Z323="Duplikat","",(Datenbank!$U323-Datenbank!$T323))),"",IF(Z323="Duplikat","",(Datenbank!$U323-Datenbank!$T323)))</f>
        <v/>
      </c>
      <c r="W323" s="33">
        <f ca="1">IF(ISERROR(SUMIF(O:T,Datenbank!$O323,T:T)),"",SUMIF(O:T,Datenbank!$O323,T:T))</f>
        <v>0</v>
      </c>
      <c r="X323" s="33">
        <f ca="1">IF(ISERROR(SUMIF(O:Q,Datenbank!$O323,Q:Q)),"",SUMIF(O:Q,Datenbank!$O323,Q:Q))+IF(ISERROR(SUMIF(O:Q,Datenbank!$O323,P:P)),"",SUMIF(O:Q,Datenbank!$O323,P:P))</f>
        <v>0</v>
      </c>
      <c r="Y323" s="33">
        <f ca="1">IF(ISERROR(Datenbank!$X323-W323),"",Datenbank!$X323-W323)</f>
        <v>0</v>
      </c>
      <c r="Z323" s="31" t="str" cm="1">
        <f t="array" ref="Z323">_xlfn.LET(_xlpm.fi,_xlfn._xlws.FILTER($O323:$O$2480,(MONTH($D323:$D$2480)=MONTH($D323))*($O323:$O$2480=$O323)),IF(COUNT(_xlpm.fi)&gt;1,"DUPLIKAT",""))</f>
        <v/>
      </c>
      <c r="AA323" s="31"/>
      <c r="AB323" s="31"/>
    </row>
    <row r="324" spans="2:28" ht="20.100000000000001" customHeight="1" x14ac:dyDescent="0.25">
      <c r="B324" s="31">
        <f t="shared" si="40"/>
        <v>312</v>
      </c>
      <c r="C324" s="31">
        <f t="shared" si="41"/>
        <v>1</v>
      </c>
      <c r="D324" s="32"/>
      <c r="E324" s="31"/>
      <c r="F324" s="31">
        <f>Datenbank!$E324</f>
        <v>0</v>
      </c>
      <c r="G324" s="33" t="str">
        <f>IF(ISERROR(INDEX([1]Plan!A:O,MATCH(E324,[1]Plan!C:C,0),MATCH(C324,[1]Plan!$A$2:$O$2,0))),"",INDEX([1]Plan!A:O,MATCH(E324,[1]Plan!C:C,0),MATCH(C324,[1]Plan!$A$2:$O$2,0)))</f>
        <v/>
      </c>
      <c r="H324" s="33"/>
      <c r="I324" s="33"/>
      <c r="J324" s="31"/>
      <c r="K324" s="33" t="str">
        <f t="shared" si="38"/>
        <v/>
      </c>
      <c r="L324" s="33" t="str">
        <f t="shared" si="39"/>
        <v/>
      </c>
      <c r="M324" s="31" t="str">
        <f t="shared" si="42"/>
        <v/>
      </c>
      <c r="N324" s="31" t="str">
        <f>IF(ISERROR(VLOOKUP(M324,[1]Plan!$Q$5:$R$22,2,FALSE)),"",VLOOKUP(M324,[1]Plan!$Q$5:$R$22,2,FALSE))</f>
        <v/>
      </c>
      <c r="O324" s="31" t="str">
        <f>IF(ISERROR(INDEX([1]Plan!$B:$B,MATCH(F324,[1]Plan!$C:$C,0))),"",INDEX([1]Plan!$B:$B,MATCH(F324,[1]Plan!$C:$C,0)))</f>
        <v/>
      </c>
      <c r="P324" s="33" t="str">
        <f t="shared" si="43"/>
        <v/>
      </c>
      <c r="Q324" s="33">
        <f t="shared" si="44"/>
        <v>0</v>
      </c>
      <c r="R324" s="33" t="str">
        <f t="shared" si="45"/>
        <v/>
      </c>
      <c r="S324" s="33" t="str">
        <f>IF(Z324="DUPLIKAT","",Tabelle1[[#This Row],[Soll-Monat]])</f>
        <v/>
      </c>
      <c r="T324" s="33" t="str">
        <f>IF(ISERROR(IF(M324=99,"",INDEX([1]Plan!A:O,MATCH($O324,[1]Plan!B:B,0),MATCH($C324,[1]Plan!$A$2:$O$2,0)))),"",IF(M324=99,"",INDEX([1]Plan!A:O,MATCH($O324,[1]Plan!B:B,0),MATCH($C324,[1]Plan!$A$2:$O$2,0))))</f>
        <v/>
      </c>
      <c r="U324" s="33">
        <f>IF(ISERROR(SUMIFS(P:P,E:E,Datenbank!$E324,C:C,Datenbank!$C324)),"",SUMIFS(P:P,E:E,Datenbank!$E324,C:C,Datenbank!$C324))+IF(ISERROR(SUMIFS(Q:Q,E:E,Datenbank!$E324,C:C,Datenbank!$C324)),"",SUMIFS(Q:Q,E:E,Datenbank!$E324,C:C,Datenbank!$C324))</f>
        <v>0</v>
      </c>
      <c r="V324" s="33" t="str">
        <f>IF(ISERROR(IF(Z324="Duplikat","",(Datenbank!$U324-Datenbank!$T324))),"",IF(Z324="Duplikat","",(Datenbank!$U324-Datenbank!$T324)))</f>
        <v/>
      </c>
      <c r="W324" s="33">
        <f ca="1">IF(ISERROR(SUMIF(O:T,Datenbank!$O324,T:T)),"",SUMIF(O:T,Datenbank!$O324,T:T))</f>
        <v>0</v>
      </c>
      <c r="X324" s="33">
        <f ca="1">IF(ISERROR(SUMIF(O:Q,Datenbank!$O324,Q:Q)),"",SUMIF(O:Q,Datenbank!$O324,Q:Q))+IF(ISERROR(SUMIF(O:Q,Datenbank!$O324,P:P)),"",SUMIF(O:Q,Datenbank!$O324,P:P))</f>
        <v>0</v>
      </c>
      <c r="Y324" s="33">
        <f ca="1">IF(ISERROR(Datenbank!$X324-W324),"",Datenbank!$X324-W324)</f>
        <v>0</v>
      </c>
      <c r="Z324" s="31" t="str" cm="1">
        <f t="array" ref="Z324">_xlfn.LET(_xlpm.fi,_xlfn._xlws.FILTER($O324:$O$2480,(MONTH($D324:$D$2480)=MONTH($D324))*($O324:$O$2480=$O324)),IF(COUNT(_xlpm.fi)&gt;1,"DUPLIKAT",""))</f>
        <v/>
      </c>
      <c r="AA324" s="31"/>
      <c r="AB324" s="31"/>
    </row>
    <row r="325" spans="2:28" ht="20.100000000000001" customHeight="1" x14ac:dyDescent="0.25">
      <c r="B325" s="31">
        <f t="shared" si="40"/>
        <v>313</v>
      </c>
      <c r="C325" s="31">
        <f t="shared" si="41"/>
        <v>1</v>
      </c>
      <c r="D325" s="32"/>
      <c r="E325" s="31"/>
      <c r="F325" s="31">
        <f>Datenbank!$E325</f>
        <v>0</v>
      </c>
      <c r="G325" s="33" t="str">
        <f>IF(ISERROR(INDEX([1]Plan!A:O,MATCH(E325,[1]Plan!C:C,0),MATCH(C325,[1]Plan!$A$2:$O$2,0))),"",INDEX([1]Plan!A:O,MATCH(E325,[1]Plan!C:C,0),MATCH(C325,[1]Plan!$A$2:$O$2,0)))</f>
        <v/>
      </c>
      <c r="H325" s="33"/>
      <c r="I325" s="33"/>
      <c r="J325" s="31"/>
      <c r="K325" s="33" t="str">
        <f t="shared" si="38"/>
        <v/>
      </c>
      <c r="L325" s="33" t="str">
        <f t="shared" si="39"/>
        <v/>
      </c>
      <c r="M325" s="31" t="str">
        <f t="shared" si="42"/>
        <v/>
      </c>
      <c r="N325" s="31" t="str">
        <f>IF(ISERROR(VLOOKUP(M325,[1]Plan!$Q$5:$R$22,2,FALSE)),"",VLOOKUP(M325,[1]Plan!$Q$5:$R$22,2,FALSE))</f>
        <v/>
      </c>
      <c r="O325" s="31" t="str">
        <f>IF(ISERROR(INDEX([1]Plan!$B:$B,MATCH(F325,[1]Plan!$C:$C,0))),"",INDEX([1]Plan!$B:$B,MATCH(F325,[1]Plan!$C:$C,0)))</f>
        <v/>
      </c>
      <c r="P325" s="33" t="str">
        <f t="shared" si="43"/>
        <v/>
      </c>
      <c r="Q325" s="33">
        <f t="shared" si="44"/>
        <v>0</v>
      </c>
      <c r="R325" s="33" t="str">
        <f t="shared" si="45"/>
        <v/>
      </c>
      <c r="S325" s="33" t="str">
        <f>IF(Z325="DUPLIKAT","",Tabelle1[[#This Row],[Soll-Monat]])</f>
        <v/>
      </c>
      <c r="T325" s="33" t="str">
        <f>IF(ISERROR(IF(M325=99,"",INDEX([1]Plan!A:O,MATCH($O325,[1]Plan!B:B,0),MATCH($C325,[1]Plan!$A$2:$O$2,0)))),"",IF(M325=99,"",INDEX([1]Plan!A:O,MATCH($O325,[1]Plan!B:B,0),MATCH($C325,[1]Plan!$A$2:$O$2,0))))</f>
        <v/>
      </c>
      <c r="U325" s="33">
        <f>IF(ISERROR(SUMIFS(P:P,E:E,Datenbank!$E325,C:C,Datenbank!$C325)),"",SUMIFS(P:P,E:E,Datenbank!$E325,C:C,Datenbank!$C325))+IF(ISERROR(SUMIFS(Q:Q,E:E,Datenbank!$E325,C:C,Datenbank!$C325)),"",SUMIFS(Q:Q,E:E,Datenbank!$E325,C:C,Datenbank!$C325))</f>
        <v>0</v>
      </c>
      <c r="V325" s="33" t="str">
        <f>IF(ISERROR(IF(Z325="Duplikat","",(Datenbank!$U325-Datenbank!$T325))),"",IF(Z325="Duplikat","",(Datenbank!$U325-Datenbank!$T325)))</f>
        <v/>
      </c>
      <c r="W325" s="33">
        <f ca="1">IF(ISERROR(SUMIF(O:T,Datenbank!$O325,T:T)),"",SUMIF(O:T,Datenbank!$O325,T:T))</f>
        <v>0</v>
      </c>
      <c r="X325" s="33">
        <f ca="1">IF(ISERROR(SUMIF(O:Q,Datenbank!$O325,Q:Q)),"",SUMIF(O:Q,Datenbank!$O325,Q:Q))+IF(ISERROR(SUMIF(O:Q,Datenbank!$O325,P:P)),"",SUMIF(O:Q,Datenbank!$O325,P:P))</f>
        <v>0</v>
      </c>
      <c r="Y325" s="33">
        <f ca="1">IF(ISERROR(Datenbank!$X325-W325),"",Datenbank!$X325-W325)</f>
        <v>0</v>
      </c>
      <c r="Z325" s="31" t="str" cm="1">
        <f t="array" ref="Z325">_xlfn.LET(_xlpm.fi,_xlfn._xlws.FILTER($O325:$O$2480,(MONTH($D325:$D$2480)=MONTH($D325))*($O325:$O$2480=$O325)),IF(COUNT(_xlpm.fi)&gt;1,"DUPLIKAT",""))</f>
        <v/>
      </c>
      <c r="AA325" s="31"/>
      <c r="AB325" s="31"/>
    </row>
    <row r="326" spans="2:28" ht="20.100000000000001" customHeight="1" x14ac:dyDescent="0.25">
      <c r="B326" s="31">
        <f t="shared" si="40"/>
        <v>314</v>
      </c>
      <c r="C326" s="31">
        <f t="shared" si="41"/>
        <v>1</v>
      </c>
      <c r="D326" s="32"/>
      <c r="E326" s="31"/>
      <c r="F326" s="31">
        <f>Datenbank!$E326</f>
        <v>0</v>
      </c>
      <c r="G326" s="33" t="str">
        <f>IF(ISERROR(INDEX([1]Plan!A:O,MATCH(E326,[1]Plan!C:C,0),MATCH(C326,[1]Plan!$A$2:$O$2,0))),"",INDEX([1]Plan!A:O,MATCH(E326,[1]Plan!C:C,0),MATCH(C326,[1]Plan!$A$2:$O$2,0)))</f>
        <v/>
      </c>
      <c r="H326" s="33"/>
      <c r="I326" s="33"/>
      <c r="J326" s="31"/>
      <c r="K326" s="33" t="str">
        <f t="shared" si="38"/>
        <v/>
      </c>
      <c r="L326" s="33" t="str">
        <f t="shared" si="39"/>
        <v/>
      </c>
      <c r="M326" s="31" t="str">
        <f t="shared" si="42"/>
        <v/>
      </c>
      <c r="N326" s="31" t="str">
        <f>IF(ISERROR(VLOOKUP(M326,[1]Plan!$Q$5:$R$22,2,FALSE)),"",VLOOKUP(M326,[1]Plan!$Q$5:$R$22,2,FALSE))</f>
        <v/>
      </c>
      <c r="O326" s="31" t="str">
        <f>IF(ISERROR(INDEX([1]Plan!$B:$B,MATCH(F326,[1]Plan!$C:$C,0))),"",INDEX([1]Plan!$B:$B,MATCH(F326,[1]Plan!$C:$C,0)))</f>
        <v/>
      </c>
      <c r="P326" s="33" t="str">
        <f t="shared" si="43"/>
        <v/>
      </c>
      <c r="Q326" s="33">
        <f t="shared" si="44"/>
        <v>0</v>
      </c>
      <c r="R326" s="33" t="str">
        <f t="shared" si="45"/>
        <v/>
      </c>
      <c r="S326" s="33" t="str">
        <f>IF(Z326="DUPLIKAT","",Tabelle1[[#This Row],[Soll-Monat]])</f>
        <v/>
      </c>
      <c r="T326" s="33" t="str">
        <f>IF(ISERROR(IF(M326=99,"",INDEX([1]Plan!A:O,MATCH($O326,[1]Plan!B:B,0),MATCH($C326,[1]Plan!$A$2:$O$2,0)))),"",IF(M326=99,"",INDEX([1]Plan!A:O,MATCH($O326,[1]Plan!B:B,0),MATCH($C326,[1]Plan!$A$2:$O$2,0))))</f>
        <v/>
      </c>
      <c r="U326" s="33">
        <f>IF(ISERROR(SUMIFS(P:P,E:E,Datenbank!$E326,C:C,Datenbank!$C326)),"",SUMIFS(P:P,E:E,Datenbank!$E326,C:C,Datenbank!$C326))+IF(ISERROR(SUMIFS(Q:Q,E:E,Datenbank!$E326,C:C,Datenbank!$C326)),"",SUMIFS(Q:Q,E:E,Datenbank!$E326,C:C,Datenbank!$C326))</f>
        <v>0</v>
      </c>
      <c r="V326" s="33" t="str">
        <f>IF(ISERROR(IF(Z326="Duplikat","",(Datenbank!$U326-Datenbank!$T326))),"",IF(Z326="Duplikat","",(Datenbank!$U326-Datenbank!$T326)))</f>
        <v/>
      </c>
      <c r="W326" s="33">
        <f ca="1">IF(ISERROR(SUMIF(O:T,Datenbank!$O326,T:T)),"",SUMIF(O:T,Datenbank!$O326,T:T))</f>
        <v>0</v>
      </c>
      <c r="X326" s="33">
        <f ca="1">IF(ISERROR(SUMIF(O:Q,Datenbank!$O326,Q:Q)),"",SUMIF(O:Q,Datenbank!$O326,Q:Q))+IF(ISERROR(SUMIF(O:Q,Datenbank!$O326,P:P)),"",SUMIF(O:Q,Datenbank!$O326,P:P))</f>
        <v>0</v>
      </c>
      <c r="Y326" s="33">
        <f ca="1">IF(ISERROR(Datenbank!$X326-W326),"",Datenbank!$X326-W326)</f>
        <v>0</v>
      </c>
      <c r="Z326" s="31" t="str" cm="1">
        <f t="array" ref="Z326">_xlfn.LET(_xlpm.fi,_xlfn._xlws.FILTER($O326:$O$2480,(MONTH($D326:$D$2480)=MONTH($D326))*($O326:$O$2480=$O326)),IF(COUNT(_xlpm.fi)&gt;1,"DUPLIKAT",""))</f>
        <v/>
      </c>
      <c r="AA326" s="31"/>
      <c r="AB326" s="31"/>
    </row>
    <row r="327" spans="2:28" ht="20.100000000000001" customHeight="1" x14ac:dyDescent="0.25">
      <c r="B327" s="31">
        <f t="shared" si="40"/>
        <v>315</v>
      </c>
      <c r="C327" s="31">
        <f t="shared" si="41"/>
        <v>1</v>
      </c>
      <c r="D327" s="32"/>
      <c r="E327" s="31"/>
      <c r="F327" s="31">
        <f>Datenbank!$E327</f>
        <v>0</v>
      </c>
      <c r="G327" s="33" t="str">
        <f>IF(ISERROR(INDEX([1]Plan!A:O,MATCH(E327,[1]Plan!C:C,0),MATCH(C327,[1]Plan!$A$2:$O$2,0))),"",INDEX([1]Plan!A:O,MATCH(E327,[1]Plan!C:C,0),MATCH(C327,[1]Plan!$A$2:$O$2,0)))</f>
        <v/>
      </c>
      <c r="H327" s="33"/>
      <c r="I327" s="33"/>
      <c r="J327" s="31"/>
      <c r="K327" s="33" t="str">
        <f t="shared" si="38"/>
        <v/>
      </c>
      <c r="L327" s="33" t="str">
        <f t="shared" si="39"/>
        <v/>
      </c>
      <c r="M327" s="31" t="str">
        <f t="shared" si="42"/>
        <v/>
      </c>
      <c r="N327" s="31" t="str">
        <f>IF(ISERROR(VLOOKUP(M327,[1]Plan!$Q$5:$R$22,2,FALSE)),"",VLOOKUP(M327,[1]Plan!$Q$5:$R$22,2,FALSE))</f>
        <v/>
      </c>
      <c r="O327" s="31" t="str">
        <f>IF(ISERROR(INDEX([1]Plan!$B:$B,MATCH(F327,[1]Plan!$C:$C,0))),"",INDEX([1]Plan!$B:$B,MATCH(F327,[1]Plan!$C:$C,0)))</f>
        <v/>
      </c>
      <c r="P327" s="33" t="str">
        <f t="shared" si="43"/>
        <v/>
      </c>
      <c r="Q327" s="33">
        <f t="shared" si="44"/>
        <v>0</v>
      </c>
      <c r="R327" s="33" t="str">
        <f t="shared" si="45"/>
        <v/>
      </c>
      <c r="S327" s="33" t="str">
        <f>IF(Z327="DUPLIKAT","",Tabelle1[[#This Row],[Soll-Monat]])</f>
        <v/>
      </c>
      <c r="T327" s="33" t="str">
        <f>IF(ISERROR(IF(M327=99,"",INDEX([1]Plan!A:O,MATCH($O327,[1]Plan!B:B,0),MATCH($C327,[1]Plan!$A$2:$O$2,0)))),"",IF(M327=99,"",INDEX([1]Plan!A:O,MATCH($O327,[1]Plan!B:B,0),MATCH($C327,[1]Plan!$A$2:$O$2,0))))</f>
        <v/>
      </c>
      <c r="U327" s="33">
        <f>IF(ISERROR(SUMIFS(P:P,E:E,Datenbank!$E327,C:C,Datenbank!$C327)),"",SUMIFS(P:P,E:E,Datenbank!$E327,C:C,Datenbank!$C327))+IF(ISERROR(SUMIFS(Q:Q,E:E,Datenbank!$E327,C:C,Datenbank!$C327)),"",SUMIFS(Q:Q,E:E,Datenbank!$E327,C:C,Datenbank!$C327))</f>
        <v>0</v>
      </c>
      <c r="V327" s="33" t="str">
        <f>IF(ISERROR(IF(Z327="Duplikat","",(Datenbank!$U327-Datenbank!$T327))),"",IF(Z327="Duplikat","",(Datenbank!$U327-Datenbank!$T327)))</f>
        <v/>
      </c>
      <c r="W327" s="33">
        <f ca="1">IF(ISERROR(SUMIF(O:T,Datenbank!$O327,T:T)),"",SUMIF(O:T,Datenbank!$O327,T:T))</f>
        <v>0</v>
      </c>
      <c r="X327" s="33">
        <f ca="1">IF(ISERROR(SUMIF(O:Q,Datenbank!$O327,Q:Q)),"",SUMIF(O:Q,Datenbank!$O327,Q:Q))+IF(ISERROR(SUMIF(O:Q,Datenbank!$O327,P:P)),"",SUMIF(O:Q,Datenbank!$O327,P:P))</f>
        <v>0</v>
      </c>
      <c r="Y327" s="33">
        <f ca="1">IF(ISERROR(Datenbank!$X327-W327),"",Datenbank!$X327-W327)</f>
        <v>0</v>
      </c>
      <c r="Z327" s="31" t="str" cm="1">
        <f t="array" ref="Z327">_xlfn.LET(_xlpm.fi,_xlfn._xlws.FILTER($O327:$O$2480,(MONTH($D327:$D$2480)=MONTH($D327))*($O327:$O$2480=$O327)),IF(COUNT(_xlpm.fi)&gt;1,"DUPLIKAT",""))</f>
        <v/>
      </c>
      <c r="AA327" s="31"/>
      <c r="AB327" s="31"/>
    </row>
    <row r="328" spans="2:28" ht="20.100000000000001" customHeight="1" x14ac:dyDescent="0.25">
      <c r="B328" s="31">
        <f t="shared" si="40"/>
        <v>316</v>
      </c>
      <c r="C328" s="31">
        <f t="shared" si="41"/>
        <v>1</v>
      </c>
      <c r="D328" s="32"/>
      <c r="E328" s="31"/>
      <c r="F328" s="31">
        <f>Datenbank!$E328</f>
        <v>0</v>
      </c>
      <c r="G328" s="33" t="str">
        <f>IF(ISERROR(INDEX([1]Plan!A:O,MATCH(E328,[1]Plan!C:C,0),MATCH(C328,[1]Plan!$A$2:$O$2,0))),"",INDEX([1]Plan!A:O,MATCH(E328,[1]Plan!C:C,0),MATCH(C328,[1]Plan!$A$2:$O$2,0)))</f>
        <v/>
      </c>
      <c r="H328" s="33"/>
      <c r="I328" s="33"/>
      <c r="J328" s="31"/>
      <c r="K328" s="33" t="str">
        <f t="shared" si="38"/>
        <v/>
      </c>
      <c r="L328" s="33" t="str">
        <f t="shared" si="39"/>
        <v/>
      </c>
      <c r="M328" s="31" t="str">
        <f t="shared" si="42"/>
        <v/>
      </c>
      <c r="N328" s="31" t="str">
        <f>IF(ISERROR(VLOOKUP(M328,[1]Plan!$Q$5:$R$22,2,FALSE)),"",VLOOKUP(M328,[1]Plan!$Q$5:$R$22,2,FALSE))</f>
        <v/>
      </c>
      <c r="O328" s="31" t="str">
        <f>IF(ISERROR(INDEX([1]Plan!$B:$B,MATCH(F328,[1]Plan!$C:$C,0))),"",INDEX([1]Plan!$B:$B,MATCH(F328,[1]Plan!$C:$C,0)))</f>
        <v/>
      </c>
      <c r="P328" s="33" t="str">
        <f t="shared" si="43"/>
        <v/>
      </c>
      <c r="Q328" s="33">
        <f t="shared" si="44"/>
        <v>0</v>
      </c>
      <c r="R328" s="33" t="str">
        <f t="shared" si="45"/>
        <v/>
      </c>
      <c r="S328" s="33" t="str">
        <f>IF(Z328="DUPLIKAT","",Tabelle1[[#This Row],[Soll-Monat]])</f>
        <v/>
      </c>
      <c r="T328" s="33" t="str">
        <f>IF(ISERROR(IF(M328=99,"",INDEX([1]Plan!A:O,MATCH($O328,[1]Plan!B:B,0),MATCH($C328,[1]Plan!$A$2:$O$2,0)))),"",IF(M328=99,"",INDEX([1]Plan!A:O,MATCH($O328,[1]Plan!B:B,0),MATCH($C328,[1]Plan!$A$2:$O$2,0))))</f>
        <v/>
      </c>
      <c r="U328" s="33">
        <f>IF(ISERROR(SUMIFS(P:P,E:E,Datenbank!$E328,C:C,Datenbank!$C328)),"",SUMIFS(P:P,E:E,Datenbank!$E328,C:C,Datenbank!$C328))+IF(ISERROR(SUMIFS(Q:Q,E:E,Datenbank!$E328,C:C,Datenbank!$C328)),"",SUMIFS(Q:Q,E:E,Datenbank!$E328,C:C,Datenbank!$C328))</f>
        <v>0</v>
      </c>
      <c r="V328" s="33" t="str">
        <f>IF(ISERROR(IF(Z328="Duplikat","",(Datenbank!$U328-Datenbank!$T328))),"",IF(Z328="Duplikat","",(Datenbank!$U328-Datenbank!$T328)))</f>
        <v/>
      </c>
      <c r="W328" s="33">
        <f ca="1">IF(ISERROR(SUMIF(O:T,Datenbank!$O328,T:T)),"",SUMIF(O:T,Datenbank!$O328,T:T))</f>
        <v>0</v>
      </c>
      <c r="X328" s="33">
        <f ca="1">IF(ISERROR(SUMIF(O:Q,Datenbank!$O328,Q:Q)),"",SUMIF(O:Q,Datenbank!$O328,Q:Q))+IF(ISERROR(SUMIF(O:Q,Datenbank!$O328,P:P)),"",SUMIF(O:Q,Datenbank!$O328,P:P))</f>
        <v>0</v>
      </c>
      <c r="Y328" s="33">
        <f ca="1">IF(ISERROR(Datenbank!$X328-W328),"",Datenbank!$X328-W328)</f>
        <v>0</v>
      </c>
      <c r="Z328" s="31" t="str" cm="1">
        <f t="array" ref="Z328">_xlfn.LET(_xlpm.fi,_xlfn._xlws.FILTER($O328:$O$2480,(MONTH($D328:$D$2480)=MONTH($D328))*($O328:$O$2480=$O328)),IF(COUNT(_xlpm.fi)&gt;1,"DUPLIKAT",""))</f>
        <v/>
      </c>
      <c r="AA328" s="31"/>
      <c r="AB328" s="31"/>
    </row>
    <row r="329" spans="2:28" ht="20.100000000000001" customHeight="1" x14ac:dyDescent="0.25">
      <c r="B329" s="31">
        <f t="shared" si="40"/>
        <v>317</v>
      </c>
      <c r="C329" s="31">
        <f t="shared" si="41"/>
        <v>1</v>
      </c>
      <c r="D329" s="32"/>
      <c r="E329" s="31"/>
      <c r="F329" s="31">
        <f>Datenbank!$E329</f>
        <v>0</v>
      </c>
      <c r="G329" s="33" t="str">
        <f>IF(ISERROR(INDEX([1]Plan!A:O,MATCH(E329,[1]Plan!C:C,0),MATCH(C329,[1]Plan!$A$2:$O$2,0))),"",INDEX([1]Plan!A:O,MATCH(E329,[1]Plan!C:C,0),MATCH(C329,[1]Plan!$A$2:$O$2,0)))</f>
        <v/>
      </c>
      <c r="H329" s="33"/>
      <c r="I329" s="33"/>
      <c r="J329" s="31"/>
      <c r="K329" s="33" t="str">
        <f t="shared" si="38"/>
        <v/>
      </c>
      <c r="L329" s="33" t="str">
        <f t="shared" si="39"/>
        <v/>
      </c>
      <c r="M329" s="31" t="str">
        <f t="shared" si="42"/>
        <v/>
      </c>
      <c r="N329" s="31" t="str">
        <f>IF(ISERROR(VLOOKUP(M329,[1]Plan!$Q$5:$R$22,2,FALSE)),"",VLOOKUP(M329,[1]Plan!$Q$5:$R$22,2,FALSE))</f>
        <v/>
      </c>
      <c r="O329" s="31" t="str">
        <f>IF(ISERROR(INDEX([1]Plan!$B:$B,MATCH(F329,[1]Plan!$C:$C,0))),"",INDEX([1]Plan!$B:$B,MATCH(F329,[1]Plan!$C:$C,0)))</f>
        <v/>
      </c>
      <c r="P329" s="33" t="str">
        <f t="shared" si="43"/>
        <v/>
      </c>
      <c r="Q329" s="33">
        <f t="shared" si="44"/>
        <v>0</v>
      </c>
      <c r="R329" s="33" t="str">
        <f t="shared" si="45"/>
        <v/>
      </c>
      <c r="S329" s="33" t="str">
        <f>IF(Z329="DUPLIKAT","",Tabelle1[[#This Row],[Soll-Monat]])</f>
        <v/>
      </c>
      <c r="T329" s="33" t="str">
        <f>IF(ISERROR(IF(M329=99,"",INDEX([1]Plan!A:O,MATCH($O329,[1]Plan!B:B,0),MATCH($C329,[1]Plan!$A$2:$O$2,0)))),"",IF(M329=99,"",INDEX([1]Plan!A:O,MATCH($O329,[1]Plan!B:B,0),MATCH($C329,[1]Plan!$A$2:$O$2,0))))</f>
        <v/>
      </c>
      <c r="U329" s="33">
        <f>IF(ISERROR(SUMIFS(P:P,E:E,Datenbank!$E329,C:C,Datenbank!$C329)),"",SUMIFS(P:P,E:E,Datenbank!$E329,C:C,Datenbank!$C329))+IF(ISERROR(SUMIFS(Q:Q,E:E,Datenbank!$E329,C:C,Datenbank!$C329)),"",SUMIFS(Q:Q,E:E,Datenbank!$E329,C:C,Datenbank!$C329))</f>
        <v>0</v>
      </c>
      <c r="V329" s="33" t="str">
        <f>IF(ISERROR(IF(Z329="Duplikat","",(Datenbank!$U329-Datenbank!$T329))),"",IF(Z329="Duplikat","",(Datenbank!$U329-Datenbank!$T329)))</f>
        <v/>
      </c>
      <c r="W329" s="33">
        <f ca="1">IF(ISERROR(SUMIF(O:T,Datenbank!$O329,T:T)),"",SUMIF(O:T,Datenbank!$O329,T:T))</f>
        <v>0</v>
      </c>
      <c r="X329" s="33">
        <f ca="1">IF(ISERROR(SUMIF(O:Q,Datenbank!$O329,Q:Q)),"",SUMIF(O:Q,Datenbank!$O329,Q:Q))+IF(ISERROR(SUMIF(O:Q,Datenbank!$O329,P:P)),"",SUMIF(O:Q,Datenbank!$O329,P:P))</f>
        <v>0</v>
      </c>
      <c r="Y329" s="33">
        <f ca="1">IF(ISERROR(Datenbank!$X329-W329),"",Datenbank!$X329-W329)</f>
        <v>0</v>
      </c>
      <c r="Z329" s="31" t="str" cm="1">
        <f t="array" ref="Z329">_xlfn.LET(_xlpm.fi,_xlfn._xlws.FILTER($O329:$O$2480,(MONTH($D329:$D$2480)=MONTH($D329))*($O329:$O$2480=$O329)),IF(COUNT(_xlpm.fi)&gt;1,"DUPLIKAT",""))</f>
        <v/>
      </c>
      <c r="AA329" s="31"/>
      <c r="AB329" s="31"/>
    </row>
    <row r="330" spans="2:28" ht="20.100000000000001" customHeight="1" x14ac:dyDescent="0.25">
      <c r="B330" s="31">
        <f t="shared" si="40"/>
        <v>318</v>
      </c>
      <c r="C330" s="31">
        <f t="shared" si="41"/>
        <v>1</v>
      </c>
      <c r="D330" s="32"/>
      <c r="E330" s="31"/>
      <c r="F330" s="31">
        <f>Datenbank!$E330</f>
        <v>0</v>
      </c>
      <c r="G330" s="33" t="str">
        <f>IF(ISERROR(INDEX([1]Plan!A:O,MATCH(E330,[1]Plan!C:C,0),MATCH(C330,[1]Plan!$A$2:$O$2,0))),"",INDEX([1]Plan!A:O,MATCH(E330,[1]Plan!C:C,0),MATCH(C330,[1]Plan!$A$2:$O$2,0)))</f>
        <v/>
      </c>
      <c r="H330" s="33"/>
      <c r="I330" s="33"/>
      <c r="J330" s="31"/>
      <c r="K330" s="33" t="str">
        <f t="shared" si="38"/>
        <v/>
      </c>
      <c r="L330" s="33" t="str">
        <f t="shared" si="39"/>
        <v/>
      </c>
      <c r="M330" s="31" t="str">
        <f t="shared" si="42"/>
        <v/>
      </c>
      <c r="N330" s="31" t="str">
        <f>IF(ISERROR(VLOOKUP(M330,[1]Plan!$Q$5:$R$22,2,FALSE)),"",VLOOKUP(M330,[1]Plan!$Q$5:$R$22,2,FALSE))</f>
        <v/>
      </c>
      <c r="O330" s="31" t="str">
        <f>IF(ISERROR(INDEX([1]Plan!$B:$B,MATCH(F330,[1]Plan!$C:$C,0))),"",INDEX([1]Plan!$B:$B,MATCH(F330,[1]Plan!$C:$C,0)))</f>
        <v/>
      </c>
      <c r="P330" s="33" t="str">
        <f t="shared" si="43"/>
        <v/>
      </c>
      <c r="Q330" s="33">
        <f t="shared" si="44"/>
        <v>0</v>
      </c>
      <c r="R330" s="33" t="str">
        <f t="shared" si="45"/>
        <v/>
      </c>
      <c r="S330" s="33" t="str">
        <f>IF(Z330="DUPLIKAT","",Tabelle1[[#This Row],[Soll-Monat]])</f>
        <v/>
      </c>
      <c r="T330" s="33" t="str">
        <f>IF(ISERROR(IF(M330=99,"",INDEX([1]Plan!A:O,MATCH($O330,[1]Plan!B:B,0),MATCH($C330,[1]Plan!$A$2:$O$2,0)))),"",IF(M330=99,"",INDEX([1]Plan!A:O,MATCH($O330,[1]Plan!B:B,0),MATCH($C330,[1]Plan!$A$2:$O$2,0))))</f>
        <v/>
      </c>
      <c r="U330" s="33">
        <f>IF(ISERROR(SUMIFS(P:P,E:E,Datenbank!$E330,C:C,Datenbank!$C330)),"",SUMIFS(P:P,E:E,Datenbank!$E330,C:C,Datenbank!$C330))+IF(ISERROR(SUMIFS(Q:Q,E:E,Datenbank!$E330,C:C,Datenbank!$C330)),"",SUMIFS(Q:Q,E:E,Datenbank!$E330,C:C,Datenbank!$C330))</f>
        <v>0</v>
      </c>
      <c r="V330" s="33" t="str">
        <f>IF(ISERROR(IF(Z330="Duplikat","",(Datenbank!$U330-Datenbank!$T330))),"",IF(Z330="Duplikat","",(Datenbank!$U330-Datenbank!$T330)))</f>
        <v/>
      </c>
      <c r="W330" s="33">
        <f ca="1">IF(ISERROR(SUMIF(O:T,Datenbank!$O330,T:T)),"",SUMIF(O:T,Datenbank!$O330,T:T))</f>
        <v>0</v>
      </c>
      <c r="X330" s="33">
        <f ca="1">IF(ISERROR(SUMIF(O:Q,Datenbank!$O330,Q:Q)),"",SUMIF(O:Q,Datenbank!$O330,Q:Q))+IF(ISERROR(SUMIF(O:Q,Datenbank!$O330,P:P)),"",SUMIF(O:Q,Datenbank!$O330,P:P))</f>
        <v>0</v>
      </c>
      <c r="Y330" s="33">
        <f ca="1">IF(ISERROR(Datenbank!$X330-W330),"",Datenbank!$X330-W330)</f>
        <v>0</v>
      </c>
      <c r="Z330" s="31" t="str" cm="1">
        <f t="array" ref="Z330">_xlfn.LET(_xlpm.fi,_xlfn._xlws.FILTER($O330:$O$2480,(MONTH($D330:$D$2480)=MONTH($D330))*($O330:$O$2480=$O330)),IF(COUNT(_xlpm.fi)&gt;1,"DUPLIKAT",""))</f>
        <v/>
      </c>
      <c r="AA330" s="31"/>
      <c r="AB330" s="31"/>
    </row>
    <row r="331" spans="2:28" ht="20.100000000000001" customHeight="1" x14ac:dyDescent="0.25">
      <c r="B331" s="31">
        <f t="shared" si="40"/>
        <v>319</v>
      </c>
      <c r="C331" s="31">
        <f t="shared" si="41"/>
        <v>1</v>
      </c>
      <c r="D331" s="32"/>
      <c r="E331" s="31"/>
      <c r="F331" s="31">
        <f>Datenbank!$E331</f>
        <v>0</v>
      </c>
      <c r="G331" s="33" t="str">
        <f>IF(ISERROR(INDEX([1]Plan!A:O,MATCH(E331,[1]Plan!C:C,0),MATCH(C331,[1]Plan!$A$2:$O$2,0))),"",INDEX([1]Plan!A:O,MATCH(E331,[1]Plan!C:C,0),MATCH(C331,[1]Plan!$A$2:$O$2,0)))</f>
        <v/>
      </c>
      <c r="H331" s="33"/>
      <c r="I331" s="33"/>
      <c r="J331" s="31"/>
      <c r="K331" s="33" t="str">
        <f t="shared" si="38"/>
        <v/>
      </c>
      <c r="L331" s="33" t="str">
        <f t="shared" si="39"/>
        <v/>
      </c>
      <c r="M331" s="31" t="str">
        <f t="shared" si="42"/>
        <v/>
      </c>
      <c r="N331" s="31" t="str">
        <f>IF(ISERROR(VLOOKUP(M331,[1]Plan!$Q$5:$R$22,2,FALSE)),"",VLOOKUP(M331,[1]Plan!$Q$5:$R$22,2,FALSE))</f>
        <v/>
      </c>
      <c r="O331" s="31" t="str">
        <f>IF(ISERROR(INDEX([1]Plan!$B:$B,MATCH(F331,[1]Plan!$C:$C,0))),"",INDEX([1]Plan!$B:$B,MATCH(F331,[1]Plan!$C:$C,0)))</f>
        <v/>
      </c>
      <c r="P331" s="33" t="str">
        <f t="shared" si="43"/>
        <v/>
      </c>
      <c r="Q331" s="33">
        <f t="shared" si="44"/>
        <v>0</v>
      </c>
      <c r="R331" s="33" t="str">
        <f t="shared" si="45"/>
        <v/>
      </c>
      <c r="S331" s="33" t="str">
        <f>IF(Z331="DUPLIKAT","",Tabelle1[[#This Row],[Soll-Monat]])</f>
        <v/>
      </c>
      <c r="T331" s="33" t="str">
        <f>IF(ISERROR(IF(M331=99,"",INDEX([1]Plan!A:O,MATCH($O331,[1]Plan!B:B,0),MATCH($C331,[1]Plan!$A$2:$O$2,0)))),"",IF(M331=99,"",INDEX([1]Plan!A:O,MATCH($O331,[1]Plan!B:B,0),MATCH($C331,[1]Plan!$A$2:$O$2,0))))</f>
        <v/>
      </c>
      <c r="U331" s="33">
        <f>IF(ISERROR(SUMIFS(P:P,E:E,Datenbank!$E331,C:C,Datenbank!$C331)),"",SUMIFS(P:P,E:E,Datenbank!$E331,C:C,Datenbank!$C331))+IF(ISERROR(SUMIFS(Q:Q,E:E,Datenbank!$E331,C:C,Datenbank!$C331)),"",SUMIFS(Q:Q,E:E,Datenbank!$E331,C:C,Datenbank!$C331))</f>
        <v>0</v>
      </c>
      <c r="V331" s="33" t="str">
        <f>IF(ISERROR(IF(Z331="Duplikat","",(Datenbank!$U331-Datenbank!$T331))),"",IF(Z331="Duplikat","",(Datenbank!$U331-Datenbank!$T331)))</f>
        <v/>
      </c>
      <c r="W331" s="33">
        <f ca="1">IF(ISERROR(SUMIF(O:T,Datenbank!$O331,T:T)),"",SUMIF(O:T,Datenbank!$O331,T:T))</f>
        <v>0</v>
      </c>
      <c r="X331" s="33">
        <f ca="1">IF(ISERROR(SUMIF(O:Q,Datenbank!$O331,Q:Q)),"",SUMIF(O:Q,Datenbank!$O331,Q:Q))+IF(ISERROR(SUMIF(O:Q,Datenbank!$O331,P:P)),"",SUMIF(O:Q,Datenbank!$O331,P:P))</f>
        <v>0</v>
      </c>
      <c r="Y331" s="33">
        <f ca="1">IF(ISERROR(Datenbank!$X331-W331),"",Datenbank!$X331-W331)</f>
        <v>0</v>
      </c>
      <c r="Z331" s="31" t="str" cm="1">
        <f t="array" ref="Z331">_xlfn.LET(_xlpm.fi,_xlfn._xlws.FILTER($O331:$O$2480,(MONTH($D331:$D$2480)=MONTH($D331))*($O331:$O$2480=$O331)),IF(COUNT(_xlpm.fi)&gt;1,"DUPLIKAT",""))</f>
        <v/>
      </c>
      <c r="AA331" s="31"/>
      <c r="AB331" s="31"/>
    </row>
    <row r="332" spans="2:28" ht="20.100000000000001" customHeight="1" x14ac:dyDescent="0.25">
      <c r="B332" s="31">
        <f t="shared" si="40"/>
        <v>320</v>
      </c>
      <c r="C332" s="31">
        <f t="shared" si="41"/>
        <v>1</v>
      </c>
      <c r="D332" s="32"/>
      <c r="E332" s="31"/>
      <c r="F332" s="31">
        <f>Datenbank!$E332</f>
        <v>0</v>
      </c>
      <c r="G332" s="33" t="str">
        <f>IF(ISERROR(INDEX([1]Plan!A:O,MATCH(E332,[1]Plan!C:C,0),MATCH(C332,[1]Plan!$A$2:$O$2,0))),"",INDEX([1]Plan!A:O,MATCH(E332,[1]Plan!C:C,0),MATCH(C332,[1]Plan!$A$2:$O$2,0)))</f>
        <v/>
      </c>
      <c r="H332" s="33"/>
      <c r="I332" s="33"/>
      <c r="J332" s="31"/>
      <c r="K332" s="33" t="str">
        <f t="shared" si="38"/>
        <v/>
      </c>
      <c r="L332" s="33" t="str">
        <f t="shared" si="39"/>
        <v/>
      </c>
      <c r="M332" s="31" t="str">
        <f t="shared" si="42"/>
        <v/>
      </c>
      <c r="N332" s="31" t="str">
        <f>IF(ISERROR(VLOOKUP(M332,[1]Plan!$Q$5:$R$22,2,FALSE)),"",VLOOKUP(M332,[1]Plan!$Q$5:$R$22,2,FALSE))</f>
        <v/>
      </c>
      <c r="O332" s="31" t="str">
        <f>IF(ISERROR(INDEX([1]Plan!$B:$B,MATCH(F332,[1]Plan!$C:$C,0))),"",INDEX([1]Plan!$B:$B,MATCH(F332,[1]Plan!$C:$C,0)))</f>
        <v/>
      </c>
      <c r="P332" s="33" t="str">
        <f t="shared" si="43"/>
        <v/>
      </c>
      <c r="Q332" s="33">
        <f t="shared" si="44"/>
        <v>0</v>
      </c>
      <c r="R332" s="33" t="str">
        <f t="shared" si="45"/>
        <v/>
      </c>
      <c r="S332" s="33" t="str">
        <f>IF(Z332="DUPLIKAT","",Tabelle1[[#This Row],[Soll-Monat]])</f>
        <v/>
      </c>
      <c r="T332" s="33" t="str">
        <f>IF(ISERROR(IF(M332=99,"",INDEX([1]Plan!A:O,MATCH($O332,[1]Plan!B:B,0),MATCH($C332,[1]Plan!$A$2:$O$2,0)))),"",IF(M332=99,"",INDEX([1]Plan!A:O,MATCH($O332,[1]Plan!B:B,0),MATCH($C332,[1]Plan!$A$2:$O$2,0))))</f>
        <v/>
      </c>
      <c r="U332" s="33">
        <f>IF(ISERROR(SUMIFS(P:P,E:E,Datenbank!$E332,C:C,Datenbank!$C332)),"",SUMIFS(P:P,E:E,Datenbank!$E332,C:C,Datenbank!$C332))+IF(ISERROR(SUMIFS(Q:Q,E:E,Datenbank!$E332,C:C,Datenbank!$C332)),"",SUMIFS(Q:Q,E:E,Datenbank!$E332,C:C,Datenbank!$C332))</f>
        <v>0</v>
      </c>
      <c r="V332" s="33" t="str">
        <f>IF(ISERROR(IF(Z332="Duplikat","",(Datenbank!$U332-Datenbank!$T332))),"",IF(Z332="Duplikat","",(Datenbank!$U332-Datenbank!$T332)))</f>
        <v/>
      </c>
      <c r="W332" s="33">
        <f ca="1">IF(ISERROR(SUMIF(O:T,Datenbank!$O332,T:T)),"",SUMIF(O:T,Datenbank!$O332,T:T))</f>
        <v>0</v>
      </c>
      <c r="X332" s="33">
        <f ca="1">IF(ISERROR(SUMIF(O:Q,Datenbank!$O332,Q:Q)),"",SUMIF(O:Q,Datenbank!$O332,Q:Q))+IF(ISERROR(SUMIF(O:Q,Datenbank!$O332,P:P)),"",SUMIF(O:Q,Datenbank!$O332,P:P))</f>
        <v>0</v>
      </c>
      <c r="Y332" s="33">
        <f ca="1">IF(ISERROR(Datenbank!$X332-W332),"",Datenbank!$X332-W332)</f>
        <v>0</v>
      </c>
      <c r="Z332" s="31" t="str" cm="1">
        <f t="array" ref="Z332">_xlfn.LET(_xlpm.fi,_xlfn._xlws.FILTER($O332:$O$2480,(MONTH($D332:$D$2480)=MONTH($D332))*($O332:$O$2480=$O332)),IF(COUNT(_xlpm.fi)&gt;1,"DUPLIKAT",""))</f>
        <v/>
      </c>
      <c r="AA332" s="31"/>
      <c r="AB332" s="31"/>
    </row>
    <row r="333" spans="2:28" ht="20.100000000000001" customHeight="1" x14ac:dyDescent="0.25">
      <c r="B333" s="31">
        <f t="shared" si="40"/>
        <v>321</v>
      </c>
      <c r="C333" s="31">
        <f t="shared" si="41"/>
        <v>1</v>
      </c>
      <c r="D333" s="32"/>
      <c r="E333" s="31"/>
      <c r="F333" s="31">
        <f>Datenbank!$E333</f>
        <v>0</v>
      </c>
      <c r="G333" s="33" t="str">
        <f>IF(ISERROR(INDEX([1]Plan!A:O,MATCH(E333,[1]Plan!C:C,0),MATCH(C333,[1]Plan!$A$2:$O$2,0))),"",INDEX([1]Plan!A:O,MATCH(E333,[1]Plan!C:C,0),MATCH(C333,[1]Plan!$A$2:$O$2,0)))</f>
        <v/>
      </c>
      <c r="H333" s="33"/>
      <c r="I333" s="33"/>
      <c r="J333" s="31"/>
      <c r="K333" s="33" t="str">
        <f t="shared" si="38"/>
        <v/>
      </c>
      <c r="L333" s="33" t="str">
        <f t="shared" si="39"/>
        <v/>
      </c>
      <c r="M333" s="31" t="str">
        <f t="shared" si="42"/>
        <v/>
      </c>
      <c r="N333" s="31" t="str">
        <f>IF(ISERROR(VLOOKUP(M333,[1]Plan!$Q$5:$R$22,2,FALSE)),"",VLOOKUP(M333,[1]Plan!$Q$5:$R$22,2,FALSE))</f>
        <v/>
      </c>
      <c r="O333" s="31" t="str">
        <f>IF(ISERROR(INDEX([1]Plan!$B:$B,MATCH(F333,[1]Plan!$C:$C,0))),"",INDEX([1]Plan!$B:$B,MATCH(F333,[1]Plan!$C:$C,0)))</f>
        <v/>
      </c>
      <c r="P333" s="33" t="str">
        <f t="shared" si="43"/>
        <v/>
      </c>
      <c r="Q333" s="33">
        <f t="shared" si="44"/>
        <v>0</v>
      </c>
      <c r="R333" s="33" t="str">
        <f t="shared" si="45"/>
        <v/>
      </c>
      <c r="S333" s="33" t="str">
        <f>IF(Z333="DUPLIKAT","",Tabelle1[[#This Row],[Soll-Monat]])</f>
        <v/>
      </c>
      <c r="T333" s="33" t="str">
        <f>IF(ISERROR(IF(M333=99,"",INDEX([1]Plan!A:O,MATCH($O333,[1]Plan!B:B,0),MATCH($C333,[1]Plan!$A$2:$O$2,0)))),"",IF(M333=99,"",INDEX([1]Plan!A:O,MATCH($O333,[1]Plan!B:B,0),MATCH($C333,[1]Plan!$A$2:$O$2,0))))</f>
        <v/>
      </c>
      <c r="U333" s="33">
        <f>IF(ISERROR(SUMIFS(P:P,E:E,Datenbank!$E333,C:C,Datenbank!$C333)),"",SUMIFS(P:P,E:E,Datenbank!$E333,C:C,Datenbank!$C333))+IF(ISERROR(SUMIFS(Q:Q,E:E,Datenbank!$E333,C:C,Datenbank!$C333)),"",SUMIFS(Q:Q,E:E,Datenbank!$E333,C:C,Datenbank!$C333))</f>
        <v>0</v>
      </c>
      <c r="V333" s="33" t="str">
        <f>IF(ISERROR(IF(Z333="Duplikat","",(Datenbank!$U333-Datenbank!$T333))),"",IF(Z333="Duplikat","",(Datenbank!$U333-Datenbank!$T333)))</f>
        <v/>
      </c>
      <c r="W333" s="33">
        <f ca="1">IF(ISERROR(SUMIF(O:T,Datenbank!$O333,T:T)),"",SUMIF(O:T,Datenbank!$O333,T:T))</f>
        <v>0</v>
      </c>
      <c r="X333" s="33">
        <f ca="1">IF(ISERROR(SUMIF(O:Q,Datenbank!$O333,Q:Q)),"",SUMIF(O:Q,Datenbank!$O333,Q:Q))+IF(ISERROR(SUMIF(O:Q,Datenbank!$O333,P:P)),"",SUMIF(O:Q,Datenbank!$O333,P:P))</f>
        <v>0</v>
      </c>
      <c r="Y333" s="33">
        <f ca="1">IF(ISERROR(Datenbank!$X333-W333),"",Datenbank!$X333-W333)</f>
        <v>0</v>
      </c>
      <c r="Z333" s="31" t="str" cm="1">
        <f t="array" ref="Z333">_xlfn.LET(_xlpm.fi,_xlfn._xlws.FILTER($O333:$O$2480,(MONTH($D333:$D$2480)=MONTH($D333))*($O333:$O$2480=$O333)),IF(COUNT(_xlpm.fi)&gt;1,"DUPLIKAT",""))</f>
        <v/>
      </c>
      <c r="AA333" s="31"/>
      <c r="AB333" s="31"/>
    </row>
    <row r="334" spans="2:28" ht="20.100000000000001" customHeight="1" x14ac:dyDescent="0.25">
      <c r="B334" s="31">
        <f t="shared" si="40"/>
        <v>322</v>
      </c>
      <c r="C334" s="31">
        <f t="shared" si="41"/>
        <v>1</v>
      </c>
      <c r="D334" s="32"/>
      <c r="E334" s="31"/>
      <c r="F334" s="31">
        <f>Datenbank!$E334</f>
        <v>0</v>
      </c>
      <c r="G334" s="33" t="str">
        <f>IF(ISERROR(INDEX([1]Plan!A:O,MATCH(E334,[1]Plan!C:C,0),MATCH(C334,[1]Plan!$A$2:$O$2,0))),"",INDEX([1]Plan!A:O,MATCH(E334,[1]Plan!C:C,0),MATCH(C334,[1]Plan!$A$2:$O$2,0)))</f>
        <v/>
      </c>
      <c r="H334" s="33"/>
      <c r="I334" s="33"/>
      <c r="J334" s="31"/>
      <c r="K334" s="33" t="str">
        <f t="shared" ref="K334:K397" si="46">IF(ISERROR(K333-G334),"",K333-G334)</f>
        <v/>
      </c>
      <c r="L334" s="33" t="str">
        <f t="shared" ref="L334:L397" si="47">IF(ISERROR(IF(AND(G334="",H334=""),"",L333-H334-I334)),"",IF(AND(G334="",H334=""),"",L333-H334-I334))</f>
        <v/>
      </c>
      <c r="M334" s="31" t="str">
        <f t="shared" si="42"/>
        <v/>
      </c>
      <c r="N334" s="31" t="str">
        <f>IF(ISERROR(VLOOKUP(M334,[1]Plan!$Q$5:$R$22,2,FALSE)),"",VLOOKUP(M334,[1]Plan!$Q$5:$R$22,2,FALSE))</f>
        <v/>
      </c>
      <c r="O334" s="31" t="str">
        <f>IF(ISERROR(INDEX([1]Plan!$B:$B,MATCH(F334,[1]Plan!$C:$C,0))),"",INDEX([1]Plan!$B:$B,MATCH(F334,[1]Plan!$C:$C,0)))</f>
        <v/>
      </c>
      <c r="P334" s="33" t="str">
        <f t="shared" si="43"/>
        <v/>
      </c>
      <c r="Q334" s="33">
        <f t="shared" si="44"/>
        <v>0</v>
      </c>
      <c r="R334" s="33" t="str">
        <f t="shared" si="45"/>
        <v/>
      </c>
      <c r="S334" s="33" t="str">
        <f>IF(Z334="DUPLIKAT","",Tabelle1[[#This Row],[Soll-Monat]])</f>
        <v/>
      </c>
      <c r="T334" s="33" t="str">
        <f>IF(ISERROR(IF(M334=99,"",INDEX([1]Plan!A:O,MATCH($O334,[1]Plan!B:B,0),MATCH($C334,[1]Plan!$A$2:$O$2,0)))),"",IF(M334=99,"",INDEX([1]Plan!A:O,MATCH($O334,[1]Plan!B:B,0),MATCH($C334,[1]Plan!$A$2:$O$2,0))))</f>
        <v/>
      </c>
      <c r="U334" s="33">
        <f>IF(ISERROR(SUMIFS(P:P,E:E,Datenbank!$E334,C:C,Datenbank!$C334)),"",SUMIFS(P:P,E:E,Datenbank!$E334,C:C,Datenbank!$C334))+IF(ISERROR(SUMIFS(Q:Q,E:E,Datenbank!$E334,C:C,Datenbank!$C334)),"",SUMIFS(Q:Q,E:E,Datenbank!$E334,C:C,Datenbank!$C334))</f>
        <v>0</v>
      </c>
      <c r="V334" s="33" t="str">
        <f>IF(ISERROR(IF(Z334="Duplikat","",(Datenbank!$U334-Datenbank!$T334))),"",IF(Z334="Duplikat","",(Datenbank!$U334-Datenbank!$T334)))</f>
        <v/>
      </c>
      <c r="W334" s="33">
        <f ca="1">IF(ISERROR(SUMIF(O:T,Datenbank!$O334,T:T)),"",SUMIF(O:T,Datenbank!$O334,T:T))</f>
        <v>0</v>
      </c>
      <c r="X334" s="33">
        <f ca="1">IF(ISERROR(SUMIF(O:Q,Datenbank!$O334,Q:Q)),"",SUMIF(O:Q,Datenbank!$O334,Q:Q))+IF(ISERROR(SUMIF(O:Q,Datenbank!$O334,P:P)),"",SUMIF(O:Q,Datenbank!$O334,P:P))</f>
        <v>0</v>
      </c>
      <c r="Y334" s="33">
        <f ca="1">IF(ISERROR(Datenbank!$X334-W334),"",Datenbank!$X334-W334)</f>
        <v>0</v>
      </c>
      <c r="Z334" s="31" t="str" cm="1">
        <f t="array" ref="Z334">_xlfn.LET(_xlpm.fi,_xlfn._xlws.FILTER($O334:$O$2480,(MONTH($D334:$D$2480)=MONTH($D334))*($O334:$O$2480=$O334)),IF(COUNT(_xlpm.fi)&gt;1,"DUPLIKAT",""))</f>
        <v/>
      </c>
      <c r="AA334" s="31"/>
      <c r="AB334" s="31"/>
    </row>
    <row r="335" spans="2:28" ht="20.100000000000001" customHeight="1" x14ac:dyDescent="0.25">
      <c r="B335" s="31">
        <f t="shared" si="40"/>
        <v>323</v>
      </c>
      <c r="C335" s="31">
        <f t="shared" si="41"/>
        <v>1</v>
      </c>
      <c r="D335" s="32"/>
      <c r="E335" s="31"/>
      <c r="F335" s="31">
        <f>Datenbank!$E335</f>
        <v>0</v>
      </c>
      <c r="G335" s="33" t="str">
        <f>IF(ISERROR(INDEX([1]Plan!A:O,MATCH(E335,[1]Plan!C:C,0),MATCH(C335,[1]Plan!$A$2:$O$2,0))),"",INDEX([1]Plan!A:O,MATCH(E335,[1]Plan!C:C,0),MATCH(C335,[1]Plan!$A$2:$O$2,0)))</f>
        <v/>
      </c>
      <c r="H335" s="33"/>
      <c r="I335" s="33"/>
      <c r="J335" s="31"/>
      <c r="K335" s="33" t="str">
        <f t="shared" si="46"/>
        <v/>
      </c>
      <c r="L335" s="33" t="str">
        <f t="shared" si="47"/>
        <v/>
      </c>
      <c r="M335" s="31" t="str">
        <f t="shared" si="42"/>
        <v/>
      </c>
      <c r="N335" s="31" t="str">
        <f>IF(ISERROR(VLOOKUP(M335,[1]Plan!$Q$5:$R$22,2,FALSE)),"",VLOOKUP(M335,[1]Plan!$Q$5:$R$22,2,FALSE))</f>
        <v/>
      </c>
      <c r="O335" s="31" t="str">
        <f>IF(ISERROR(INDEX([1]Plan!$B:$B,MATCH(F335,[1]Plan!$C:$C,0))),"",INDEX([1]Plan!$B:$B,MATCH(F335,[1]Plan!$C:$C,0)))</f>
        <v/>
      </c>
      <c r="P335" s="33" t="str">
        <f t="shared" si="43"/>
        <v/>
      </c>
      <c r="Q335" s="33">
        <f t="shared" si="44"/>
        <v>0</v>
      </c>
      <c r="R335" s="33" t="str">
        <f t="shared" si="45"/>
        <v/>
      </c>
      <c r="S335" s="33" t="str">
        <f>IF(Z335="DUPLIKAT","",Tabelle1[[#This Row],[Soll-Monat]])</f>
        <v/>
      </c>
      <c r="T335" s="33" t="str">
        <f>IF(ISERROR(IF(M335=99,"",INDEX([1]Plan!A:O,MATCH($O335,[1]Plan!B:B,0),MATCH($C335,[1]Plan!$A$2:$O$2,0)))),"",IF(M335=99,"",INDEX([1]Plan!A:O,MATCH($O335,[1]Plan!B:B,0),MATCH($C335,[1]Plan!$A$2:$O$2,0))))</f>
        <v/>
      </c>
      <c r="U335" s="33">
        <f>IF(ISERROR(SUMIFS(P:P,E:E,Datenbank!$E335,C:C,Datenbank!$C335)),"",SUMIFS(P:P,E:E,Datenbank!$E335,C:C,Datenbank!$C335))+IF(ISERROR(SUMIFS(Q:Q,E:E,Datenbank!$E335,C:C,Datenbank!$C335)),"",SUMIFS(Q:Q,E:E,Datenbank!$E335,C:C,Datenbank!$C335))</f>
        <v>0</v>
      </c>
      <c r="V335" s="33" t="str">
        <f>IF(ISERROR(IF(Z335="Duplikat","",(Datenbank!$U335-Datenbank!$T335))),"",IF(Z335="Duplikat","",(Datenbank!$U335-Datenbank!$T335)))</f>
        <v/>
      </c>
      <c r="W335" s="33">
        <f ca="1">IF(ISERROR(SUMIF(O:T,Datenbank!$O335,T:T)),"",SUMIF(O:T,Datenbank!$O335,T:T))</f>
        <v>0</v>
      </c>
      <c r="X335" s="33">
        <f ca="1">IF(ISERROR(SUMIF(O:Q,Datenbank!$O335,Q:Q)),"",SUMIF(O:Q,Datenbank!$O335,Q:Q))+IF(ISERROR(SUMIF(O:Q,Datenbank!$O335,P:P)),"",SUMIF(O:Q,Datenbank!$O335,P:P))</f>
        <v>0</v>
      </c>
      <c r="Y335" s="33">
        <f ca="1">IF(ISERROR(Datenbank!$X335-W335),"",Datenbank!$X335-W335)</f>
        <v>0</v>
      </c>
      <c r="Z335" s="31" t="str" cm="1">
        <f t="array" ref="Z335">_xlfn.LET(_xlpm.fi,_xlfn._xlws.FILTER($O335:$O$2480,(MONTH($D335:$D$2480)=MONTH($D335))*($O335:$O$2480=$O335)),IF(COUNT(_xlpm.fi)&gt;1,"DUPLIKAT",""))</f>
        <v/>
      </c>
      <c r="AA335" s="31"/>
      <c r="AB335" s="31"/>
    </row>
    <row r="336" spans="2:28" ht="20.100000000000001" customHeight="1" x14ac:dyDescent="0.25">
      <c r="B336" s="31">
        <f t="shared" si="40"/>
        <v>324</v>
      </c>
      <c r="C336" s="31">
        <f t="shared" si="41"/>
        <v>1</v>
      </c>
      <c r="D336" s="32"/>
      <c r="E336" s="31"/>
      <c r="F336" s="31">
        <f>Datenbank!$E336</f>
        <v>0</v>
      </c>
      <c r="G336" s="33" t="str">
        <f>IF(ISERROR(INDEX([1]Plan!A:O,MATCH(E336,[1]Plan!C:C,0),MATCH(C336,[1]Plan!$A$2:$O$2,0))),"",INDEX([1]Plan!A:O,MATCH(E336,[1]Plan!C:C,0),MATCH(C336,[1]Plan!$A$2:$O$2,0)))</f>
        <v/>
      </c>
      <c r="H336" s="33"/>
      <c r="I336" s="33"/>
      <c r="J336" s="31"/>
      <c r="K336" s="33" t="str">
        <f t="shared" si="46"/>
        <v/>
      </c>
      <c r="L336" s="33" t="str">
        <f t="shared" si="47"/>
        <v/>
      </c>
      <c r="M336" s="31" t="str">
        <f t="shared" si="42"/>
        <v/>
      </c>
      <c r="N336" s="31" t="str">
        <f>IF(ISERROR(VLOOKUP(M336,[1]Plan!$Q$5:$R$22,2,FALSE)),"",VLOOKUP(M336,[1]Plan!$Q$5:$R$22,2,FALSE))</f>
        <v/>
      </c>
      <c r="O336" s="31" t="str">
        <f>IF(ISERROR(INDEX([1]Plan!$B:$B,MATCH(F336,[1]Plan!$C:$C,0))),"",INDEX([1]Plan!$B:$B,MATCH(F336,[1]Plan!$C:$C,0)))</f>
        <v/>
      </c>
      <c r="P336" s="33" t="str">
        <f t="shared" si="43"/>
        <v/>
      </c>
      <c r="Q336" s="33">
        <f t="shared" si="44"/>
        <v>0</v>
      </c>
      <c r="R336" s="33" t="str">
        <f t="shared" si="45"/>
        <v/>
      </c>
      <c r="S336" s="33" t="str">
        <f>IF(Z336="DUPLIKAT","",Tabelle1[[#This Row],[Soll-Monat]])</f>
        <v/>
      </c>
      <c r="T336" s="33" t="str">
        <f>IF(ISERROR(IF(M336=99,"",INDEX([1]Plan!A:O,MATCH($O336,[1]Plan!B:B,0),MATCH($C336,[1]Plan!$A$2:$O$2,0)))),"",IF(M336=99,"",INDEX([1]Plan!A:O,MATCH($O336,[1]Plan!B:B,0),MATCH($C336,[1]Plan!$A$2:$O$2,0))))</f>
        <v/>
      </c>
      <c r="U336" s="33">
        <f>IF(ISERROR(SUMIFS(P:P,E:E,Datenbank!$E336,C:C,Datenbank!$C336)),"",SUMIFS(P:P,E:E,Datenbank!$E336,C:C,Datenbank!$C336))+IF(ISERROR(SUMIFS(Q:Q,E:E,Datenbank!$E336,C:C,Datenbank!$C336)),"",SUMIFS(Q:Q,E:E,Datenbank!$E336,C:C,Datenbank!$C336))</f>
        <v>0</v>
      </c>
      <c r="V336" s="33" t="str">
        <f>IF(ISERROR(IF(Z336="Duplikat","",(Datenbank!$U336-Datenbank!$T336))),"",IF(Z336="Duplikat","",(Datenbank!$U336-Datenbank!$T336)))</f>
        <v/>
      </c>
      <c r="W336" s="33">
        <f ca="1">IF(ISERROR(SUMIF(O:T,Datenbank!$O336,T:T)),"",SUMIF(O:T,Datenbank!$O336,T:T))</f>
        <v>0</v>
      </c>
      <c r="X336" s="33">
        <f ca="1">IF(ISERROR(SUMIF(O:Q,Datenbank!$O336,Q:Q)),"",SUMIF(O:Q,Datenbank!$O336,Q:Q))+IF(ISERROR(SUMIF(O:Q,Datenbank!$O336,P:P)),"",SUMIF(O:Q,Datenbank!$O336,P:P))</f>
        <v>0</v>
      </c>
      <c r="Y336" s="33">
        <f ca="1">IF(ISERROR(Datenbank!$X336-W336),"",Datenbank!$X336-W336)</f>
        <v>0</v>
      </c>
      <c r="Z336" s="31" t="str" cm="1">
        <f t="array" ref="Z336">_xlfn.LET(_xlpm.fi,_xlfn._xlws.FILTER($O336:$O$2480,(MONTH($D336:$D$2480)=MONTH($D336))*($O336:$O$2480=$O336)),IF(COUNT(_xlpm.fi)&gt;1,"DUPLIKAT",""))</f>
        <v/>
      </c>
      <c r="AA336" s="31"/>
      <c r="AB336" s="31"/>
    </row>
    <row r="337" spans="2:28" ht="20.100000000000001" customHeight="1" x14ac:dyDescent="0.25">
      <c r="B337" s="31">
        <f t="shared" si="40"/>
        <v>325</v>
      </c>
      <c r="C337" s="31">
        <f t="shared" si="41"/>
        <v>1</v>
      </c>
      <c r="D337" s="32"/>
      <c r="E337" s="31"/>
      <c r="F337" s="31">
        <f>Datenbank!$E337</f>
        <v>0</v>
      </c>
      <c r="G337" s="33" t="str">
        <f>IF(ISERROR(INDEX([1]Plan!A:O,MATCH(E337,[1]Plan!C:C,0),MATCH(C337,[1]Plan!$A$2:$O$2,0))),"",INDEX([1]Plan!A:O,MATCH(E337,[1]Plan!C:C,0),MATCH(C337,[1]Plan!$A$2:$O$2,0)))</f>
        <v/>
      </c>
      <c r="H337" s="33"/>
      <c r="I337" s="33"/>
      <c r="J337" s="31"/>
      <c r="K337" s="33" t="str">
        <f t="shared" si="46"/>
        <v/>
      </c>
      <c r="L337" s="33" t="str">
        <f t="shared" si="47"/>
        <v/>
      </c>
      <c r="M337" s="31" t="str">
        <f t="shared" si="42"/>
        <v/>
      </c>
      <c r="N337" s="31" t="str">
        <f>IF(ISERROR(VLOOKUP(M337,[1]Plan!$Q$5:$R$22,2,FALSE)),"",VLOOKUP(M337,[1]Plan!$Q$5:$R$22,2,FALSE))</f>
        <v/>
      </c>
      <c r="O337" s="31" t="str">
        <f>IF(ISERROR(INDEX([1]Plan!$B:$B,MATCH(F337,[1]Plan!$C:$C,0))),"",INDEX([1]Plan!$B:$B,MATCH(F337,[1]Plan!$C:$C,0)))</f>
        <v/>
      </c>
      <c r="P337" s="33" t="str">
        <f t="shared" si="43"/>
        <v/>
      </c>
      <c r="Q337" s="33">
        <f t="shared" si="44"/>
        <v>0</v>
      </c>
      <c r="R337" s="33" t="str">
        <f t="shared" si="45"/>
        <v/>
      </c>
      <c r="S337" s="33" t="str">
        <f>IF(Z337="DUPLIKAT","",Tabelle1[[#This Row],[Soll-Monat]])</f>
        <v/>
      </c>
      <c r="T337" s="33" t="str">
        <f>IF(ISERROR(IF(M337=99,"",INDEX([1]Plan!A:O,MATCH($O337,[1]Plan!B:B,0),MATCH($C337,[1]Plan!$A$2:$O$2,0)))),"",IF(M337=99,"",INDEX([1]Plan!A:O,MATCH($O337,[1]Plan!B:B,0),MATCH($C337,[1]Plan!$A$2:$O$2,0))))</f>
        <v/>
      </c>
      <c r="U337" s="33">
        <f>IF(ISERROR(SUMIFS(P:P,E:E,Datenbank!$E337,C:C,Datenbank!$C337)),"",SUMIFS(P:P,E:E,Datenbank!$E337,C:C,Datenbank!$C337))+IF(ISERROR(SUMIFS(Q:Q,E:E,Datenbank!$E337,C:C,Datenbank!$C337)),"",SUMIFS(Q:Q,E:E,Datenbank!$E337,C:C,Datenbank!$C337))</f>
        <v>0</v>
      </c>
      <c r="V337" s="33" t="str">
        <f>IF(ISERROR(IF(Z337="Duplikat","",(Datenbank!$U337-Datenbank!$T337))),"",IF(Z337="Duplikat","",(Datenbank!$U337-Datenbank!$T337)))</f>
        <v/>
      </c>
      <c r="W337" s="33">
        <f ca="1">IF(ISERROR(SUMIF(O:T,Datenbank!$O337,T:T)),"",SUMIF(O:T,Datenbank!$O337,T:T))</f>
        <v>0</v>
      </c>
      <c r="X337" s="33">
        <f ca="1">IF(ISERROR(SUMIF(O:Q,Datenbank!$O337,Q:Q)),"",SUMIF(O:Q,Datenbank!$O337,Q:Q))+IF(ISERROR(SUMIF(O:Q,Datenbank!$O337,P:P)),"",SUMIF(O:Q,Datenbank!$O337,P:P))</f>
        <v>0</v>
      </c>
      <c r="Y337" s="33">
        <f ca="1">IF(ISERROR(Datenbank!$X337-W337),"",Datenbank!$X337-W337)</f>
        <v>0</v>
      </c>
      <c r="Z337" s="31" t="str" cm="1">
        <f t="array" ref="Z337">_xlfn.LET(_xlpm.fi,_xlfn._xlws.FILTER($O337:$O$2480,(MONTH($D337:$D$2480)=MONTH($D337))*($O337:$O$2480=$O337)),IF(COUNT(_xlpm.fi)&gt;1,"DUPLIKAT",""))</f>
        <v/>
      </c>
      <c r="AA337" s="31"/>
      <c r="AB337" s="31"/>
    </row>
    <row r="338" spans="2:28" ht="20.100000000000001" customHeight="1" x14ac:dyDescent="0.25">
      <c r="B338" s="31">
        <f t="shared" si="40"/>
        <v>326</v>
      </c>
      <c r="C338" s="31">
        <f t="shared" si="41"/>
        <v>1</v>
      </c>
      <c r="D338" s="32"/>
      <c r="E338" s="31"/>
      <c r="F338" s="31">
        <f>Datenbank!$E338</f>
        <v>0</v>
      </c>
      <c r="G338" s="33" t="str">
        <f>IF(ISERROR(INDEX([1]Plan!A:O,MATCH(E338,[1]Plan!C:C,0),MATCH(C338,[1]Plan!$A$2:$O$2,0))),"",INDEX([1]Plan!A:O,MATCH(E338,[1]Plan!C:C,0),MATCH(C338,[1]Plan!$A$2:$O$2,0)))</f>
        <v/>
      </c>
      <c r="H338" s="33"/>
      <c r="I338" s="33"/>
      <c r="J338" s="31"/>
      <c r="K338" s="33" t="str">
        <f t="shared" si="46"/>
        <v/>
      </c>
      <c r="L338" s="33" t="str">
        <f t="shared" si="47"/>
        <v/>
      </c>
      <c r="M338" s="31" t="str">
        <f t="shared" si="42"/>
        <v/>
      </c>
      <c r="N338" s="31" t="str">
        <f>IF(ISERROR(VLOOKUP(M338,[1]Plan!$Q$5:$R$22,2,FALSE)),"",VLOOKUP(M338,[1]Plan!$Q$5:$R$22,2,FALSE))</f>
        <v/>
      </c>
      <c r="O338" s="31" t="str">
        <f>IF(ISERROR(INDEX([1]Plan!$B:$B,MATCH(F338,[1]Plan!$C:$C,0))),"",INDEX([1]Plan!$B:$B,MATCH(F338,[1]Plan!$C:$C,0)))</f>
        <v/>
      </c>
      <c r="P338" s="33" t="str">
        <f t="shared" si="43"/>
        <v/>
      </c>
      <c r="Q338" s="33">
        <f t="shared" si="44"/>
        <v>0</v>
      </c>
      <c r="R338" s="33" t="str">
        <f t="shared" si="45"/>
        <v/>
      </c>
      <c r="S338" s="33" t="str">
        <f>IF(Z338="DUPLIKAT","",Tabelle1[[#This Row],[Soll-Monat]])</f>
        <v/>
      </c>
      <c r="T338" s="33" t="str">
        <f>IF(ISERROR(IF(M338=99,"",INDEX([1]Plan!A:O,MATCH($O338,[1]Plan!B:B,0),MATCH($C338,[1]Plan!$A$2:$O$2,0)))),"",IF(M338=99,"",INDEX([1]Plan!A:O,MATCH($O338,[1]Plan!B:B,0),MATCH($C338,[1]Plan!$A$2:$O$2,0))))</f>
        <v/>
      </c>
      <c r="U338" s="33">
        <f>IF(ISERROR(SUMIFS(P:P,E:E,Datenbank!$E338,C:C,Datenbank!$C338)),"",SUMIFS(P:P,E:E,Datenbank!$E338,C:C,Datenbank!$C338))+IF(ISERROR(SUMIFS(Q:Q,E:E,Datenbank!$E338,C:C,Datenbank!$C338)),"",SUMIFS(Q:Q,E:E,Datenbank!$E338,C:C,Datenbank!$C338))</f>
        <v>0</v>
      </c>
      <c r="V338" s="33" t="str">
        <f>IF(ISERROR(IF(Z338="Duplikat","",(Datenbank!$U338-Datenbank!$T338))),"",IF(Z338="Duplikat","",(Datenbank!$U338-Datenbank!$T338)))</f>
        <v/>
      </c>
      <c r="W338" s="33">
        <f ca="1">IF(ISERROR(SUMIF(O:T,Datenbank!$O338,T:T)),"",SUMIF(O:T,Datenbank!$O338,T:T))</f>
        <v>0</v>
      </c>
      <c r="X338" s="33">
        <f ca="1">IF(ISERROR(SUMIF(O:Q,Datenbank!$O338,Q:Q)),"",SUMIF(O:Q,Datenbank!$O338,Q:Q))+IF(ISERROR(SUMIF(O:Q,Datenbank!$O338,P:P)),"",SUMIF(O:Q,Datenbank!$O338,P:P))</f>
        <v>0</v>
      </c>
      <c r="Y338" s="33">
        <f ca="1">IF(ISERROR(Datenbank!$X338-W338),"",Datenbank!$X338-W338)</f>
        <v>0</v>
      </c>
      <c r="Z338" s="31" t="str" cm="1">
        <f t="array" ref="Z338">_xlfn.LET(_xlpm.fi,_xlfn._xlws.FILTER($O338:$O$2480,(MONTH($D338:$D$2480)=MONTH($D338))*($O338:$O$2480=$O338)),IF(COUNT(_xlpm.fi)&gt;1,"DUPLIKAT",""))</f>
        <v/>
      </c>
      <c r="AA338" s="31"/>
      <c r="AB338" s="31"/>
    </row>
    <row r="339" spans="2:28" ht="20.100000000000001" customHeight="1" x14ac:dyDescent="0.25">
      <c r="B339" s="31">
        <f t="shared" si="40"/>
        <v>327</v>
      </c>
      <c r="C339" s="31">
        <f t="shared" si="41"/>
        <v>1</v>
      </c>
      <c r="D339" s="32"/>
      <c r="E339" s="31"/>
      <c r="F339" s="31">
        <f>Datenbank!$E339</f>
        <v>0</v>
      </c>
      <c r="G339" s="33" t="str">
        <f>IF(ISERROR(INDEX([1]Plan!A:O,MATCH(E339,[1]Plan!C:C,0),MATCH(C339,[1]Plan!$A$2:$O$2,0))),"",INDEX([1]Plan!A:O,MATCH(E339,[1]Plan!C:C,0),MATCH(C339,[1]Plan!$A$2:$O$2,0)))</f>
        <v/>
      </c>
      <c r="H339" s="33"/>
      <c r="I339" s="33"/>
      <c r="J339" s="31"/>
      <c r="K339" s="33" t="str">
        <f t="shared" si="46"/>
        <v/>
      </c>
      <c r="L339" s="33" t="str">
        <f t="shared" si="47"/>
        <v/>
      </c>
      <c r="M339" s="31" t="str">
        <f t="shared" si="42"/>
        <v/>
      </c>
      <c r="N339" s="31" t="str">
        <f>IF(ISERROR(VLOOKUP(M339,[1]Plan!$Q$5:$R$22,2,FALSE)),"",VLOOKUP(M339,[1]Plan!$Q$5:$R$22,2,FALSE))</f>
        <v/>
      </c>
      <c r="O339" s="31" t="str">
        <f>IF(ISERROR(INDEX([1]Plan!$B:$B,MATCH(F339,[1]Plan!$C:$C,0))),"",INDEX([1]Plan!$B:$B,MATCH(F339,[1]Plan!$C:$C,0)))</f>
        <v/>
      </c>
      <c r="P339" s="33" t="str">
        <f t="shared" si="43"/>
        <v/>
      </c>
      <c r="Q339" s="33">
        <f t="shared" si="44"/>
        <v>0</v>
      </c>
      <c r="R339" s="33" t="str">
        <f t="shared" si="45"/>
        <v/>
      </c>
      <c r="S339" s="33" t="str">
        <f>IF(Z339="DUPLIKAT","",Tabelle1[[#This Row],[Soll-Monat]])</f>
        <v/>
      </c>
      <c r="T339" s="33" t="str">
        <f>IF(ISERROR(IF(M339=99,"",INDEX([1]Plan!A:O,MATCH($O339,[1]Plan!B:B,0),MATCH($C339,[1]Plan!$A$2:$O$2,0)))),"",IF(M339=99,"",INDEX([1]Plan!A:O,MATCH($O339,[1]Plan!B:B,0),MATCH($C339,[1]Plan!$A$2:$O$2,0))))</f>
        <v/>
      </c>
      <c r="U339" s="33">
        <f>IF(ISERROR(SUMIFS(P:P,E:E,Datenbank!$E339,C:C,Datenbank!$C339)),"",SUMIFS(P:P,E:E,Datenbank!$E339,C:C,Datenbank!$C339))+IF(ISERROR(SUMIFS(Q:Q,E:E,Datenbank!$E339,C:C,Datenbank!$C339)),"",SUMIFS(Q:Q,E:E,Datenbank!$E339,C:C,Datenbank!$C339))</f>
        <v>0</v>
      </c>
      <c r="V339" s="33" t="str">
        <f>IF(ISERROR(IF(Z339="Duplikat","",(Datenbank!$U339-Datenbank!$T339))),"",IF(Z339="Duplikat","",(Datenbank!$U339-Datenbank!$T339)))</f>
        <v/>
      </c>
      <c r="W339" s="33">
        <f ca="1">IF(ISERROR(SUMIF(O:T,Datenbank!$O339,T:T)),"",SUMIF(O:T,Datenbank!$O339,T:T))</f>
        <v>0</v>
      </c>
      <c r="X339" s="33">
        <f ca="1">IF(ISERROR(SUMIF(O:Q,Datenbank!$O339,Q:Q)),"",SUMIF(O:Q,Datenbank!$O339,Q:Q))+IF(ISERROR(SUMIF(O:Q,Datenbank!$O339,P:P)),"",SUMIF(O:Q,Datenbank!$O339,P:P))</f>
        <v>0</v>
      </c>
      <c r="Y339" s="33">
        <f ca="1">IF(ISERROR(Datenbank!$X339-W339),"",Datenbank!$X339-W339)</f>
        <v>0</v>
      </c>
      <c r="Z339" s="31" t="str" cm="1">
        <f t="array" ref="Z339">_xlfn.LET(_xlpm.fi,_xlfn._xlws.FILTER($O339:$O$2480,(MONTH($D339:$D$2480)=MONTH($D339))*($O339:$O$2480=$O339)),IF(COUNT(_xlpm.fi)&gt;1,"DUPLIKAT",""))</f>
        <v/>
      </c>
      <c r="AA339" s="31"/>
      <c r="AB339" s="31"/>
    </row>
    <row r="340" spans="2:28" ht="20.100000000000001" customHeight="1" x14ac:dyDescent="0.25">
      <c r="B340" s="31">
        <f t="shared" si="40"/>
        <v>328</v>
      </c>
      <c r="C340" s="31">
        <f t="shared" si="41"/>
        <v>1</v>
      </c>
      <c r="D340" s="32"/>
      <c r="E340" s="31"/>
      <c r="F340" s="31">
        <f>Datenbank!$E340</f>
        <v>0</v>
      </c>
      <c r="G340" s="33" t="str">
        <f>IF(ISERROR(INDEX([1]Plan!A:O,MATCH(E340,[1]Plan!C:C,0),MATCH(C340,[1]Plan!$A$2:$O$2,0))),"",INDEX([1]Plan!A:O,MATCH(E340,[1]Plan!C:C,0),MATCH(C340,[1]Plan!$A$2:$O$2,0)))</f>
        <v/>
      </c>
      <c r="H340" s="33"/>
      <c r="I340" s="33"/>
      <c r="J340" s="31"/>
      <c r="K340" s="33" t="str">
        <f t="shared" si="46"/>
        <v/>
      </c>
      <c r="L340" s="33" t="str">
        <f t="shared" si="47"/>
        <v/>
      </c>
      <c r="M340" s="31" t="str">
        <f t="shared" si="42"/>
        <v/>
      </c>
      <c r="N340" s="31" t="str">
        <f>IF(ISERROR(VLOOKUP(M340,[1]Plan!$Q$5:$R$22,2,FALSE)),"",VLOOKUP(M340,[1]Plan!$Q$5:$R$22,2,FALSE))</f>
        <v/>
      </c>
      <c r="O340" s="31" t="str">
        <f>IF(ISERROR(INDEX([1]Plan!$B:$B,MATCH(F340,[1]Plan!$C:$C,0))),"",INDEX([1]Plan!$B:$B,MATCH(F340,[1]Plan!$C:$C,0)))</f>
        <v/>
      </c>
      <c r="P340" s="33" t="str">
        <f t="shared" si="43"/>
        <v/>
      </c>
      <c r="Q340" s="33">
        <f t="shared" si="44"/>
        <v>0</v>
      </c>
      <c r="R340" s="33" t="str">
        <f t="shared" si="45"/>
        <v/>
      </c>
      <c r="S340" s="33" t="str">
        <f>IF(Z340="DUPLIKAT","",Tabelle1[[#This Row],[Soll-Monat]])</f>
        <v/>
      </c>
      <c r="T340" s="33" t="str">
        <f>IF(ISERROR(IF(M340=99,"",INDEX([1]Plan!A:O,MATCH($O340,[1]Plan!B:B,0),MATCH($C340,[1]Plan!$A$2:$O$2,0)))),"",IF(M340=99,"",INDEX([1]Plan!A:O,MATCH($O340,[1]Plan!B:B,0),MATCH($C340,[1]Plan!$A$2:$O$2,0))))</f>
        <v/>
      </c>
      <c r="U340" s="33">
        <f>IF(ISERROR(SUMIFS(P:P,E:E,Datenbank!$E340,C:C,Datenbank!$C340)),"",SUMIFS(P:P,E:E,Datenbank!$E340,C:C,Datenbank!$C340))+IF(ISERROR(SUMIFS(Q:Q,E:E,Datenbank!$E340,C:C,Datenbank!$C340)),"",SUMIFS(Q:Q,E:E,Datenbank!$E340,C:C,Datenbank!$C340))</f>
        <v>0</v>
      </c>
      <c r="V340" s="33" t="str">
        <f>IF(ISERROR(IF(Z340="Duplikat","",(Datenbank!$U340-Datenbank!$T340))),"",IF(Z340="Duplikat","",(Datenbank!$U340-Datenbank!$T340)))</f>
        <v/>
      </c>
      <c r="W340" s="33">
        <f ca="1">IF(ISERROR(SUMIF(O:T,Datenbank!$O340,T:T)),"",SUMIF(O:T,Datenbank!$O340,T:T))</f>
        <v>0</v>
      </c>
      <c r="X340" s="33">
        <f ca="1">IF(ISERROR(SUMIF(O:Q,Datenbank!$O340,Q:Q)),"",SUMIF(O:Q,Datenbank!$O340,Q:Q))+IF(ISERROR(SUMIF(O:Q,Datenbank!$O340,P:P)),"",SUMIF(O:Q,Datenbank!$O340,P:P))</f>
        <v>0</v>
      </c>
      <c r="Y340" s="33">
        <f ca="1">IF(ISERROR(Datenbank!$X340-W340),"",Datenbank!$X340-W340)</f>
        <v>0</v>
      </c>
      <c r="Z340" s="31" t="str" cm="1">
        <f t="array" ref="Z340">_xlfn.LET(_xlpm.fi,_xlfn._xlws.FILTER($O340:$O$2480,(MONTH($D340:$D$2480)=MONTH($D340))*($O340:$O$2480=$O340)),IF(COUNT(_xlpm.fi)&gt;1,"DUPLIKAT",""))</f>
        <v/>
      </c>
      <c r="AA340" s="31"/>
      <c r="AB340" s="31"/>
    </row>
    <row r="341" spans="2:28" ht="20.100000000000001" customHeight="1" x14ac:dyDescent="0.25">
      <c r="B341" s="31">
        <f t="shared" ref="B341:B404" si="48">B340+1</f>
        <v>329</v>
      </c>
      <c r="C341" s="31">
        <f t="shared" ref="C341:C404" si="49">MONTH(D341)*1</f>
        <v>1</v>
      </c>
      <c r="D341" s="32"/>
      <c r="E341" s="31"/>
      <c r="F341" s="31">
        <f>Datenbank!$E341</f>
        <v>0</v>
      </c>
      <c r="G341" s="33" t="str">
        <f>IF(ISERROR(INDEX([1]Plan!A:O,MATCH(E341,[1]Plan!C:C,0),MATCH(C341,[1]Plan!$A$2:$O$2,0))),"",INDEX([1]Plan!A:O,MATCH(E341,[1]Plan!C:C,0),MATCH(C341,[1]Plan!$A$2:$O$2,0)))</f>
        <v/>
      </c>
      <c r="H341" s="33"/>
      <c r="I341" s="33"/>
      <c r="J341" s="31"/>
      <c r="K341" s="33" t="str">
        <f t="shared" si="46"/>
        <v/>
      </c>
      <c r="L341" s="33" t="str">
        <f t="shared" si="47"/>
        <v/>
      </c>
      <c r="M341" s="31" t="str">
        <f t="shared" ref="M341:M404" si="50">IF(E341&gt;0,LEFT(O341,2)*1,"")</f>
        <v/>
      </c>
      <c r="N341" s="31" t="str">
        <f>IF(ISERROR(VLOOKUP(M341,[1]Plan!$Q$5:$R$22,2,FALSE)),"",VLOOKUP(M341,[1]Plan!$Q$5:$R$22,2,FALSE))</f>
        <v/>
      </c>
      <c r="O341" s="31" t="str">
        <f>IF(ISERROR(INDEX([1]Plan!$B:$B,MATCH(F341,[1]Plan!$C:$C,0))),"",INDEX([1]Plan!$B:$B,MATCH(F341,[1]Plan!$C:$C,0)))</f>
        <v/>
      </c>
      <c r="P341" s="33" t="str">
        <f t="shared" ref="P341:P404" si="51">IF(ISERROR(IF(M341=99,0,IF(M341&lt;&gt;10,G341+I341,0))),"",IF(M341=99,0,IF(M341&lt;&gt;10,G341+I341,0)))</f>
        <v/>
      </c>
      <c r="Q341" s="33">
        <f t="shared" ref="Q341:Q404" si="52">IF(ISERROR(IF(M341=10,G341+I341,0)*1),"",IF(M341=10,G341+I341,0)*1)</f>
        <v>0</v>
      </c>
      <c r="R341" s="33" t="str">
        <f t="shared" ref="R341:R404" si="53">IF(M341=99,G341,"")</f>
        <v/>
      </c>
      <c r="S341" s="33" t="str">
        <f>IF(Z341="DUPLIKAT","",Tabelle1[[#This Row],[Soll-Monat]])</f>
        <v/>
      </c>
      <c r="T341" s="33" t="str">
        <f>IF(ISERROR(IF(M341=99,"",INDEX([1]Plan!A:O,MATCH($O341,[1]Plan!B:B,0),MATCH($C341,[1]Plan!$A$2:$O$2,0)))),"",IF(M341=99,"",INDEX([1]Plan!A:O,MATCH($O341,[1]Plan!B:B,0),MATCH($C341,[1]Plan!$A$2:$O$2,0))))</f>
        <v/>
      </c>
      <c r="U341" s="33">
        <f>IF(ISERROR(SUMIFS(P:P,E:E,Datenbank!$E341,C:C,Datenbank!$C341)),"",SUMIFS(P:P,E:E,Datenbank!$E341,C:C,Datenbank!$C341))+IF(ISERROR(SUMIFS(Q:Q,E:E,Datenbank!$E341,C:C,Datenbank!$C341)),"",SUMIFS(Q:Q,E:E,Datenbank!$E341,C:C,Datenbank!$C341))</f>
        <v>0</v>
      </c>
      <c r="V341" s="33" t="str">
        <f>IF(ISERROR(IF(Z341="Duplikat","",(Datenbank!$U341-Datenbank!$T341))),"",IF(Z341="Duplikat","",(Datenbank!$U341-Datenbank!$T341)))</f>
        <v/>
      </c>
      <c r="W341" s="33">
        <f ca="1">IF(ISERROR(SUMIF(O:T,Datenbank!$O341,T:T)),"",SUMIF(O:T,Datenbank!$O341,T:T))</f>
        <v>0</v>
      </c>
      <c r="X341" s="33">
        <f ca="1">IF(ISERROR(SUMIF(O:Q,Datenbank!$O341,Q:Q)),"",SUMIF(O:Q,Datenbank!$O341,Q:Q))+IF(ISERROR(SUMIF(O:Q,Datenbank!$O341,P:P)),"",SUMIF(O:Q,Datenbank!$O341,P:P))</f>
        <v>0</v>
      </c>
      <c r="Y341" s="33">
        <f ca="1">IF(ISERROR(Datenbank!$X341-W341),"",Datenbank!$X341-W341)</f>
        <v>0</v>
      </c>
      <c r="Z341" s="31" t="str" cm="1">
        <f t="array" ref="Z341">_xlfn.LET(_xlpm.fi,_xlfn._xlws.FILTER($O341:$O$2480,(MONTH($D341:$D$2480)=MONTH($D341))*($O341:$O$2480=$O341)),IF(COUNT(_xlpm.fi)&gt;1,"DUPLIKAT",""))</f>
        <v/>
      </c>
      <c r="AA341" s="31"/>
      <c r="AB341" s="31"/>
    </row>
    <row r="342" spans="2:28" ht="20.100000000000001" customHeight="1" x14ac:dyDescent="0.25">
      <c r="B342" s="31">
        <f t="shared" si="48"/>
        <v>330</v>
      </c>
      <c r="C342" s="31">
        <f t="shared" si="49"/>
        <v>1</v>
      </c>
      <c r="D342" s="32"/>
      <c r="E342" s="31"/>
      <c r="F342" s="31">
        <f>Datenbank!$E342</f>
        <v>0</v>
      </c>
      <c r="G342" s="33" t="str">
        <f>IF(ISERROR(INDEX([1]Plan!A:O,MATCH(E342,[1]Plan!C:C,0),MATCH(C342,[1]Plan!$A$2:$O$2,0))),"",INDEX([1]Plan!A:O,MATCH(E342,[1]Plan!C:C,0),MATCH(C342,[1]Plan!$A$2:$O$2,0)))</f>
        <v/>
      </c>
      <c r="H342" s="33"/>
      <c r="I342" s="33"/>
      <c r="J342" s="31"/>
      <c r="K342" s="33" t="str">
        <f t="shared" si="46"/>
        <v/>
      </c>
      <c r="L342" s="33" t="str">
        <f t="shared" si="47"/>
        <v/>
      </c>
      <c r="M342" s="31" t="str">
        <f t="shared" si="50"/>
        <v/>
      </c>
      <c r="N342" s="31" t="str">
        <f>IF(ISERROR(VLOOKUP(M342,[1]Plan!$Q$5:$R$22,2,FALSE)),"",VLOOKUP(M342,[1]Plan!$Q$5:$R$22,2,FALSE))</f>
        <v/>
      </c>
      <c r="O342" s="31" t="str">
        <f>IF(ISERROR(INDEX([1]Plan!$B:$B,MATCH(F342,[1]Plan!$C:$C,0))),"",INDEX([1]Plan!$B:$B,MATCH(F342,[1]Plan!$C:$C,0)))</f>
        <v/>
      </c>
      <c r="P342" s="33" t="str">
        <f t="shared" si="51"/>
        <v/>
      </c>
      <c r="Q342" s="33">
        <f t="shared" si="52"/>
        <v>0</v>
      </c>
      <c r="R342" s="33" t="str">
        <f t="shared" si="53"/>
        <v/>
      </c>
      <c r="S342" s="33" t="str">
        <f>IF(Z342="DUPLIKAT","",Tabelle1[[#This Row],[Soll-Monat]])</f>
        <v/>
      </c>
      <c r="T342" s="33" t="str">
        <f>IF(ISERROR(IF(M342=99,"",INDEX([1]Plan!A:O,MATCH($O342,[1]Plan!B:B,0),MATCH($C342,[1]Plan!$A$2:$O$2,0)))),"",IF(M342=99,"",INDEX([1]Plan!A:O,MATCH($O342,[1]Plan!B:B,0),MATCH($C342,[1]Plan!$A$2:$O$2,0))))</f>
        <v/>
      </c>
      <c r="U342" s="33">
        <f>IF(ISERROR(SUMIFS(P:P,E:E,Datenbank!$E342,C:C,Datenbank!$C342)),"",SUMIFS(P:P,E:E,Datenbank!$E342,C:C,Datenbank!$C342))+IF(ISERROR(SUMIFS(Q:Q,E:E,Datenbank!$E342,C:C,Datenbank!$C342)),"",SUMIFS(Q:Q,E:E,Datenbank!$E342,C:C,Datenbank!$C342))</f>
        <v>0</v>
      </c>
      <c r="V342" s="33" t="str">
        <f>IF(ISERROR(IF(Z342="Duplikat","",(Datenbank!$U342-Datenbank!$T342))),"",IF(Z342="Duplikat","",(Datenbank!$U342-Datenbank!$T342)))</f>
        <v/>
      </c>
      <c r="W342" s="33">
        <f ca="1">IF(ISERROR(SUMIF(O:T,Datenbank!$O342,T:T)),"",SUMIF(O:T,Datenbank!$O342,T:T))</f>
        <v>0</v>
      </c>
      <c r="X342" s="33">
        <f ca="1">IF(ISERROR(SUMIF(O:Q,Datenbank!$O342,Q:Q)),"",SUMIF(O:Q,Datenbank!$O342,Q:Q))+IF(ISERROR(SUMIF(O:Q,Datenbank!$O342,P:P)),"",SUMIF(O:Q,Datenbank!$O342,P:P))</f>
        <v>0</v>
      </c>
      <c r="Y342" s="33">
        <f ca="1">IF(ISERROR(Datenbank!$X342-W342),"",Datenbank!$X342-W342)</f>
        <v>0</v>
      </c>
      <c r="Z342" s="31" t="str" cm="1">
        <f t="array" ref="Z342">_xlfn.LET(_xlpm.fi,_xlfn._xlws.FILTER($O342:$O$2480,(MONTH($D342:$D$2480)=MONTH($D342))*($O342:$O$2480=$O342)),IF(COUNT(_xlpm.fi)&gt;1,"DUPLIKAT",""))</f>
        <v/>
      </c>
      <c r="AA342" s="31"/>
      <c r="AB342" s="31"/>
    </row>
    <row r="343" spans="2:28" ht="20.100000000000001" customHeight="1" x14ac:dyDescent="0.25">
      <c r="B343" s="31">
        <f t="shared" si="48"/>
        <v>331</v>
      </c>
      <c r="C343" s="31">
        <f t="shared" si="49"/>
        <v>1</v>
      </c>
      <c r="D343" s="32"/>
      <c r="E343" s="31"/>
      <c r="F343" s="31">
        <f>Datenbank!$E343</f>
        <v>0</v>
      </c>
      <c r="G343" s="33" t="str">
        <f>IF(ISERROR(INDEX([1]Plan!A:O,MATCH(E343,[1]Plan!C:C,0),MATCH(C343,[1]Plan!$A$2:$O$2,0))),"",INDEX([1]Plan!A:O,MATCH(E343,[1]Plan!C:C,0),MATCH(C343,[1]Plan!$A$2:$O$2,0)))</f>
        <v/>
      </c>
      <c r="H343" s="33"/>
      <c r="I343" s="33"/>
      <c r="J343" s="31"/>
      <c r="K343" s="33" t="str">
        <f t="shared" si="46"/>
        <v/>
      </c>
      <c r="L343" s="33" t="str">
        <f t="shared" si="47"/>
        <v/>
      </c>
      <c r="M343" s="31" t="str">
        <f t="shared" si="50"/>
        <v/>
      </c>
      <c r="N343" s="31" t="str">
        <f>IF(ISERROR(VLOOKUP(M343,[1]Plan!$Q$5:$R$22,2,FALSE)),"",VLOOKUP(M343,[1]Plan!$Q$5:$R$22,2,FALSE))</f>
        <v/>
      </c>
      <c r="O343" s="31" t="str">
        <f>IF(ISERROR(INDEX([1]Plan!$B:$B,MATCH(F343,[1]Plan!$C:$C,0))),"",INDEX([1]Plan!$B:$B,MATCH(F343,[1]Plan!$C:$C,0)))</f>
        <v/>
      </c>
      <c r="P343" s="33" t="str">
        <f t="shared" si="51"/>
        <v/>
      </c>
      <c r="Q343" s="33">
        <f t="shared" si="52"/>
        <v>0</v>
      </c>
      <c r="R343" s="33" t="str">
        <f t="shared" si="53"/>
        <v/>
      </c>
      <c r="S343" s="33" t="str">
        <f>IF(Z343="DUPLIKAT","",Tabelle1[[#This Row],[Soll-Monat]])</f>
        <v/>
      </c>
      <c r="T343" s="33" t="str">
        <f>IF(ISERROR(IF(M343=99,"",INDEX([1]Plan!A:O,MATCH($O343,[1]Plan!B:B,0),MATCH($C343,[1]Plan!$A$2:$O$2,0)))),"",IF(M343=99,"",INDEX([1]Plan!A:O,MATCH($O343,[1]Plan!B:B,0),MATCH($C343,[1]Plan!$A$2:$O$2,0))))</f>
        <v/>
      </c>
      <c r="U343" s="33">
        <f>IF(ISERROR(SUMIFS(P:P,E:E,Datenbank!$E343,C:C,Datenbank!$C343)),"",SUMIFS(P:P,E:E,Datenbank!$E343,C:C,Datenbank!$C343))+IF(ISERROR(SUMIFS(Q:Q,E:E,Datenbank!$E343,C:C,Datenbank!$C343)),"",SUMIFS(Q:Q,E:E,Datenbank!$E343,C:C,Datenbank!$C343))</f>
        <v>0</v>
      </c>
      <c r="V343" s="33" t="str">
        <f>IF(ISERROR(IF(Z343="Duplikat","",(Datenbank!$U343-Datenbank!$T343))),"",IF(Z343="Duplikat","",(Datenbank!$U343-Datenbank!$T343)))</f>
        <v/>
      </c>
      <c r="W343" s="33">
        <f ca="1">IF(ISERROR(SUMIF(O:T,Datenbank!$O343,T:T)),"",SUMIF(O:T,Datenbank!$O343,T:T))</f>
        <v>0</v>
      </c>
      <c r="X343" s="33">
        <f ca="1">IF(ISERROR(SUMIF(O:Q,Datenbank!$O343,Q:Q)),"",SUMIF(O:Q,Datenbank!$O343,Q:Q))+IF(ISERROR(SUMIF(O:Q,Datenbank!$O343,P:P)),"",SUMIF(O:Q,Datenbank!$O343,P:P))</f>
        <v>0</v>
      </c>
      <c r="Y343" s="33">
        <f ca="1">IF(ISERROR(Datenbank!$X343-W343),"",Datenbank!$X343-W343)</f>
        <v>0</v>
      </c>
      <c r="Z343" s="31" t="str" cm="1">
        <f t="array" ref="Z343">_xlfn.LET(_xlpm.fi,_xlfn._xlws.FILTER($O343:$O$2480,(MONTH($D343:$D$2480)=MONTH($D343))*($O343:$O$2480=$O343)),IF(COUNT(_xlpm.fi)&gt;1,"DUPLIKAT",""))</f>
        <v/>
      </c>
      <c r="AA343" s="31"/>
      <c r="AB343" s="31"/>
    </row>
    <row r="344" spans="2:28" ht="20.100000000000001" customHeight="1" x14ac:dyDescent="0.25">
      <c r="B344" s="31">
        <f t="shared" si="48"/>
        <v>332</v>
      </c>
      <c r="C344" s="31">
        <f t="shared" si="49"/>
        <v>1</v>
      </c>
      <c r="D344" s="32"/>
      <c r="E344" s="31"/>
      <c r="F344" s="31">
        <f>Datenbank!$E344</f>
        <v>0</v>
      </c>
      <c r="G344" s="33" t="str">
        <f>IF(ISERROR(INDEX([1]Plan!A:O,MATCH(E344,[1]Plan!C:C,0),MATCH(C344,[1]Plan!$A$2:$O$2,0))),"",INDEX([1]Plan!A:O,MATCH(E344,[1]Plan!C:C,0),MATCH(C344,[1]Plan!$A$2:$O$2,0)))</f>
        <v/>
      </c>
      <c r="H344" s="33"/>
      <c r="I344" s="33"/>
      <c r="J344" s="31"/>
      <c r="K344" s="33" t="str">
        <f t="shared" si="46"/>
        <v/>
      </c>
      <c r="L344" s="33" t="str">
        <f t="shared" si="47"/>
        <v/>
      </c>
      <c r="M344" s="31" t="str">
        <f t="shared" si="50"/>
        <v/>
      </c>
      <c r="N344" s="31" t="str">
        <f>IF(ISERROR(VLOOKUP(M344,[1]Plan!$Q$5:$R$22,2,FALSE)),"",VLOOKUP(M344,[1]Plan!$Q$5:$R$22,2,FALSE))</f>
        <v/>
      </c>
      <c r="O344" s="31" t="str">
        <f>IF(ISERROR(INDEX([1]Plan!$B:$B,MATCH(F344,[1]Plan!$C:$C,0))),"",INDEX([1]Plan!$B:$B,MATCH(F344,[1]Plan!$C:$C,0)))</f>
        <v/>
      </c>
      <c r="P344" s="33" t="str">
        <f t="shared" si="51"/>
        <v/>
      </c>
      <c r="Q344" s="33">
        <f t="shared" si="52"/>
        <v>0</v>
      </c>
      <c r="R344" s="33" t="str">
        <f t="shared" si="53"/>
        <v/>
      </c>
      <c r="S344" s="33" t="str">
        <f>IF(Z344="DUPLIKAT","",Tabelle1[[#This Row],[Soll-Monat]])</f>
        <v/>
      </c>
      <c r="T344" s="33" t="str">
        <f>IF(ISERROR(IF(M344=99,"",INDEX([1]Plan!A:O,MATCH($O344,[1]Plan!B:B,0),MATCH($C344,[1]Plan!$A$2:$O$2,0)))),"",IF(M344=99,"",INDEX([1]Plan!A:O,MATCH($O344,[1]Plan!B:B,0),MATCH($C344,[1]Plan!$A$2:$O$2,0))))</f>
        <v/>
      </c>
      <c r="U344" s="33">
        <f>IF(ISERROR(SUMIFS(P:P,E:E,Datenbank!$E344,C:C,Datenbank!$C344)),"",SUMIFS(P:P,E:E,Datenbank!$E344,C:C,Datenbank!$C344))+IF(ISERROR(SUMIFS(Q:Q,E:E,Datenbank!$E344,C:C,Datenbank!$C344)),"",SUMIFS(Q:Q,E:E,Datenbank!$E344,C:C,Datenbank!$C344))</f>
        <v>0</v>
      </c>
      <c r="V344" s="33" t="str">
        <f>IF(ISERROR(IF(Z344="Duplikat","",(Datenbank!$U344-Datenbank!$T344))),"",IF(Z344="Duplikat","",(Datenbank!$U344-Datenbank!$T344)))</f>
        <v/>
      </c>
      <c r="W344" s="33">
        <f ca="1">IF(ISERROR(SUMIF(O:T,Datenbank!$O344,T:T)),"",SUMIF(O:T,Datenbank!$O344,T:T))</f>
        <v>0</v>
      </c>
      <c r="X344" s="33">
        <f ca="1">IF(ISERROR(SUMIF(O:Q,Datenbank!$O344,Q:Q)),"",SUMIF(O:Q,Datenbank!$O344,Q:Q))+IF(ISERROR(SUMIF(O:Q,Datenbank!$O344,P:P)),"",SUMIF(O:Q,Datenbank!$O344,P:P))</f>
        <v>0</v>
      </c>
      <c r="Y344" s="33">
        <f ca="1">IF(ISERROR(Datenbank!$X344-W344),"",Datenbank!$X344-W344)</f>
        <v>0</v>
      </c>
      <c r="Z344" s="31" t="str" cm="1">
        <f t="array" ref="Z344">_xlfn.LET(_xlpm.fi,_xlfn._xlws.FILTER($O344:$O$2480,(MONTH($D344:$D$2480)=MONTH($D344))*($O344:$O$2480=$O344)),IF(COUNT(_xlpm.fi)&gt;1,"DUPLIKAT",""))</f>
        <v/>
      </c>
      <c r="AA344" s="31"/>
      <c r="AB344" s="31"/>
    </row>
    <row r="345" spans="2:28" ht="20.100000000000001" customHeight="1" x14ac:dyDescent="0.25">
      <c r="B345" s="31">
        <f t="shared" si="48"/>
        <v>333</v>
      </c>
      <c r="C345" s="31">
        <f t="shared" si="49"/>
        <v>1</v>
      </c>
      <c r="D345" s="32"/>
      <c r="E345" s="31"/>
      <c r="F345" s="31">
        <f>Datenbank!$E345</f>
        <v>0</v>
      </c>
      <c r="G345" s="33" t="str">
        <f>IF(ISERROR(INDEX([1]Plan!A:O,MATCH(E345,[1]Plan!C:C,0),MATCH(C345,[1]Plan!$A$2:$O$2,0))),"",INDEX([1]Plan!A:O,MATCH(E345,[1]Plan!C:C,0),MATCH(C345,[1]Plan!$A$2:$O$2,0)))</f>
        <v/>
      </c>
      <c r="H345" s="33"/>
      <c r="I345" s="33"/>
      <c r="J345" s="31"/>
      <c r="K345" s="33" t="str">
        <f t="shared" si="46"/>
        <v/>
      </c>
      <c r="L345" s="33" t="str">
        <f t="shared" si="47"/>
        <v/>
      </c>
      <c r="M345" s="31" t="str">
        <f t="shared" si="50"/>
        <v/>
      </c>
      <c r="N345" s="31" t="str">
        <f>IF(ISERROR(VLOOKUP(M345,[1]Plan!$Q$5:$R$22,2,FALSE)),"",VLOOKUP(M345,[1]Plan!$Q$5:$R$22,2,FALSE))</f>
        <v/>
      </c>
      <c r="O345" s="31" t="str">
        <f>IF(ISERROR(INDEX([1]Plan!$B:$B,MATCH(F345,[1]Plan!$C:$C,0))),"",INDEX([1]Plan!$B:$B,MATCH(F345,[1]Plan!$C:$C,0)))</f>
        <v/>
      </c>
      <c r="P345" s="33" t="str">
        <f t="shared" si="51"/>
        <v/>
      </c>
      <c r="Q345" s="33">
        <f t="shared" si="52"/>
        <v>0</v>
      </c>
      <c r="R345" s="33" t="str">
        <f t="shared" si="53"/>
        <v/>
      </c>
      <c r="S345" s="33" t="str">
        <f>IF(Z345="DUPLIKAT","",Tabelle1[[#This Row],[Soll-Monat]])</f>
        <v/>
      </c>
      <c r="T345" s="33" t="str">
        <f>IF(ISERROR(IF(M345=99,"",INDEX([1]Plan!A:O,MATCH($O345,[1]Plan!B:B,0),MATCH($C345,[1]Plan!$A$2:$O$2,0)))),"",IF(M345=99,"",INDEX([1]Plan!A:O,MATCH($O345,[1]Plan!B:B,0),MATCH($C345,[1]Plan!$A$2:$O$2,0))))</f>
        <v/>
      </c>
      <c r="U345" s="33">
        <f>IF(ISERROR(SUMIFS(P:P,E:E,Datenbank!$E345,C:C,Datenbank!$C345)),"",SUMIFS(P:P,E:E,Datenbank!$E345,C:C,Datenbank!$C345))+IF(ISERROR(SUMIFS(Q:Q,E:E,Datenbank!$E345,C:C,Datenbank!$C345)),"",SUMIFS(Q:Q,E:E,Datenbank!$E345,C:C,Datenbank!$C345))</f>
        <v>0</v>
      </c>
      <c r="V345" s="33" t="str">
        <f>IF(ISERROR(IF(Z345="Duplikat","",(Datenbank!$U345-Datenbank!$T345))),"",IF(Z345="Duplikat","",(Datenbank!$U345-Datenbank!$T345)))</f>
        <v/>
      </c>
      <c r="W345" s="33">
        <f ca="1">IF(ISERROR(SUMIF(O:T,Datenbank!$O345,T:T)),"",SUMIF(O:T,Datenbank!$O345,T:T))</f>
        <v>0</v>
      </c>
      <c r="X345" s="33">
        <f ca="1">IF(ISERROR(SUMIF(O:Q,Datenbank!$O345,Q:Q)),"",SUMIF(O:Q,Datenbank!$O345,Q:Q))+IF(ISERROR(SUMIF(O:Q,Datenbank!$O345,P:P)),"",SUMIF(O:Q,Datenbank!$O345,P:P))</f>
        <v>0</v>
      </c>
      <c r="Y345" s="33">
        <f ca="1">IF(ISERROR(Datenbank!$X345-W345),"",Datenbank!$X345-W345)</f>
        <v>0</v>
      </c>
      <c r="Z345" s="31" t="str" cm="1">
        <f t="array" ref="Z345">_xlfn.LET(_xlpm.fi,_xlfn._xlws.FILTER($O345:$O$2480,(MONTH($D345:$D$2480)=MONTH($D345))*($O345:$O$2480=$O345)),IF(COUNT(_xlpm.fi)&gt;1,"DUPLIKAT",""))</f>
        <v/>
      </c>
      <c r="AA345" s="31"/>
      <c r="AB345" s="31"/>
    </row>
    <row r="346" spans="2:28" ht="20.100000000000001" customHeight="1" x14ac:dyDescent="0.25">
      <c r="B346" s="31">
        <f t="shared" si="48"/>
        <v>334</v>
      </c>
      <c r="C346" s="31">
        <f t="shared" si="49"/>
        <v>1</v>
      </c>
      <c r="D346" s="32"/>
      <c r="E346" s="31"/>
      <c r="F346" s="31">
        <f>Datenbank!$E346</f>
        <v>0</v>
      </c>
      <c r="G346" s="33" t="str">
        <f>IF(ISERROR(INDEX([1]Plan!A:O,MATCH(E346,[1]Plan!C:C,0),MATCH(C346,[1]Plan!$A$2:$O$2,0))),"",INDEX([1]Plan!A:O,MATCH(E346,[1]Plan!C:C,0),MATCH(C346,[1]Plan!$A$2:$O$2,0)))</f>
        <v/>
      </c>
      <c r="H346" s="33"/>
      <c r="I346" s="33"/>
      <c r="J346" s="31"/>
      <c r="K346" s="33" t="str">
        <f t="shared" si="46"/>
        <v/>
      </c>
      <c r="L346" s="33" t="str">
        <f t="shared" si="47"/>
        <v/>
      </c>
      <c r="M346" s="31" t="str">
        <f t="shared" si="50"/>
        <v/>
      </c>
      <c r="N346" s="31" t="str">
        <f>IF(ISERROR(VLOOKUP(M346,[1]Plan!$Q$5:$R$22,2,FALSE)),"",VLOOKUP(M346,[1]Plan!$Q$5:$R$22,2,FALSE))</f>
        <v/>
      </c>
      <c r="O346" s="31" t="str">
        <f>IF(ISERROR(INDEX([1]Plan!$B:$B,MATCH(F346,[1]Plan!$C:$C,0))),"",INDEX([1]Plan!$B:$B,MATCH(F346,[1]Plan!$C:$C,0)))</f>
        <v/>
      </c>
      <c r="P346" s="33" t="str">
        <f t="shared" si="51"/>
        <v/>
      </c>
      <c r="Q346" s="33">
        <f t="shared" si="52"/>
        <v>0</v>
      </c>
      <c r="R346" s="33" t="str">
        <f t="shared" si="53"/>
        <v/>
      </c>
      <c r="S346" s="33" t="str">
        <f>IF(Z346="DUPLIKAT","",Tabelle1[[#This Row],[Soll-Monat]])</f>
        <v/>
      </c>
      <c r="T346" s="33" t="str">
        <f>IF(ISERROR(IF(M346=99,"",INDEX([1]Plan!A:O,MATCH($O346,[1]Plan!B:B,0),MATCH($C346,[1]Plan!$A$2:$O$2,0)))),"",IF(M346=99,"",INDEX([1]Plan!A:O,MATCH($O346,[1]Plan!B:B,0),MATCH($C346,[1]Plan!$A$2:$O$2,0))))</f>
        <v/>
      </c>
      <c r="U346" s="33">
        <f>IF(ISERROR(SUMIFS(P:P,E:E,Datenbank!$E346,C:C,Datenbank!$C346)),"",SUMIFS(P:P,E:E,Datenbank!$E346,C:C,Datenbank!$C346))+IF(ISERROR(SUMIFS(Q:Q,E:E,Datenbank!$E346,C:C,Datenbank!$C346)),"",SUMIFS(Q:Q,E:E,Datenbank!$E346,C:C,Datenbank!$C346))</f>
        <v>0</v>
      </c>
      <c r="V346" s="33" t="str">
        <f>IF(ISERROR(IF(Z346="Duplikat","",(Datenbank!$U346-Datenbank!$T346))),"",IF(Z346="Duplikat","",(Datenbank!$U346-Datenbank!$T346)))</f>
        <v/>
      </c>
      <c r="W346" s="33">
        <f ca="1">IF(ISERROR(SUMIF(O:T,Datenbank!$O346,T:T)),"",SUMIF(O:T,Datenbank!$O346,T:T))</f>
        <v>0</v>
      </c>
      <c r="X346" s="33">
        <f ca="1">IF(ISERROR(SUMIF(O:Q,Datenbank!$O346,Q:Q)),"",SUMIF(O:Q,Datenbank!$O346,Q:Q))+IF(ISERROR(SUMIF(O:Q,Datenbank!$O346,P:P)),"",SUMIF(O:Q,Datenbank!$O346,P:P))</f>
        <v>0</v>
      </c>
      <c r="Y346" s="33">
        <f ca="1">IF(ISERROR(Datenbank!$X346-W346),"",Datenbank!$X346-W346)</f>
        <v>0</v>
      </c>
      <c r="Z346" s="31" t="str" cm="1">
        <f t="array" ref="Z346">_xlfn.LET(_xlpm.fi,_xlfn._xlws.FILTER($O346:$O$2480,(MONTH($D346:$D$2480)=MONTH($D346))*($O346:$O$2480=$O346)),IF(COUNT(_xlpm.fi)&gt;1,"DUPLIKAT",""))</f>
        <v/>
      </c>
      <c r="AA346" s="31"/>
      <c r="AB346" s="31"/>
    </row>
    <row r="347" spans="2:28" ht="20.100000000000001" customHeight="1" x14ac:dyDescent="0.25">
      <c r="B347" s="31">
        <f t="shared" si="48"/>
        <v>335</v>
      </c>
      <c r="C347" s="31">
        <f t="shared" si="49"/>
        <v>1</v>
      </c>
      <c r="D347" s="32"/>
      <c r="E347" s="31"/>
      <c r="F347" s="31">
        <f>Datenbank!$E347</f>
        <v>0</v>
      </c>
      <c r="G347" s="33" t="str">
        <f>IF(ISERROR(INDEX([1]Plan!A:O,MATCH(E347,[1]Plan!C:C,0),MATCH(C347,[1]Plan!$A$2:$O$2,0))),"",INDEX([1]Plan!A:O,MATCH(E347,[1]Plan!C:C,0),MATCH(C347,[1]Plan!$A$2:$O$2,0)))</f>
        <v/>
      </c>
      <c r="H347" s="33"/>
      <c r="I347" s="33"/>
      <c r="J347" s="31"/>
      <c r="K347" s="33" t="str">
        <f t="shared" si="46"/>
        <v/>
      </c>
      <c r="L347" s="33" t="str">
        <f t="shared" si="47"/>
        <v/>
      </c>
      <c r="M347" s="31" t="str">
        <f t="shared" si="50"/>
        <v/>
      </c>
      <c r="N347" s="31" t="str">
        <f>IF(ISERROR(VLOOKUP(M347,[1]Plan!$Q$5:$R$22,2,FALSE)),"",VLOOKUP(M347,[1]Plan!$Q$5:$R$22,2,FALSE))</f>
        <v/>
      </c>
      <c r="O347" s="31" t="str">
        <f>IF(ISERROR(INDEX([1]Plan!$B:$B,MATCH(F347,[1]Plan!$C:$C,0))),"",INDEX([1]Plan!$B:$B,MATCH(F347,[1]Plan!$C:$C,0)))</f>
        <v/>
      </c>
      <c r="P347" s="33" t="str">
        <f t="shared" si="51"/>
        <v/>
      </c>
      <c r="Q347" s="33">
        <f t="shared" si="52"/>
        <v>0</v>
      </c>
      <c r="R347" s="33" t="str">
        <f t="shared" si="53"/>
        <v/>
      </c>
      <c r="S347" s="33" t="str">
        <f>IF(Z347="DUPLIKAT","",Tabelle1[[#This Row],[Soll-Monat]])</f>
        <v/>
      </c>
      <c r="T347" s="33" t="str">
        <f>IF(ISERROR(IF(M347=99,"",INDEX([1]Plan!A:O,MATCH($O347,[1]Plan!B:B,0),MATCH($C347,[1]Plan!$A$2:$O$2,0)))),"",IF(M347=99,"",INDEX([1]Plan!A:O,MATCH($O347,[1]Plan!B:B,0),MATCH($C347,[1]Plan!$A$2:$O$2,0))))</f>
        <v/>
      </c>
      <c r="U347" s="33">
        <f>IF(ISERROR(SUMIFS(P:P,E:E,Datenbank!$E347,C:C,Datenbank!$C347)),"",SUMIFS(P:P,E:E,Datenbank!$E347,C:C,Datenbank!$C347))+IF(ISERROR(SUMIFS(Q:Q,E:E,Datenbank!$E347,C:C,Datenbank!$C347)),"",SUMIFS(Q:Q,E:E,Datenbank!$E347,C:C,Datenbank!$C347))</f>
        <v>0</v>
      </c>
      <c r="V347" s="33" t="str">
        <f>IF(ISERROR(IF(Z347="Duplikat","",(Datenbank!$U347-Datenbank!$T347))),"",IF(Z347="Duplikat","",(Datenbank!$U347-Datenbank!$T347)))</f>
        <v/>
      </c>
      <c r="W347" s="33">
        <f ca="1">IF(ISERROR(SUMIF(O:T,Datenbank!$O347,T:T)),"",SUMIF(O:T,Datenbank!$O347,T:T))</f>
        <v>0</v>
      </c>
      <c r="X347" s="33">
        <f ca="1">IF(ISERROR(SUMIF(O:Q,Datenbank!$O347,Q:Q)),"",SUMIF(O:Q,Datenbank!$O347,Q:Q))+IF(ISERROR(SUMIF(O:Q,Datenbank!$O347,P:P)),"",SUMIF(O:Q,Datenbank!$O347,P:P))</f>
        <v>0</v>
      </c>
      <c r="Y347" s="33">
        <f ca="1">IF(ISERROR(Datenbank!$X347-W347),"",Datenbank!$X347-W347)</f>
        <v>0</v>
      </c>
      <c r="Z347" s="31" t="str" cm="1">
        <f t="array" ref="Z347">_xlfn.LET(_xlpm.fi,_xlfn._xlws.FILTER($O347:$O$2480,(MONTH($D347:$D$2480)=MONTH($D347))*($O347:$O$2480=$O347)),IF(COUNT(_xlpm.fi)&gt;1,"DUPLIKAT",""))</f>
        <v/>
      </c>
      <c r="AA347" s="31"/>
      <c r="AB347" s="31"/>
    </row>
    <row r="348" spans="2:28" ht="20.100000000000001" customHeight="1" x14ac:dyDescent="0.25">
      <c r="B348" s="31">
        <f t="shared" si="48"/>
        <v>336</v>
      </c>
      <c r="C348" s="31">
        <f t="shared" si="49"/>
        <v>1</v>
      </c>
      <c r="D348" s="32"/>
      <c r="E348" s="31"/>
      <c r="F348" s="31">
        <f>Datenbank!$E348</f>
        <v>0</v>
      </c>
      <c r="G348" s="33" t="str">
        <f>IF(ISERROR(INDEX([1]Plan!A:O,MATCH(E348,[1]Plan!C:C,0),MATCH(C348,[1]Plan!$A$2:$O$2,0))),"",INDEX([1]Plan!A:O,MATCH(E348,[1]Plan!C:C,0),MATCH(C348,[1]Plan!$A$2:$O$2,0)))</f>
        <v/>
      </c>
      <c r="H348" s="33"/>
      <c r="I348" s="33"/>
      <c r="J348" s="31"/>
      <c r="K348" s="33" t="str">
        <f t="shared" si="46"/>
        <v/>
      </c>
      <c r="L348" s="33" t="str">
        <f t="shared" si="47"/>
        <v/>
      </c>
      <c r="M348" s="31" t="str">
        <f t="shared" si="50"/>
        <v/>
      </c>
      <c r="N348" s="31" t="str">
        <f>IF(ISERROR(VLOOKUP(M348,[1]Plan!$Q$5:$R$22,2,FALSE)),"",VLOOKUP(M348,[1]Plan!$Q$5:$R$22,2,FALSE))</f>
        <v/>
      </c>
      <c r="O348" s="31" t="str">
        <f>IF(ISERROR(INDEX([1]Plan!$B:$B,MATCH(F348,[1]Plan!$C:$C,0))),"",INDEX([1]Plan!$B:$B,MATCH(F348,[1]Plan!$C:$C,0)))</f>
        <v/>
      </c>
      <c r="P348" s="33" t="str">
        <f t="shared" si="51"/>
        <v/>
      </c>
      <c r="Q348" s="33">
        <f t="shared" si="52"/>
        <v>0</v>
      </c>
      <c r="R348" s="33" t="str">
        <f t="shared" si="53"/>
        <v/>
      </c>
      <c r="S348" s="33" t="str">
        <f>IF(Z348="DUPLIKAT","",Tabelle1[[#This Row],[Soll-Monat]])</f>
        <v/>
      </c>
      <c r="T348" s="33" t="str">
        <f>IF(ISERROR(IF(M348=99,"",INDEX([1]Plan!A:O,MATCH($O348,[1]Plan!B:B,0),MATCH($C348,[1]Plan!$A$2:$O$2,0)))),"",IF(M348=99,"",INDEX([1]Plan!A:O,MATCH($O348,[1]Plan!B:B,0),MATCH($C348,[1]Plan!$A$2:$O$2,0))))</f>
        <v/>
      </c>
      <c r="U348" s="33">
        <f>IF(ISERROR(SUMIFS(P:P,E:E,Datenbank!$E348,C:C,Datenbank!$C348)),"",SUMIFS(P:P,E:E,Datenbank!$E348,C:C,Datenbank!$C348))+IF(ISERROR(SUMIFS(Q:Q,E:E,Datenbank!$E348,C:C,Datenbank!$C348)),"",SUMIFS(Q:Q,E:E,Datenbank!$E348,C:C,Datenbank!$C348))</f>
        <v>0</v>
      </c>
      <c r="V348" s="33" t="str">
        <f>IF(ISERROR(IF(Z348="Duplikat","",(Datenbank!$U348-Datenbank!$T348))),"",IF(Z348="Duplikat","",(Datenbank!$U348-Datenbank!$T348)))</f>
        <v/>
      </c>
      <c r="W348" s="33">
        <f ca="1">IF(ISERROR(SUMIF(O:T,Datenbank!$O348,T:T)),"",SUMIF(O:T,Datenbank!$O348,T:T))</f>
        <v>0</v>
      </c>
      <c r="X348" s="33">
        <f ca="1">IF(ISERROR(SUMIF(O:Q,Datenbank!$O348,Q:Q)),"",SUMIF(O:Q,Datenbank!$O348,Q:Q))+IF(ISERROR(SUMIF(O:Q,Datenbank!$O348,P:P)),"",SUMIF(O:Q,Datenbank!$O348,P:P))</f>
        <v>0</v>
      </c>
      <c r="Y348" s="33">
        <f ca="1">IF(ISERROR(Datenbank!$X348-W348),"",Datenbank!$X348-W348)</f>
        <v>0</v>
      </c>
      <c r="Z348" s="31" t="str" cm="1">
        <f t="array" ref="Z348">_xlfn.LET(_xlpm.fi,_xlfn._xlws.FILTER($O348:$O$2480,(MONTH($D348:$D$2480)=MONTH($D348))*($O348:$O$2480=$O348)),IF(COUNT(_xlpm.fi)&gt;1,"DUPLIKAT",""))</f>
        <v/>
      </c>
      <c r="AA348" s="31"/>
      <c r="AB348" s="31"/>
    </row>
    <row r="349" spans="2:28" ht="20.100000000000001" customHeight="1" x14ac:dyDescent="0.25">
      <c r="B349" s="31">
        <f t="shared" si="48"/>
        <v>337</v>
      </c>
      <c r="C349" s="31">
        <f t="shared" si="49"/>
        <v>1</v>
      </c>
      <c r="D349" s="32"/>
      <c r="E349" s="31"/>
      <c r="F349" s="31">
        <f>Datenbank!$E349</f>
        <v>0</v>
      </c>
      <c r="G349" s="33" t="str">
        <f>IF(ISERROR(INDEX([1]Plan!A:O,MATCH(E349,[1]Plan!C:C,0),MATCH(C349,[1]Plan!$A$2:$O$2,0))),"",INDEX([1]Plan!A:O,MATCH(E349,[1]Plan!C:C,0),MATCH(C349,[1]Plan!$A$2:$O$2,0)))</f>
        <v/>
      </c>
      <c r="H349" s="33"/>
      <c r="I349" s="33"/>
      <c r="J349" s="31"/>
      <c r="K349" s="33" t="str">
        <f t="shared" si="46"/>
        <v/>
      </c>
      <c r="L349" s="33" t="str">
        <f t="shared" si="47"/>
        <v/>
      </c>
      <c r="M349" s="31" t="str">
        <f t="shared" si="50"/>
        <v/>
      </c>
      <c r="N349" s="31" t="str">
        <f>IF(ISERROR(VLOOKUP(M349,[1]Plan!$Q$5:$R$22,2,FALSE)),"",VLOOKUP(M349,[1]Plan!$Q$5:$R$22,2,FALSE))</f>
        <v/>
      </c>
      <c r="O349" s="31" t="str">
        <f>IF(ISERROR(INDEX([1]Plan!$B:$B,MATCH(F349,[1]Plan!$C:$C,0))),"",INDEX([1]Plan!$B:$B,MATCH(F349,[1]Plan!$C:$C,0)))</f>
        <v/>
      </c>
      <c r="P349" s="33" t="str">
        <f t="shared" si="51"/>
        <v/>
      </c>
      <c r="Q349" s="33">
        <f t="shared" si="52"/>
        <v>0</v>
      </c>
      <c r="R349" s="33" t="str">
        <f t="shared" si="53"/>
        <v/>
      </c>
      <c r="S349" s="33" t="str">
        <f>IF(Z349="DUPLIKAT","",Tabelle1[[#This Row],[Soll-Monat]])</f>
        <v/>
      </c>
      <c r="T349" s="33" t="str">
        <f>IF(ISERROR(IF(M349=99,"",INDEX([1]Plan!A:O,MATCH($O349,[1]Plan!B:B,0),MATCH($C349,[1]Plan!$A$2:$O$2,0)))),"",IF(M349=99,"",INDEX([1]Plan!A:O,MATCH($O349,[1]Plan!B:B,0),MATCH($C349,[1]Plan!$A$2:$O$2,0))))</f>
        <v/>
      </c>
      <c r="U349" s="33">
        <f>IF(ISERROR(SUMIFS(P:P,E:E,Datenbank!$E349,C:C,Datenbank!$C349)),"",SUMIFS(P:P,E:E,Datenbank!$E349,C:C,Datenbank!$C349))+IF(ISERROR(SUMIFS(Q:Q,E:E,Datenbank!$E349,C:C,Datenbank!$C349)),"",SUMIFS(Q:Q,E:E,Datenbank!$E349,C:C,Datenbank!$C349))</f>
        <v>0</v>
      </c>
      <c r="V349" s="33" t="str">
        <f>IF(ISERROR(IF(Z349="Duplikat","",(Datenbank!$U349-Datenbank!$T349))),"",IF(Z349="Duplikat","",(Datenbank!$U349-Datenbank!$T349)))</f>
        <v/>
      </c>
      <c r="W349" s="33">
        <f ca="1">IF(ISERROR(SUMIF(O:T,Datenbank!$O349,T:T)),"",SUMIF(O:T,Datenbank!$O349,T:T))</f>
        <v>0</v>
      </c>
      <c r="X349" s="33">
        <f ca="1">IF(ISERROR(SUMIF(O:Q,Datenbank!$O349,Q:Q)),"",SUMIF(O:Q,Datenbank!$O349,Q:Q))+IF(ISERROR(SUMIF(O:Q,Datenbank!$O349,P:P)),"",SUMIF(O:Q,Datenbank!$O349,P:P))</f>
        <v>0</v>
      </c>
      <c r="Y349" s="33">
        <f ca="1">IF(ISERROR(Datenbank!$X349-W349),"",Datenbank!$X349-W349)</f>
        <v>0</v>
      </c>
      <c r="Z349" s="31" t="str" cm="1">
        <f t="array" ref="Z349">_xlfn.LET(_xlpm.fi,_xlfn._xlws.FILTER($O349:$O$2480,(MONTH($D349:$D$2480)=MONTH($D349))*($O349:$O$2480=$O349)),IF(COUNT(_xlpm.fi)&gt;1,"DUPLIKAT",""))</f>
        <v/>
      </c>
      <c r="AA349" s="31"/>
      <c r="AB349" s="31"/>
    </row>
    <row r="350" spans="2:28" ht="20.100000000000001" customHeight="1" x14ac:dyDescent="0.25">
      <c r="B350" s="31">
        <f t="shared" si="48"/>
        <v>338</v>
      </c>
      <c r="C350" s="31">
        <f t="shared" si="49"/>
        <v>1</v>
      </c>
      <c r="D350" s="32"/>
      <c r="E350" s="31"/>
      <c r="F350" s="31">
        <f>Datenbank!$E350</f>
        <v>0</v>
      </c>
      <c r="G350" s="33" t="str">
        <f>IF(ISERROR(INDEX([1]Plan!A:O,MATCH(E350,[1]Plan!C:C,0),MATCH(C350,[1]Plan!$A$2:$O$2,0))),"",INDEX([1]Plan!A:O,MATCH(E350,[1]Plan!C:C,0),MATCH(C350,[1]Plan!$A$2:$O$2,0)))</f>
        <v/>
      </c>
      <c r="H350" s="33"/>
      <c r="I350" s="33"/>
      <c r="J350" s="31"/>
      <c r="K350" s="33" t="str">
        <f t="shared" si="46"/>
        <v/>
      </c>
      <c r="L350" s="33" t="str">
        <f t="shared" si="47"/>
        <v/>
      </c>
      <c r="M350" s="31" t="str">
        <f t="shared" si="50"/>
        <v/>
      </c>
      <c r="N350" s="31" t="str">
        <f>IF(ISERROR(VLOOKUP(M350,[1]Plan!$Q$5:$R$22,2,FALSE)),"",VLOOKUP(M350,[1]Plan!$Q$5:$R$22,2,FALSE))</f>
        <v/>
      </c>
      <c r="O350" s="31" t="str">
        <f>IF(ISERROR(INDEX([1]Plan!$B:$B,MATCH(F350,[1]Plan!$C:$C,0))),"",INDEX([1]Plan!$B:$B,MATCH(F350,[1]Plan!$C:$C,0)))</f>
        <v/>
      </c>
      <c r="P350" s="33" t="str">
        <f t="shared" si="51"/>
        <v/>
      </c>
      <c r="Q350" s="33">
        <f t="shared" si="52"/>
        <v>0</v>
      </c>
      <c r="R350" s="33" t="str">
        <f t="shared" si="53"/>
        <v/>
      </c>
      <c r="S350" s="33" t="str">
        <f>IF(Z350="DUPLIKAT","",Tabelle1[[#This Row],[Soll-Monat]])</f>
        <v/>
      </c>
      <c r="T350" s="33" t="str">
        <f>IF(ISERROR(IF(M350=99,"",INDEX([1]Plan!A:O,MATCH($O350,[1]Plan!B:B,0),MATCH($C350,[1]Plan!$A$2:$O$2,0)))),"",IF(M350=99,"",INDEX([1]Plan!A:O,MATCH($O350,[1]Plan!B:B,0),MATCH($C350,[1]Plan!$A$2:$O$2,0))))</f>
        <v/>
      </c>
      <c r="U350" s="33">
        <f>IF(ISERROR(SUMIFS(P:P,E:E,Datenbank!$E350,C:C,Datenbank!$C350)),"",SUMIFS(P:P,E:E,Datenbank!$E350,C:C,Datenbank!$C350))+IF(ISERROR(SUMIFS(Q:Q,E:E,Datenbank!$E350,C:C,Datenbank!$C350)),"",SUMIFS(Q:Q,E:E,Datenbank!$E350,C:C,Datenbank!$C350))</f>
        <v>0</v>
      </c>
      <c r="V350" s="33" t="str">
        <f>IF(ISERROR(IF(Z350="Duplikat","",(Datenbank!$U350-Datenbank!$T350))),"",IF(Z350="Duplikat","",(Datenbank!$U350-Datenbank!$T350)))</f>
        <v/>
      </c>
      <c r="W350" s="33">
        <f ca="1">IF(ISERROR(SUMIF(O:T,Datenbank!$O350,T:T)),"",SUMIF(O:T,Datenbank!$O350,T:T))</f>
        <v>0</v>
      </c>
      <c r="X350" s="33">
        <f ca="1">IF(ISERROR(SUMIF(O:Q,Datenbank!$O350,Q:Q)),"",SUMIF(O:Q,Datenbank!$O350,Q:Q))+IF(ISERROR(SUMIF(O:Q,Datenbank!$O350,P:P)),"",SUMIF(O:Q,Datenbank!$O350,P:P))</f>
        <v>0</v>
      </c>
      <c r="Y350" s="33">
        <f ca="1">IF(ISERROR(Datenbank!$X350-W350),"",Datenbank!$X350-W350)</f>
        <v>0</v>
      </c>
      <c r="Z350" s="31" t="str" cm="1">
        <f t="array" ref="Z350">_xlfn.LET(_xlpm.fi,_xlfn._xlws.FILTER($O350:$O$2480,(MONTH($D350:$D$2480)=MONTH($D350))*($O350:$O$2480=$O350)),IF(COUNT(_xlpm.fi)&gt;1,"DUPLIKAT",""))</f>
        <v/>
      </c>
      <c r="AA350" s="31"/>
      <c r="AB350" s="31"/>
    </row>
    <row r="351" spans="2:28" ht="20.100000000000001" customHeight="1" x14ac:dyDescent="0.25">
      <c r="B351" s="31">
        <f t="shared" si="48"/>
        <v>339</v>
      </c>
      <c r="C351" s="31">
        <f t="shared" si="49"/>
        <v>1</v>
      </c>
      <c r="D351" s="32"/>
      <c r="E351" s="31"/>
      <c r="F351" s="31">
        <f>Datenbank!$E351</f>
        <v>0</v>
      </c>
      <c r="G351" s="33" t="str">
        <f>IF(ISERROR(INDEX([1]Plan!A:O,MATCH(E351,[1]Plan!C:C,0),MATCH(C351,[1]Plan!$A$2:$O$2,0))),"",INDEX([1]Plan!A:O,MATCH(E351,[1]Plan!C:C,0),MATCH(C351,[1]Plan!$A$2:$O$2,0)))</f>
        <v/>
      </c>
      <c r="H351" s="33"/>
      <c r="I351" s="33"/>
      <c r="J351" s="31"/>
      <c r="K351" s="33" t="str">
        <f t="shared" si="46"/>
        <v/>
      </c>
      <c r="L351" s="33" t="str">
        <f t="shared" si="47"/>
        <v/>
      </c>
      <c r="M351" s="31" t="str">
        <f t="shared" si="50"/>
        <v/>
      </c>
      <c r="N351" s="31" t="str">
        <f>IF(ISERROR(VLOOKUP(M351,[1]Plan!$Q$5:$R$22,2,FALSE)),"",VLOOKUP(M351,[1]Plan!$Q$5:$R$22,2,FALSE))</f>
        <v/>
      </c>
      <c r="O351" s="31" t="str">
        <f>IF(ISERROR(INDEX([1]Plan!$B:$B,MATCH(F351,[1]Plan!$C:$C,0))),"",INDEX([1]Plan!$B:$B,MATCH(F351,[1]Plan!$C:$C,0)))</f>
        <v/>
      </c>
      <c r="P351" s="33" t="str">
        <f t="shared" si="51"/>
        <v/>
      </c>
      <c r="Q351" s="33">
        <f t="shared" si="52"/>
        <v>0</v>
      </c>
      <c r="R351" s="33" t="str">
        <f t="shared" si="53"/>
        <v/>
      </c>
      <c r="S351" s="33" t="str">
        <f>IF(Z351="DUPLIKAT","",Tabelle1[[#This Row],[Soll-Monat]])</f>
        <v/>
      </c>
      <c r="T351" s="33" t="str">
        <f>IF(ISERROR(IF(M351=99,"",INDEX([1]Plan!A:O,MATCH($O351,[1]Plan!B:B,0),MATCH($C351,[1]Plan!$A$2:$O$2,0)))),"",IF(M351=99,"",INDEX([1]Plan!A:O,MATCH($O351,[1]Plan!B:B,0),MATCH($C351,[1]Plan!$A$2:$O$2,0))))</f>
        <v/>
      </c>
      <c r="U351" s="33">
        <f>IF(ISERROR(SUMIFS(P:P,E:E,Datenbank!$E351,C:C,Datenbank!$C351)),"",SUMIFS(P:P,E:E,Datenbank!$E351,C:C,Datenbank!$C351))+IF(ISERROR(SUMIFS(Q:Q,E:E,Datenbank!$E351,C:C,Datenbank!$C351)),"",SUMIFS(Q:Q,E:E,Datenbank!$E351,C:C,Datenbank!$C351))</f>
        <v>0</v>
      </c>
      <c r="V351" s="33" t="str">
        <f>IF(ISERROR(IF(Z351="Duplikat","",(Datenbank!$U351-Datenbank!$T351))),"",IF(Z351="Duplikat","",(Datenbank!$U351-Datenbank!$T351)))</f>
        <v/>
      </c>
      <c r="W351" s="33">
        <f ca="1">IF(ISERROR(SUMIF(O:T,Datenbank!$O351,T:T)),"",SUMIF(O:T,Datenbank!$O351,T:T))</f>
        <v>0</v>
      </c>
      <c r="X351" s="33">
        <f ca="1">IF(ISERROR(SUMIF(O:Q,Datenbank!$O351,Q:Q)),"",SUMIF(O:Q,Datenbank!$O351,Q:Q))+IF(ISERROR(SUMIF(O:Q,Datenbank!$O351,P:P)),"",SUMIF(O:Q,Datenbank!$O351,P:P))</f>
        <v>0</v>
      </c>
      <c r="Y351" s="33">
        <f ca="1">IF(ISERROR(Datenbank!$X351-W351),"",Datenbank!$X351-W351)</f>
        <v>0</v>
      </c>
      <c r="Z351" s="31" t="str" cm="1">
        <f t="array" ref="Z351">_xlfn.LET(_xlpm.fi,_xlfn._xlws.FILTER($O351:$O$2480,(MONTH($D351:$D$2480)=MONTH($D351))*($O351:$O$2480=$O351)),IF(COUNT(_xlpm.fi)&gt;1,"DUPLIKAT",""))</f>
        <v/>
      </c>
      <c r="AA351" s="31"/>
      <c r="AB351" s="31"/>
    </row>
    <row r="352" spans="2:28" ht="20.100000000000001" customHeight="1" x14ac:dyDescent="0.25">
      <c r="B352" s="31">
        <f t="shared" si="48"/>
        <v>340</v>
      </c>
      <c r="C352" s="31">
        <f t="shared" si="49"/>
        <v>1</v>
      </c>
      <c r="D352" s="32"/>
      <c r="E352" s="31"/>
      <c r="F352" s="31">
        <f>Datenbank!$E352</f>
        <v>0</v>
      </c>
      <c r="G352" s="33" t="str">
        <f>IF(ISERROR(INDEX([1]Plan!A:O,MATCH(E352,[1]Plan!C:C,0),MATCH(C352,[1]Plan!$A$2:$O$2,0))),"",INDEX([1]Plan!A:O,MATCH(E352,[1]Plan!C:C,0),MATCH(C352,[1]Plan!$A$2:$O$2,0)))</f>
        <v/>
      </c>
      <c r="H352" s="33"/>
      <c r="I352" s="33"/>
      <c r="J352" s="31"/>
      <c r="K352" s="33" t="str">
        <f t="shared" si="46"/>
        <v/>
      </c>
      <c r="L352" s="33" t="str">
        <f t="shared" si="47"/>
        <v/>
      </c>
      <c r="M352" s="31" t="str">
        <f t="shared" si="50"/>
        <v/>
      </c>
      <c r="N352" s="31" t="str">
        <f>IF(ISERROR(VLOOKUP(M352,[1]Plan!$Q$5:$R$22,2,FALSE)),"",VLOOKUP(M352,[1]Plan!$Q$5:$R$22,2,FALSE))</f>
        <v/>
      </c>
      <c r="O352" s="31" t="str">
        <f>IF(ISERROR(INDEX([1]Plan!$B:$B,MATCH(F352,[1]Plan!$C:$C,0))),"",INDEX([1]Plan!$B:$B,MATCH(F352,[1]Plan!$C:$C,0)))</f>
        <v/>
      </c>
      <c r="P352" s="33" t="str">
        <f t="shared" si="51"/>
        <v/>
      </c>
      <c r="Q352" s="33">
        <f t="shared" si="52"/>
        <v>0</v>
      </c>
      <c r="R352" s="33" t="str">
        <f t="shared" si="53"/>
        <v/>
      </c>
      <c r="S352" s="33" t="str">
        <f>IF(Z352="DUPLIKAT","",Tabelle1[[#This Row],[Soll-Monat]])</f>
        <v/>
      </c>
      <c r="T352" s="33" t="str">
        <f>IF(ISERROR(IF(M352=99,"",INDEX([1]Plan!A:O,MATCH($O352,[1]Plan!B:B,0),MATCH($C352,[1]Plan!$A$2:$O$2,0)))),"",IF(M352=99,"",INDEX([1]Plan!A:O,MATCH($O352,[1]Plan!B:B,0),MATCH($C352,[1]Plan!$A$2:$O$2,0))))</f>
        <v/>
      </c>
      <c r="U352" s="33">
        <f>IF(ISERROR(SUMIFS(P:P,E:E,Datenbank!$E352,C:C,Datenbank!$C352)),"",SUMIFS(P:P,E:E,Datenbank!$E352,C:C,Datenbank!$C352))+IF(ISERROR(SUMIFS(Q:Q,E:E,Datenbank!$E352,C:C,Datenbank!$C352)),"",SUMIFS(Q:Q,E:E,Datenbank!$E352,C:C,Datenbank!$C352))</f>
        <v>0</v>
      </c>
      <c r="V352" s="33" t="str">
        <f>IF(ISERROR(IF(Z352="Duplikat","",(Datenbank!$U352-Datenbank!$T352))),"",IF(Z352="Duplikat","",(Datenbank!$U352-Datenbank!$T352)))</f>
        <v/>
      </c>
      <c r="W352" s="33">
        <f ca="1">IF(ISERROR(SUMIF(O:T,Datenbank!$O352,T:T)),"",SUMIF(O:T,Datenbank!$O352,T:T))</f>
        <v>0</v>
      </c>
      <c r="X352" s="33">
        <f ca="1">IF(ISERROR(SUMIF(O:Q,Datenbank!$O352,Q:Q)),"",SUMIF(O:Q,Datenbank!$O352,Q:Q))+IF(ISERROR(SUMIF(O:Q,Datenbank!$O352,P:P)),"",SUMIF(O:Q,Datenbank!$O352,P:P))</f>
        <v>0</v>
      </c>
      <c r="Y352" s="33">
        <f ca="1">IF(ISERROR(Datenbank!$X352-W352),"",Datenbank!$X352-W352)</f>
        <v>0</v>
      </c>
      <c r="Z352" s="31" t="str" cm="1">
        <f t="array" ref="Z352">_xlfn.LET(_xlpm.fi,_xlfn._xlws.FILTER($O352:$O$2480,(MONTH($D352:$D$2480)=MONTH($D352))*($O352:$O$2480=$O352)),IF(COUNT(_xlpm.fi)&gt;1,"DUPLIKAT",""))</f>
        <v/>
      </c>
      <c r="AA352" s="31"/>
      <c r="AB352" s="31"/>
    </row>
    <row r="353" spans="2:28" ht="20.100000000000001" customHeight="1" x14ac:dyDescent="0.25">
      <c r="B353" s="31">
        <f t="shared" si="48"/>
        <v>341</v>
      </c>
      <c r="C353" s="31">
        <f t="shared" si="49"/>
        <v>1</v>
      </c>
      <c r="D353" s="32"/>
      <c r="E353" s="31"/>
      <c r="F353" s="31">
        <f>Datenbank!$E353</f>
        <v>0</v>
      </c>
      <c r="G353" s="33" t="str">
        <f>IF(ISERROR(INDEX([1]Plan!A:O,MATCH(E353,[1]Plan!C:C,0),MATCH(C353,[1]Plan!$A$2:$O$2,0))),"",INDEX([1]Plan!A:O,MATCH(E353,[1]Plan!C:C,0),MATCH(C353,[1]Plan!$A$2:$O$2,0)))</f>
        <v/>
      </c>
      <c r="H353" s="33"/>
      <c r="I353" s="33"/>
      <c r="J353" s="31"/>
      <c r="K353" s="33" t="str">
        <f t="shared" si="46"/>
        <v/>
      </c>
      <c r="L353" s="33" t="str">
        <f t="shared" si="47"/>
        <v/>
      </c>
      <c r="M353" s="31" t="str">
        <f t="shared" si="50"/>
        <v/>
      </c>
      <c r="N353" s="31" t="str">
        <f>IF(ISERROR(VLOOKUP(M353,[1]Plan!$Q$5:$R$22,2,FALSE)),"",VLOOKUP(M353,[1]Plan!$Q$5:$R$22,2,FALSE))</f>
        <v/>
      </c>
      <c r="O353" s="31" t="str">
        <f>IF(ISERROR(INDEX([1]Plan!$B:$B,MATCH(F353,[1]Plan!$C:$C,0))),"",INDEX([1]Plan!$B:$B,MATCH(F353,[1]Plan!$C:$C,0)))</f>
        <v/>
      </c>
      <c r="P353" s="33" t="str">
        <f t="shared" si="51"/>
        <v/>
      </c>
      <c r="Q353" s="33">
        <f t="shared" si="52"/>
        <v>0</v>
      </c>
      <c r="R353" s="33" t="str">
        <f t="shared" si="53"/>
        <v/>
      </c>
      <c r="S353" s="33" t="str">
        <f>IF(Z353="DUPLIKAT","",Tabelle1[[#This Row],[Soll-Monat]])</f>
        <v/>
      </c>
      <c r="T353" s="33" t="str">
        <f>IF(ISERROR(IF(M353=99,"",INDEX([1]Plan!A:O,MATCH($O353,[1]Plan!B:B,0),MATCH($C353,[1]Plan!$A$2:$O$2,0)))),"",IF(M353=99,"",INDEX([1]Plan!A:O,MATCH($O353,[1]Plan!B:B,0),MATCH($C353,[1]Plan!$A$2:$O$2,0))))</f>
        <v/>
      </c>
      <c r="U353" s="33">
        <f>IF(ISERROR(SUMIFS(P:P,E:E,Datenbank!$E353,C:C,Datenbank!$C353)),"",SUMIFS(P:P,E:E,Datenbank!$E353,C:C,Datenbank!$C353))+IF(ISERROR(SUMIFS(Q:Q,E:E,Datenbank!$E353,C:C,Datenbank!$C353)),"",SUMIFS(Q:Q,E:E,Datenbank!$E353,C:C,Datenbank!$C353))</f>
        <v>0</v>
      </c>
      <c r="V353" s="33" t="str">
        <f>IF(ISERROR(IF(Z353="Duplikat","",(Datenbank!$U353-Datenbank!$T353))),"",IF(Z353="Duplikat","",(Datenbank!$U353-Datenbank!$T353)))</f>
        <v/>
      </c>
      <c r="W353" s="33">
        <f ca="1">IF(ISERROR(SUMIF(O:T,Datenbank!$O353,T:T)),"",SUMIF(O:T,Datenbank!$O353,T:T))</f>
        <v>0</v>
      </c>
      <c r="X353" s="33">
        <f ca="1">IF(ISERROR(SUMIF(O:Q,Datenbank!$O353,Q:Q)),"",SUMIF(O:Q,Datenbank!$O353,Q:Q))+IF(ISERROR(SUMIF(O:Q,Datenbank!$O353,P:P)),"",SUMIF(O:Q,Datenbank!$O353,P:P))</f>
        <v>0</v>
      </c>
      <c r="Y353" s="33">
        <f ca="1">IF(ISERROR(Datenbank!$X353-W353),"",Datenbank!$X353-W353)</f>
        <v>0</v>
      </c>
      <c r="Z353" s="31" t="str" cm="1">
        <f t="array" ref="Z353">_xlfn.LET(_xlpm.fi,_xlfn._xlws.FILTER($O353:$O$2480,(MONTH($D353:$D$2480)=MONTH($D353))*($O353:$O$2480=$O353)),IF(COUNT(_xlpm.fi)&gt;1,"DUPLIKAT",""))</f>
        <v/>
      </c>
      <c r="AA353" s="31"/>
      <c r="AB353" s="31"/>
    </row>
    <row r="354" spans="2:28" ht="20.100000000000001" customHeight="1" x14ac:dyDescent="0.25">
      <c r="B354" s="31">
        <f t="shared" si="48"/>
        <v>342</v>
      </c>
      <c r="C354" s="31">
        <f t="shared" si="49"/>
        <v>1</v>
      </c>
      <c r="D354" s="32"/>
      <c r="E354" s="31"/>
      <c r="F354" s="31">
        <f>Datenbank!$E354</f>
        <v>0</v>
      </c>
      <c r="G354" s="33" t="str">
        <f>IF(ISERROR(INDEX([1]Plan!A:O,MATCH(E354,[1]Plan!C:C,0),MATCH(C354,[1]Plan!$A$2:$O$2,0))),"",INDEX([1]Plan!A:O,MATCH(E354,[1]Plan!C:C,0),MATCH(C354,[1]Plan!$A$2:$O$2,0)))</f>
        <v/>
      </c>
      <c r="H354" s="33"/>
      <c r="I354" s="33"/>
      <c r="J354" s="31"/>
      <c r="K354" s="33" t="str">
        <f t="shared" si="46"/>
        <v/>
      </c>
      <c r="L354" s="33" t="str">
        <f t="shared" si="47"/>
        <v/>
      </c>
      <c r="M354" s="31" t="str">
        <f t="shared" si="50"/>
        <v/>
      </c>
      <c r="N354" s="31" t="str">
        <f>IF(ISERROR(VLOOKUP(M354,[1]Plan!$Q$5:$R$22,2,FALSE)),"",VLOOKUP(M354,[1]Plan!$Q$5:$R$22,2,FALSE))</f>
        <v/>
      </c>
      <c r="O354" s="31" t="str">
        <f>IF(ISERROR(INDEX([1]Plan!$B:$B,MATCH(F354,[1]Plan!$C:$C,0))),"",INDEX([1]Plan!$B:$B,MATCH(F354,[1]Plan!$C:$C,0)))</f>
        <v/>
      </c>
      <c r="P354" s="33" t="str">
        <f t="shared" si="51"/>
        <v/>
      </c>
      <c r="Q354" s="33">
        <f t="shared" si="52"/>
        <v>0</v>
      </c>
      <c r="R354" s="33" t="str">
        <f t="shared" si="53"/>
        <v/>
      </c>
      <c r="S354" s="33" t="str">
        <f>IF(Z354="DUPLIKAT","",Tabelle1[[#This Row],[Soll-Monat]])</f>
        <v/>
      </c>
      <c r="T354" s="33" t="str">
        <f>IF(ISERROR(IF(M354=99,"",INDEX([1]Plan!A:O,MATCH($O354,[1]Plan!B:B,0),MATCH($C354,[1]Plan!$A$2:$O$2,0)))),"",IF(M354=99,"",INDEX([1]Plan!A:O,MATCH($O354,[1]Plan!B:B,0),MATCH($C354,[1]Plan!$A$2:$O$2,0))))</f>
        <v/>
      </c>
      <c r="U354" s="33">
        <f>IF(ISERROR(SUMIFS(P:P,E:E,Datenbank!$E354,C:C,Datenbank!$C354)),"",SUMIFS(P:P,E:E,Datenbank!$E354,C:C,Datenbank!$C354))+IF(ISERROR(SUMIFS(Q:Q,E:E,Datenbank!$E354,C:C,Datenbank!$C354)),"",SUMIFS(Q:Q,E:E,Datenbank!$E354,C:C,Datenbank!$C354))</f>
        <v>0</v>
      </c>
      <c r="V354" s="33" t="str">
        <f>IF(ISERROR(IF(Z354="Duplikat","",(Datenbank!$U354-Datenbank!$T354))),"",IF(Z354="Duplikat","",(Datenbank!$U354-Datenbank!$T354)))</f>
        <v/>
      </c>
      <c r="W354" s="33">
        <f ca="1">IF(ISERROR(SUMIF(O:T,Datenbank!$O354,T:T)),"",SUMIF(O:T,Datenbank!$O354,T:T))</f>
        <v>0</v>
      </c>
      <c r="X354" s="33">
        <f ca="1">IF(ISERROR(SUMIF(O:Q,Datenbank!$O354,Q:Q)),"",SUMIF(O:Q,Datenbank!$O354,Q:Q))+IF(ISERROR(SUMIF(O:Q,Datenbank!$O354,P:P)),"",SUMIF(O:Q,Datenbank!$O354,P:P))</f>
        <v>0</v>
      </c>
      <c r="Y354" s="33">
        <f ca="1">IF(ISERROR(Datenbank!$X354-W354),"",Datenbank!$X354-W354)</f>
        <v>0</v>
      </c>
      <c r="Z354" s="31" t="str" cm="1">
        <f t="array" ref="Z354">_xlfn.LET(_xlpm.fi,_xlfn._xlws.FILTER($O354:$O$2480,(MONTH($D354:$D$2480)=MONTH($D354))*($O354:$O$2480=$O354)),IF(COUNT(_xlpm.fi)&gt;1,"DUPLIKAT",""))</f>
        <v/>
      </c>
      <c r="AA354" s="31"/>
      <c r="AB354" s="31"/>
    </row>
    <row r="355" spans="2:28" ht="20.100000000000001" customHeight="1" x14ac:dyDescent="0.25">
      <c r="B355" s="31">
        <f t="shared" si="48"/>
        <v>343</v>
      </c>
      <c r="C355" s="31">
        <f t="shared" si="49"/>
        <v>1</v>
      </c>
      <c r="D355" s="32"/>
      <c r="E355" s="31"/>
      <c r="F355" s="31">
        <f>Datenbank!$E355</f>
        <v>0</v>
      </c>
      <c r="G355" s="33" t="str">
        <f>IF(ISERROR(INDEX([1]Plan!A:O,MATCH(E355,[1]Plan!C:C,0),MATCH(C355,[1]Plan!$A$2:$O$2,0))),"",INDEX([1]Plan!A:O,MATCH(E355,[1]Plan!C:C,0),MATCH(C355,[1]Plan!$A$2:$O$2,0)))</f>
        <v/>
      </c>
      <c r="H355" s="33"/>
      <c r="I355" s="33"/>
      <c r="J355" s="31"/>
      <c r="K355" s="33" t="str">
        <f t="shared" si="46"/>
        <v/>
      </c>
      <c r="L355" s="33" t="str">
        <f t="shared" si="47"/>
        <v/>
      </c>
      <c r="M355" s="31" t="str">
        <f t="shared" si="50"/>
        <v/>
      </c>
      <c r="N355" s="31" t="str">
        <f>IF(ISERROR(VLOOKUP(M355,[1]Plan!$Q$5:$R$22,2,FALSE)),"",VLOOKUP(M355,[1]Plan!$Q$5:$R$22,2,FALSE))</f>
        <v/>
      </c>
      <c r="O355" s="31" t="str">
        <f>IF(ISERROR(INDEX([1]Plan!$B:$B,MATCH(F355,[1]Plan!$C:$C,0))),"",INDEX([1]Plan!$B:$B,MATCH(F355,[1]Plan!$C:$C,0)))</f>
        <v/>
      </c>
      <c r="P355" s="33" t="str">
        <f t="shared" si="51"/>
        <v/>
      </c>
      <c r="Q355" s="33">
        <f t="shared" si="52"/>
        <v>0</v>
      </c>
      <c r="R355" s="33" t="str">
        <f t="shared" si="53"/>
        <v/>
      </c>
      <c r="S355" s="33" t="str">
        <f>IF(Z355="DUPLIKAT","",Tabelle1[[#This Row],[Soll-Monat]])</f>
        <v/>
      </c>
      <c r="T355" s="33" t="str">
        <f>IF(ISERROR(IF(M355=99,"",INDEX([1]Plan!A:O,MATCH($O355,[1]Plan!B:B,0),MATCH($C355,[1]Plan!$A$2:$O$2,0)))),"",IF(M355=99,"",INDEX([1]Plan!A:O,MATCH($O355,[1]Plan!B:B,0),MATCH($C355,[1]Plan!$A$2:$O$2,0))))</f>
        <v/>
      </c>
      <c r="U355" s="33">
        <f>IF(ISERROR(SUMIFS(P:P,E:E,Datenbank!$E355,C:C,Datenbank!$C355)),"",SUMIFS(P:P,E:E,Datenbank!$E355,C:C,Datenbank!$C355))+IF(ISERROR(SUMIFS(Q:Q,E:E,Datenbank!$E355,C:C,Datenbank!$C355)),"",SUMIFS(Q:Q,E:E,Datenbank!$E355,C:C,Datenbank!$C355))</f>
        <v>0</v>
      </c>
      <c r="V355" s="33" t="str">
        <f>IF(ISERROR(IF(Z355="Duplikat","",(Datenbank!$U355-Datenbank!$T355))),"",IF(Z355="Duplikat","",(Datenbank!$U355-Datenbank!$T355)))</f>
        <v/>
      </c>
      <c r="W355" s="33">
        <f ca="1">IF(ISERROR(SUMIF(O:T,Datenbank!$O355,T:T)),"",SUMIF(O:T,Datenbank!$O355,T:T))</f>
        <v>0</v>
      </c>
      <c r="X355" s="33">
        <f ca="1">IF(ISERROR(SUMIF(O:Q,Datenbank!$O355,Q:Q)),"",SUMIF(O:Q,Datenbank!$O355,Q:Q))+IF(ISERROR(SUMIF(O:Q,Datenbank!$O355,P:P)),"",SUMIF(O:Q,Datenbank!$O355,P:P))</f>
        <v>0</v>
      </c>
      <c r="Y355" s="33">
        <f ca="1">IF(ISERROR(Datenbank!$X355-W355),"",Datenbank!$X355-W355)</f>
        <v>0</v>
      </c>
      <c r="Z355" s="31" t="str" cm="1">
        <f t="array" ref="Z355">_xlfn.LET(_xlpm.fi,_xlfn._xlws.FILTER($O355:$O$2480,(MONTH($D355:$D$2480)=MONTH($D355))*($O355:$O$2480=$O355)),IF(COUNT(_xlpm.fi)&gt;1,"DUPLIKAT",""))</f>
        <v/>
      </c>
      <c r="AA355" s="31"/>
      <c r="AB355" s="31"/>
    </row>
    <row r="356" spans="2:28" ht="20.100000000000001" customHeight="1" x14ac:dyDescent="0.25">
      <c r="B356" s="31">
        <f t="shared" si="48"/>
        <v>344</v>
      </c>
      <c r="C356" s="31">
        <f t="shared" si="49"/>
        <v>1</v>
      </c>
      <c r="D356" s="32"/>
      <c r="E356" s="31"/>
      <c r="F356" s="31">
        <f>Datenbank!$E356</f>
        <v>0</v>
      </c>
      <c r="G356" s="33" t="str">
        <f>IF(ISERROR(INDEX([1]Plan!A:O,MATCH(E356,[1]Plan!C:C,0),MATCH(C356,[1]Plan!$A$2:$O$2,0))),"",INDEX([1]Plan!A:O,MATCH(E356,[1]Plan!C:C,0),MATCH(C356,[1]Plan!$A$2:$O$2,0)))</f>
        <v/>
      </c>
      <c r="H356" s="33"/>
      <c r="I356" s="33"/>
      <c r="J356" s="31"/>
      <c r="K356" s="33" t="str">
        <f t="shared" si="46"/>
        <v/>
      </c>
      <c r="L356" s="33" t="str">
        <f t="shared" si="47"/>
        <v/>
      </c>
      <c r="M356" s="31" t="str">
        <f t="shared" si="50"/>
        <v/>
      </c>
      <c r="N356" s="31" t="str">
        <f>IF(ISERROR(VLOOKUP(M356,[1]Plan!$Q$5:$R$22,2,FALSE)),"",VLOOKUP(M356,[1]Plan!$Q$5:$R$22,2,FALSE))</f>
        <v/>
      </c>
      <c r="O356" s="31" t="str">
        <f>IF(ISERROR(INDEX([1]Plan!$B:$B,MATCH(F356,[1]Plan!$C:$C,0))),"",INDEX([1]Plan!$B:$B,MATCH(F356,[1]Plan!$C:$C,0)))</f>
        <v/>
      </c>
      <c r="P356" s="33" t="str">
        <f t="shared" si="51"/>
        <v/>
      </c>
      <c r="Q356" s="33">
        <f t="shared" si="52"/>
        <v>0</v>
      </c>
      <c r="R356" s="33" t="str">
        <f t="shared" si="53"/>
        <v/>
      </c>
      <c r="S356" s="33" t="str">
        <f>IF(Z356="DUPLIKAT","",Tabelle1[[#This Row],[Soll-Monat]])</f>
        <v/>
      </c>
      <c r="T356" s="33" t="str">
        <f>IF(ISERROR(IF(M356=99,"",INDEX([1]Plan!A:O,MATCH($O356,[1]Plan!B:B,0),MATCH($C356,[1]Plan!$A$2:$O$2,0)))),"",IF(M356=99,"",INDEX([1]Plan!A:O,MATCH($O356,[1]Plan!B:B,0),MATCH($C356,[1]Plan!$A$2:$O$2,0))))</f>
        <v/>
      </c>
      <c r="U356" s="33">
        <f>IF(ISERROR(SUMIFS(P:P,E:E,Datenbank!$E356,C:C,Datenbank!$C356)),"",SUMIFS(P:P,E:E,Datenbank!$E356,C:C,Datenbank!$C356))+IF(ISERROR(SUMIFS(Q:Q,E:E,Datenbank!$E356,C:C,Datenbank!$C356)),"",SUMIFS(Q:Q,E:E,Datenbank!$E356,C:C,Datenbank!$C356))</f>
        <v>0</v>
      </c>
      <c r="V356" s="33" t="str">
        <f>IF(ISERROR(IF(Z356="Duplikat","",(Datenbank!$U356-Datenbank!$T356))),"",IF(Z356="Duplikat","",(Datenbank!$U356-Datenbank!$T356)))</f>
        <v/>
      </c>
      <c r="W356" s="33">
        <f ca="1">IF(ISERROR(SUMIF(O:T,Datenbank!$O356,T:T)),"",SUMIF(O:T,Datenbank!$O356,T:T))</f>
        <v>0</v>
      </c>
      <c r="X356" s="33">
        <f ca="1">IF(ISERROR(SUMIF(O:Q,Datenbank!$O356,Q:Q)),"",SUMIF(O:Q,Datenbank!$O356,Q:Q))+IF(ISERROR(SUMIF(O:Q,Datenbank!$O356,P:P)),"",SUMIF(O:Q,Datenbank!$O356,P:P))</f>
        <v>0</v>
      </c>
      <c r="Y356" s="33">
        <f ca="1">IF(ISERROR(Datenbank!$X356-W356),"",Datenbank!$X356-W356)</f>
        <v>0</v>
      </c>
      <c r="Z356" s="31" t="str" cm="1">
        <f t="array" ref="Z356">_xlfn.LET(_xlpm.fi,_xlfn._xlws.FILTER($O356:$O$2480,(MONTH($D356:$D$2480)=MONTH($D356))*($O356:$O$2480=$O356)),IF(COUNT(_xlpm.fi)&gt;1,"DUPLIKAT",""))</f>
        <v/>
      </c>
      <c r="AA356" s="31"/>
      <c r="AB356" s="31"/>
    </row>
    <row r="357" spans="2:28" ht="20.100000000000001" customHeight="1" x14ac:dyDescent="0.25">
      <c r="B357" s="31">
        <f t="shared" si="48"/>
        <v>345</v>
      </c>
      <c r="C357" s="31">
        <f t="shared" si="49"/>
        <v>1</v>
      </c>
      <c r="D357" s="32"/>
      <c r="E357" s="31"/>
      <c r="F357" s="31">
        <f>Datenbank!$E357</f>
        <v>0</v>
      </c>
      <c r="G357" s="33" t="str">
        <f>IF(ISERROR(INDEX([1]Plan!A:O,MATCH(E357,[1]Plan!C:C,0),MATCH(C357,[1]Plan!$A$2:$O$2,0))),"",INDEX([1]Plan!A:O,MATCH(E357,[1]Plan!C:C,0),MATCH(C357,[1]Plan!$A$2:$O$2,0)))</f>
        <v/>
      </c>
      <c r="H357" s="33"/>
      <c r="I357" s="33"/>
      <c r="J357" s="31"/>
      <c r="K357" s="33" t="str">
        <f t="shared" si="46"/>
        <v/>
      </c>
      <c r="L357" s="33" t="str">
        <f t="shared" si="47"/>
        <v/>
      </c>
      <c r="M357" s="31" t="str">
        <f t="shared" si="50"/>
        <v/>
      </c>
      <c r="N357" s="31" t="str">
        <f>IF(ISERROR(VLOOKUP(M357,[1]Plan!$Q$5:$R$22,2,FALSE)),"",VLOOKUP(M357,[1]Plan!$Q$5:$R$22,2,FALSE))</f>
        <v/>
      </c>
      <c r="O357" s="31" t="str">
        <f>IF(ISERROR(INDEX([1]Plan!$B:$B,MATCH(F357,[1]Plan!$C:$C,0))),"",INDEX([1]Plan!$B:$B,MATCH(F357,[1]Plan!$C:$C,0)))</f>
        <v/>
      </c>
      <c r="P357" s="33" t="str">
        <f t="shared" si="51"/>
        <v/>
      </c>
      <c r="Q357" s="33">
        <f t="shared" si="52"/>
        <v>0</v>
      </c>
      <c r="R357" s="33" t="str">
        <f t="shared" si="53"/>
        <v/>
      </c>
      <c r="S357" s="33" t="str">
        <f>IF(Z357="DUPLIKAT","",Tabelle1[[#This Row],[Soll-Monat]])</f>
        <v/>
      </c>
      <c r="T357" s="33" t="str">
        <f>IF(ISERROR(IF(M357=99,"",INDEX([1]Plan!A:O,MATCH($O357,[1]Plan!B:B,0),MATCH($C357,[1]Plan!$A$2:$O$2,0)))),"",IF(M357=99,"",INDEX([1]Plan!A:O,MATCH($O357,[1]Plan!B:B,0),MATCH($C357,[1]Plan!$A$2:$O$2,0))))</f>
        <v/>
      </c>
      <c r="U357" s="33">
        <f>IF(ISERROR(SUMIFS(P:P,E:E,Datenbank!$E357,C:C,Datenbank!$C357)),"",SUMIFS(P:P,E:E,Datenbank!$E357,C:C,Datenbank!$C357))+IF(ISERROR(SUMIFS(Q:Q,E:E,Datenbank!$E357,C:C,Datenbank!$C357)),"",SUMIFS(Q:Q,E:E,Datenbank!$E357,C:C,Datenbank!$C357))</f>
        <v>0</v>
      </c>
      <c r="V357" s="33" t="str">
        <f>IF(ISERROR(IF(Z357="Duplikat","",(Datenbank!$U357-Datenbank!$T357))),"",IF(Z357="Duplikat","",(Datenbank!$U357-Datenbank!$T357)))</f>
        <v/>
      </c>
      <c r="W357" s="33">
        <f ca="1">IF(ISERROR(SUMIF(O:T,Datenbank!$O357,T:T)),"",SUMIF(O:T,Datenbank!$O357,T:T))</f>
        <v>0</v>
      </c>
      <c r="X357" s="33">
        <f ca="1">IF(ISERROR(SUMIF(O:Q,Datenbank!$O357,Q:Q)),"",SUMIF(O:Q,Datenbank!$O357,Q:Q))+IF(ISERROR(SUMIF(O:Q,Datenbank!$O357,P:P)),"",SUMIF(O:Q,Datenbank!$O357,P:P))</f>
        <v>0</v>
      </c>
      <c r="Y357" s="33">
        <f ca="1">IF(ISERROR(Datenbank!$X357-W357),"",Datenbank!$X357-W357)</f>
        <v>0</v>
      </c>
      <c r="Z357" s="31" t="str" cm="1">
        <f t="array" ref="Z357">_xlfn.LET(_xlpm.fi,_xlfn._xlws.FILTER($O357:$O$2480,(MONTH($D357:$D$2480)=MONTH($D357))*($O357:$O$2480=$O357)),IF(COUNT(_xlpm.fi)&gt;1,"DUPLIKAT",""))</f>
        <v/>
      </c>
      <c r="AA357" s="31"/>
      <c r="AB357" s="31"/>
    </row>
    <row r="358" spans="2:28" ht="20.100000000000001" customHeight="1" x14ac:dyDescent="0.25">
      <c r="B358" s="31">
        <f t="shared" si="48"/>
        <v>346</v>
      </c>
      <c r="C358" s="31">
        <f t="shared" si="49"/>
        <v>1</v>
      </c>
      <c r="D358" s="32"/>
      <c r="E358" s="31"/>
      <c r="F358" s="31">
        <f>Datenbank!$E358</f>
        <v>0</v>
      </c>
      <c r="G358" s="33" t="str">
        <f>IF(ISERROR(INDEX([1]Plan!A:O,MATCH(E358,[1]Plan!C:C,0),MATCH(C358,[1]Plan!$A$2:$O$2,0))),"",INDEX([1]Plan!A:O,MATCH(E358,[1]Plan!C:C,0),MATCH(C358,[1]Plan!$A$2:$O$2,0)))</f>
        <v/>
      </c>
      <c r="H358" s="33"/>
      <c r="I358" s="33"/>
      <c r="J358" s="31"/>
      <c r="K358" s="33" t="str">
        <f t="shared" si="46"/>
        <v/>
      </c>
      <c r="L358" s="33" t="str">
        <f t="shared" si="47"/>
        <v/>
      </c>
      <c r="M358" s="31" t="str">
        <f t="shared" si="50"/>
        <v/>
      </c>
      <c r="N358" s="31" t="str">
        <f>IF(ISERROR(VLOOKUP(M358,[1]Plan!$Q$5:$R$22,2,FALSE)),"",VLOOKUP(M358,[1]Plan!$Q$5:$R$22,2,FALSE))</f>
        <v/>
      </c>
      <c r="O358" s="31" t="str">
        <f>IF(ISERROR(INDEX([1]Plan!$B:$B,MATCH(F358,[1]Plan!$C:$C,0))),"",INDEX([1]Plan!$B:$B,MATCH(F358,[1]Plan!$C:$C,0)))</f>
        <v/>
      </c>
      <c r="P358" s="33" t="str">
        <f t="shared" si="51"/>
        <v/>
      </c>
      <c r="Q358" s="33">
        <f t="shared" si="52"/>
        <v>0</v>
      </c>
      <c r="R358" s="33" t="str">
        <f t="shared" si="53"/>
        <v/>
      </c>
      <c r="S358" s="33" t="str">
        <f>IF(Z358="DUPLIKAT","",Tabelle1[[#This Row],[Soll-Monat]])</f>
        <v/>
      </c>
      <c r="T358" s="33" t="str">
        <f>IF(ISERROR(IF(M358=99,"",INDEX([1]Plan!A:O,MATCH($O358,[1]Plan!B:B,0),MATCH($C358,[1]Plan!$A$2:$O$2,0)))),"",IF(M358=99,"",INDEX([1]Plan!A:O,MATCH($O358,[1]Plan!B:B,0),MATCH($C358,[1]Plan!$A$2:$O$2,0))))</f>
        <v/>
      </c>
      <c r="U358" s="33">
        <f>IF(ISERROR(SUMIFS(P:P,E:E,Datenbank!$E358,C:C,Datenbank!$C358)),"",SUMIFS(P:P,E:E,Datenbank!$E358,C:C,Datenbank!$C358))+IF(ISERROR(SUMIFS(Q:Q,E:E,Datenbank!$E358,C:C,Datenbank!$C358)),"",SUMIFS(Q:Q,E:E,Datenbank!$E358,C:C,Datenbank!$C358))</f>
        <v>0</v>
      </c>
      <c r="V358" s="33" t="str">
        <f>IF(ISERROR(IF(Z358="Duplikat","",(Datenbank!$U358-Datenbank!$T358))),"",IF(Z358="Duplikat","",(Datenbank!$U358-Datenbank!$T358)))</f>
        <v/>
      </c>
      <c r="W358" s="33">
        <f ca="1">IF(ISERROR(SUMIF(O:T,Datenbank!$O358,T:T)),"",SUMIF(O:T,Datenbank!$O358,T:T))</f>
        <v>0</v>
      </c>
      <c r="X358" s="33">
        <f ca="1">IF(ISERROR(SUMIF(O:Q,Datenbank!$O358,Q:Q)),"",SUMIF(O:Q,Datenbank!$O358,Q:Q))+IF(ISERROR(SUMIF(O:Q,Datenbank!$O358,P:P)),"",SUMIF(O:Q,Datenbank!$O358,P:P))</f>
        <v>0</v>
      </c>
      <c r="Y358" s="33">
        <f ca="1">IF(ISERROR(Datenbank!$X358-W358),"",Datenbank!$X358-W358)</f>
        <v>0</v>
      </c>
      <c r="Z358" s="31" t="str" cm="1">
        <f t="array" ref="Z358">_xlfn.LET(_xlpm.fi,_xlfn._xlws.FILTER($O358:$O$2480,(MONTH($D358:$D$2480)=MONTH($D358))*($O358:$O$2480=$O358)),IF(COUNT(_xlpm.fi)&gt;1,"DUPLIKAT",""))</f>
        <v/>
      </c>
      <c r="AA358" s="31"/>
      <c r="AB358" s="31"/>
    </row>
    <row r="359" spans="2:28" ht="20.100000000000001" customHeight="1" x14ac:dyDescent="0.25">
      <c r="B359" s="31">
        <f t="shared" si="48"/>
        <v>347</v>
      </c>
      <c r="C359" s="31">
        <f t="shared" si="49"/>
        <v>1</v>
      </c>
      <c r="D359" s="32"/>
      <c r="E359" s="31"/>
      <c r="F359" s="31">
        <f>Datenbank!$E359</f>
        <v>0</v>
      </c>
      <c r="G359" s="33" t="str">
        <f>IF(ISERROR(INDEX([1]Plan!A:O,MATCH(E359,[1]Plan!C:C,0),MATCH(C359,[1]Plan!$A$2:$O$2,0))),"",INDEX([1]Plan!A:O,MATCH(E359,[1]Plan!C:C,0),MATCH(C359,[1]Plan!$A$2:$O$2,0)))</f>
        <v/>
      </c>
      <c r="H359" s="33"/>
      <c r="I359" s="33"/>
      <c r="J359" s="31"/>
      <c r="K359" s="33" t="str">
        <f t="shared" si="46"/>
        <v/>
      </c>
      <c r="L359" s="33" t="str">
        <f t="shared" si="47"/>
        <v/>
      </c>
      <c r="M359" s="31" t="str">
        <f t="shared" si="50"/>
        <v/>
      </c>
      <c r="N359" s="31" t="str">
        <f>IF(ISERROR(VLOOKUP(M359,[1]Plan!$Q$5:$R$22,2,FALSE)),"",VLOOKUP(M359,[1]Plan!$Q$5:$R$22,2,FALSE))</f>
        <v/>
      </c>
      <c r="O359" s="31" t="str">
        <f>IF(ISERROR(INDEX([1]Plan!$B:$B,MATCH(F359,[1]Plan!$C:$C,0))),"",INDEX([1]Plan!$B:$B,MATCH(F359,[1]Plan!$C:$C,0)))</f>
        <v/>
      </c>
      <c r="P359" s="33" t="str">
        <f t="shared" si="51"/>
        <v/>
      </c>
      <c r="Q359" s="33">
        <f t="shared" si="52"/>
        <v>0</v>
      </c>
      <c r="R359" s="33" t="str">
        <f t="shared" si="53"/>
        <v/>
      </c>
      <c r="S359" s="33" t="str">
        <f>IF(Z359="DUPLIKAT","",Tabelle1[[#This Row],[Soll-Monat]])</f>
        <v/>
      </c>
      <c r="T359" s="33" t="str">
        <f>IF(ISERROR(IF(M359=99,"",INDEX([1]Plan!A:O,MATCH($O359,[1]Plan!B:B,0),MATCH($C359,[1]Plan!$A$2:$O$2,0)))),"",IF(M359=99,"",INDEX([1]Plan!A:O,MATCH($O359,[1]Plan!B:B,0),MATCH($C359,[1]Plan!$A$2:$O$2,0))))</f>
        <v/>
      </c>
      <c r="U359" s="33">
        <f>IF(ISERROR(SUMIFS(P:P,E:E,Datenbank!$E359,C:C,Datenbank!$C359)),"",SUMIFS(P:P,E:E,Datenbank!$E359,C:C,Datenbank!$C359))+IF(ISERROR(SUMIFS(Q:Q,E:E,Datenbank!$E359,C:C,Datenbank!$C359)),"",SUMIFS(Q:Q,E:E,Datenbank!$E359,C:C,Datenbank!$C359))</f>
        <v>0</v>
      </c>
      <c r="V359" s="33" t="str">
        <f>IF(ISERROR(IF(Z359="Duplikat","",(Datenbank!$U359-Datenbank!$T359))),"",IF(Z359="Duplikat","",(Datenbank!$U359-Datenbank!$T359)))</f>
        <v/>
      </c>
      <c r="W359" s="33">
        <f ca="1">IF(ISERROR(SUMIF(O:T,Datenbank!$O359,T:T)),"",SUMIF(O:T,Datenbank!$O359,T:T))</f>
        <v>0</v>
      </c>
      <c r="X359" s="33">
        <f ca="1">IF(ISERROR(SUMIF(O:Q,Datenbank!$O359,Q:Q)),"",SUMIF(O:Q,Datenbank!$O359,Q:Q))+IF(ISERROR(SUMIF(O:Q,Datenbank!$O359,P:P)),"",SUMIF(O:Q,Datenbank!$O359,P:P))</f>
        <v>0</v>
      </c>
      <c r="Y359" s="33">
        <f ca="1">IF(ISERROR(Datenbank!$X359-W359),"",Datenbank!$X359-W359)</f>
        <v>0</v>
      </c>
      <c r="Z359" s="31" t="str" cm="1">
        <f t="array" ref="Z359">_xlfn.LET(_xlpm.fi,_xlfn._xlws.FILTER($O359:$O$2480,(MONTH($D359:$D$2480)=MONTH($D359))*($O359:$O$2480=$O359)),IF(COUNT(_xlpm.fi)&gt;1,"DUPLIKAT",""))</f>
        <v/>
      </c>
      <c r="AA359" s="31"/>
      <c r="AB359" s="31"/>
    </row>
    <row r="360" spans="2:28" ht="20.100000000000001" customHeight="1" x14ac:dyDescent="0.25">
      <c r="B360" s="31">
        <f t="shared" si="48"/>
        <v>348</v>
      </c>
      <c r="C360" s="31">
        <f t="shared" si="49"/>
        <v>1</v>
      </c>
      <c r="D360" s="32"/>
      <c r="E360" s="31"/>
      <c r="F360" s="31">
        <f>Datenbank!$E360</f>
        <v>0</v>
      </c>
      <c r="G360" s="33" t="str">
        <f>IF(ISERROR(INDEX([1]Plan!A:O,MATCH(E360,[1]Plan!C:C,0),MATCH(C360,[1]Plan!$A$2:$O$2,0))),"",INDEX([1]Plan!A:O,MATCH(E360,[1]Plan!C:C,0),MATCH(C360,[1]Plan!$A$2:$O$2,0)))</f>
        <v/>
      </c>
      <c r="H360" s="33"/>
      <c r="I360" s="33"/>
      <c r="J360" s="31"/>
      <c r="K360" s="33" t="str">
        <f t="shared" si="46"/>
        <v/>
      </c>
      <c r="L360" s="33" t="str">
        <f t="shared" si="47"/>
        <v/>
      </c>
      <c r="M360" s="31" t="str">
        <f t="shared" si="50"/>
        <v/>
      </c>
      <c r="N360" s="31" t="str">
        <f>IF(ISERROR(VLOOKUP(M360,[1]Plan!$Q$5:$R$22,2,FALSE)),"",VLOOKUP(M360,[1]Plan!$Q$5:$R$22,2,FALSE))</f>
        <v/>
      </c>
      <c r="O360" s="31" t="str">
        <f>IF(ISERROR(INDEX([1]Plan!$B:$B,MATCH(F360,[1]Plan!$C:$C,0))),"",INDEX([1]Plan!$B:$B,MATCH(F360,[1]Plan!$C:$C,0)))</f>
        <v/>
      </c>
      <c r="P360" s="33" t="str">
        <f t="shared" si="51"/>
        <v/>
      </c>
      <c r="Q360" s="33">
        <f t="shared" si="52"/>
        <v>0</v>
      </c>
      <c r="R360" s="33" t="str">
        <f t="shared" si="53"/>
        <v/>
      </c>
      <c r="S360" s="33" t="str">
        <f>IF(Z360="DUPLIKAT","",Tabelle1[[#This Row],[Soll-Monat]])</f>
        <v/>
      </c>
      <c r="T360" s="33" t="str">
        <f>IF(ISERROR(IF(M360=99,"",INDEX([1]Plan!A:O,MATCH($O360,[1]Plan!B:B,0),MATCH($C360,[1]Plan!$A$2:$O$2,0)))),"",IF(M360=99,"",INDEX([1]Plan!A:O,MATCH($O360,[1]Plan!B:B,0),MATCH($C360,[1]Plan!$A$2:$O$2,0))))</f>
        <v/>
      </c>
      <c r="U360" s="33">
        <f>IF(ISERROR(SUMIFS(P:P,E:E,Datenbank!$E360,C:C,Datenbank!$C360)),"",SUMIFS(P:P,E:E,Datenbank!$E360,C:C,Datenbank!$C360))+IF(ISERROR(SUMIFS(Q:Q,E:E,Datenbank!$E360,C:C,Datenbank!$C360)),"",SUMIFS(Q:Q,E:E,Datenbank!$E360,C:C,Datenbank!$C360))</f>
        <v>0</v>
      </c>
      <c r="V360" s="33" t="str">
        <f>IF(ISERROR(IF(Z360="Duplikat","",(Datenbank!$U360-Datenbank!$T360))),"",IF(Z360="Duplikat","",(Datenbank!$U360-Datenbank!$T360)))</f>
        <v/>
      </c>
      <c r="W360" s="33">
        <f ca="1">IF(ISERROR(SUMIF(O:T,Datenbank!$O360,T:T)),"",SUMIF(O:T,Datenbank!$O360,T:T))</f>
        <v>0</v>
      </c>
      <c r="X360" s="33">
        <f ca="1">IF(ISERROR(SUMIF(O:Q,Datenbank!$O360,Q:Q)),"",SUMIF(O:Q,Datenbank!$O360,Q:Q))+IF(ISERROR(SUMIF(O:Q,Datenbank!$O360,P:P)),"",SUMIF(O:Q,Datenbank!$O360,P:P))</f>
        <v>0</v>
      </c>
      <c r="Y360" s="33">
        <f ca="1">IF(ISERROR(Datenbank!$X360-W360),"",Datenbank!$X360-W360)</f>
        <v>0</v>
      </c>
      <c r="Z360" s="31" t="str" cm="1">
        <f t="array" ref="Z360">_xlfn.LET(_xlpm.fi,_xlfn._xlws.FILTER($O360:$O$2480,(MONTH($D360:$D$2480)=MONTH($D360))*($O360:$O$2480=$O360)),IF(COUNT(_xlpm.fi)&gt;1,"DUPLIKAT",""))</f>
        <v/>
      </c>
      <c r="AA360" s="31"/>
      <c r="AB360" s="31"/>
    </row>
    <row r="361" spans="2:28" ht="20.100000000000001" customHeight="1" x14ac:dyDescent="0.25">
      <c r="B361" s="31">
        <f t="shared" si="48"/>
        <v>349</v>
      </c>
      <c r="C361" s="31">
        <f t="shared" si="49"/>
        <v>1</v>
      </c>
      <c r="D361" s="32"/>
      <c r="E361" s="31"/>
      <c r="F361" s="31">
        <f>Datenbank!$E361</f>
        <v>0</v>
      </c>
      <c r="G361" s="33" t="str">
        <f>IF(ISERROR(INDEX([1]Plan!A:O,MATCH(E361,[1]Plan!C:C,0),MATCH(C361,[1]Plan!$A$2:$O$2,0))),"",INDEX([1]Plan!A:O,MATCH(E361,[1]Plan!C:C,0),MATCH(C361,[1]Plan!$A$2:$O$2,0)))</f>
        <v/>
      </c>
      <c r="H361" s="33"/>
      <c r="I361" s="33"/>
      <c r="J361" s="31"/>
      <c r="K361" s="33" t="str">
        <f t="shared" si="46"/>
        <v/>
      </c>
      <c r="L361" s="33" t="str">
        <f t="shared" si="47"/>
        <v/>
      </c>
      <c r="M361" s="31" t="str">
        <f t="shared" si="50"/>
        <v/>
      </c>
      <c r="N361" s="31" t="str">
        <f>IF(ISERROR(VLOOKUP(M361,[1]Plan!$Q$5:$R$22,2,FALSE)),"",VLOOKUP(M361,[1]Plan!$Q$5:$R$22,2,FALSE))</f>
        <v/>
      </c>
      <c r="O361" s="31" t="str">
        <f>IF(ISERROR(INDEX([1]Plan!$B:$B,MATCH(F361,[1]Plan!$C:$C,0))),"",INDEX([1]Plan!$B:$B,MATCH(F361,[1]Plan!$C:$C,0)))</f>
        <v/>
      </c>
      <c r="P361" s="33" t="str">
        <f t="shared" si="51"/>
        <v/>
      </c>
      <c r="Q361" s="33">
        <f t="shared" si="52"/>
        <v>0</v>
      </c>
      <c r="R361" s="33" t="str">
        <f t="shared" si="53"/>
        <v/>
      </c>
      <c r="S361" s="33" t="str">
        <f>IF(Z361="DUPLIKAT","",Tabelle1[[#This Row],[Soll-Monat]])</f>
        <v/>
      </c>
      <c r="T361" s="33" t="str">
        <f>IF(ISERROR(IF(M361=99,"",INDEX([1]Plan!A:O,MATCH($O361,[1]Plan!B:B,0),MATCH($C361,[1]Plan!$A$2:$O$2,0)))),"",IF(M361=99,"",INDEX([1]Plan!A:O,MATCH($O361,[1]Plan!B:B,0),MATCH($C361,[1]Plan!$A$2:$O$2,0))))</f>
        <v/>
      </c>
      <c r="U361" s="33">
        <f>IF(ISERROR(SUMIFS(P:P,E:E,Datenbank!$E361,C:C,Datenbank!$C361)),"",SUMIFS(P:P,E:E,Datenbank!$E361,C:C,Datenbank!$C361))+IF(ISERROR(SUMIFS(Q:Q,E:E,Datenbank!$E361,C:C,Datenbank!$C361)),"",SUMIFS(Q:Q,E:E,Datenbank!$E361,C:C,Datenbank!$C361))</f>
        <v>0</v>
      </c>
      <c r="V361" s="33" t="str">
        <f>IF(ISERROR(IF(Z361="Duplikat","",(Datenbank!$U361-Datenbank!$T361))),"",IF(Z361="Duplikat","",(Datenbank!$U361-Datenbank!$T361)))</f>
        <v/>
      </c>
      <c r="W361" s="33">
        <f ca="1">IF(ISERROR(SUMIF(O:T,Datenbank!$O361,T:T)),"",SUMIF(O:T,Datenbank!$O361,T:T))</f>
        <v>0</v>
      </c>
      <c r="X361" s="33">
        <f ca="1">IF(ISERROR(SUMIF(O:Q,Datenbank!$O361,Q:Q)),"",SUMIF(O:Q,Datenbank!$O361,Q:Q))+IF(ISERROR(SUMIF(O:Q,Datenbank!$O361,P:P)),"",SUMIF(O:Q,Datenbank!$O361,P:P))</f>
        <v>0</v>
      </c>
      <c r="Y361" s="33">
        <f ca="1">IF(ISERROR(Datenbank!$X361-W361),"",Datenbank!$X361-W361)</f>
        <v>0</v>
      </c>
      <c r="Z361" s="31" t="str" cm="1">
        <f t="array" ref="Z361">_xlfn.LET(_xlpm.fi,_xlfn._xlws.FILTER($O361:$O$2480,(MONTH($D361:$D$2480)=MONTH($D361))*($O361:$O$2480=$O361)),IF(COUNT(_xlpm.fi)&gt;1,"DUPLIKAT",""))</f>
        <v/>
      </c>
      <c r="AA361" s="31"/>
      <c r="AB361" s="31"/>
    </row>
    <row r="362" spans="2:28" ht="20.100000000000001" customHeight="1" x14ac:dyDescent="0.25">
      <c r="B362" s="31">
        <f t="shared" si="48"/>
        <v>350</v>
      </c>
      <c r="C362" s="31">
        <f t="shared" si="49"/>
        <v>1</v>
      </c>
      <c r="D362" s="32"/>
      <c r="E362" s="31"/>
      <c r="F362" s="31">
        <f>Datenbank!$E362</f>
        <v>0</v>
      </c>
      <c r="G362" s="33" t="str">
        <f>IF(ISERROR(INDEX([1]Plan!A:O,MATCH(E362,[1]Plan!C:C,0),MATCH(C362,[1]Plan!$A$2:$O$2,0))),"",INDEX([1]Plan!A:O,MATCH(E362,[1]Plan!C:C,0),MATCH(C362,[1]Plan!$A$2:$O$2,0)))</f>
        <v/>
      </c>
      <c r="H362" s="33"/>
      <c r="I362" s="33"/>
      <c r="J362" s="31"/>
      <c r="K362" s="33" t="str">
        <f t="shared" si="46"/>
        <v/>
      </c>
      <c r="L362" s="33" t="str">
        <f t="shared" si="47"/>
        <v/>
      </c>
      <c r="M362" s="31" t="str">
        <f t="shared" si="50"/>
        <v/>
      </c>
      <c r="N362" s="31" t="str">
        <f>IF(ISERROR(VLOOKUP(M362,[1]Plan!$Q$5:$R$22,2,FALSE)),"",VLOOKUP(M362,[1]Plan!$Q$5:$R$22,2,FALSE))</f>
        <v/>
      </c>
      <c r="O362" s="31" t="str">
        <f>IF(ISERROR(INDEX([1]Plan!$B:$B,MATCH(F362,[1]Plan!$C:$C,0))),"",INDEX([1]Plan!$B:$B,MATCH(F362,[1]Plan!$C:$C,0)))</f>
        <v/>
      </c>
      <c r="P362" s="33" t="str">
        <f t="shared" si="51"/>
        <v/>
      </c>
      <c r="Q362" s="33">
        <f t="shared" si="52"/>
        <v>0</v>
      </c>
      <c r="R362" s="33" t="str">
        <f t="shared" si="53"/>
        <v/>
      </c>
      <c r="S362" s="33" t="str">
        <f>IF(Z362="DUPLIKAT","",Tabelle1[[#This Row],[Soll-Monat]])</f>
        <v/>
      </c>
      <c r="T362" s="33" t="str">
        <f>IF(ISERROR(IF(M362=99,"",INDEX([1]Plan!A:O,MATCH($O362,[1]Plan!B:B,0),MATCH($C362,[1]Plan!$A$2:$O$2,0)))),"",IF(M362=99,"",INDEX([1]Plan!A:O,MATCH($O362,[1]Plan!B:B,0),MATCH($C362,[1]Plan!$A$2:$O$2,0))))</f>
        <v/>
      </c>
      <c r="U362" s="33">
        <f>IF(ISERROR(SUMIFS(P:P,E:E,Datenbank!$E362,C:C,Datenbank!$C362)),"",SUMIFS(P:P,E:E,Datenbank!$E362,C:C,Datenbank!$C362))+IF(ISERROR(SUMIFS(Q:Q,E:E,Datenbank!$E362,C:C,Datenbank!$C362)),"",SUMIFS(Q:Q,E:E,Datenbank!$E362,C:C,Datenbank!$C362))</f>
        <v>0</v>
      </c>
      <c r="V362" s="33" t="str">
        <f>IF(ISERROR(IF(Z362="Duplikat","",(Datenbank!$U362-Datenbank!$T362))),"",IF(Z362="Duplikat","",(Datenbank!$U362-Datenbank!$T362)))</f>
        <v/>
      </c>
      <c r="W362" s="33">
        <f ca="1">IF(ISERROR(SUMIF(O:T,Datenbank!$O362,T:T)),"",SUMIF(O:T,Datenbank!$O362,T:T))</f>
        <v>0</v>
      </c>
      <c r="X362" s="33">
        <f ca="1">IF(ISERROR(SUMIF(O:Q,Datenbank!$O362,Q:Q)),"",SUMIF(O:Q,Datenbank!$O362,Q:Q))+IF(ISERROR(SUMIF(O:Q,Datenbank!$O362,P:P)),"",SUMIF(O:Q,Datenbank!$O362,P:P))</f>
        <v>0</v>
      </c>
      <c r="Y362" s="33">
        <f ca="1">IF(ISERROR(Datenbank!$X362-W362),"",Datenbank!$X362-W362)</f>
        <v>0</v>
      </c>
      <c r="Z362" s="31" t="str" cm="1">
        <f t="array" ref="Z362">_xlfn.LET(_xlpm.fi,_xlfn._xlws.FILTER($O362:$O$2480,(MONTH($D362:$D$2480)=MONTH($D362))*($O362:$O$2480=$O362)),IF(COUNT(_xlpm.fi)&gt;1,"DUPLIKAT",""))</f>
        <v/>
      </c>
      <c r="AA362" s="31"/>
      <c r="AB362" s="31"/>
    </row>
    <row r="363" spans="2:28" ht="20.100000000000001" customHeight="1" x14ac:dyDescent="0.25">
      <c r="B363" s="31">
        <f t="shared" si="48"/>
        <v>351</v>
      </c>
      <c r="C363" s="31">
        <f t="shared" si="49"/>
        <v>1</v>
      </c>
      <c r="D363" s="32"/>
      <c r="E363" s="31"/>
      <c r="F363" s="31">
        <f>Datenbank!$E363</f>
        <v>0</v>
      </c>
      <c r="G363" s="33" t="str">
        <f>IF(ISERROR(INDEX([1]Plan!A:O,MATCH(E363,[1]Plan!C:C,0),MATCH(C363,[1]Plan!$A$2:$O$2,0))),"",INDEX([1]Plan!A:O,MATCH(E363,[1]Plan!C:C,0),MATCH(C363,[1]Plan!$A$2:$O$2,0)))</f>
        <v/>
      </c>
      <c r="H363" s="33"/>
      <c r="I363" s="33"/>
      <c r="J363" s="31"/>
      <c r="K363" s="33" t="str">
        <f t="shared" si="46"/>
        <v/>
      </c>
      <c r="L363" s="33" t="str">
        <f t="shared" si="47"/>
        <v/>
      </c>
      <c r="M363" s="31" t="str">
        <f t="shared" si="50"/>
        <v/>
      </c>
      <c r="N363" s="31" t="str">
        <f>IF(ISERROR(VLOOKUP(M363,[1]Plan!$Q$5:$R$22,2,FALSE)),"",VLOOKUP(M363,[1]Plan!$Q$5:$R$22,2,FALSE))</f>
        <v/>
      </c>
      <c r="O363" s="31" t="str">
        <f>IF(ISERROR(INDEX([1]Plan!$B:$B,MATCH(F363,[1]Plan!$C:$C,0))),"",INDEX([1]Plan!$B:$B,MATCH(F363,[1]Plan!$C:$C,0)))</f>
        <v/>
      </c>
      <c r="P363" s="33" t="str">
        <f t="shared" si="51"/>
        <v/>
      </c>
      <c r="Q363" s="33">
        <f t="shared" si="52"/>
        <v>0</v>
      </c>
      <c r="R363" s="33" t="str">
        <f t="shared" si="53"/>
        <v/>
      </c>
      <c r="S363" s="33" t="str">
        <f>IF(Z363="DUPLIKAT","",Tabelle1[[#This Row],[Soll-Monat]])</f>
        <v/>
      </c>
      <c r="T363" s="33" t="str">
        <f>IF(ISERROR(IF(M363=99,"",INDEX([1]Plan!A:O,MATCH($O363,[1]Plan!B:B,0),MATCH($C363,[1]Plan!$A$2:$O$2,0)))),"",IF(M363=99,"",INDEX([1]Plan!A:O,MATCH($O363,[1]Plan!B:B,0),MATCH($C363,[1]Plan!$A$2:$O$2,0))))</f>
        <v/>
      </c>
      <c r="U363" s="33">
        <f>IF(ISERROR(SUMIFS(P:P,E:E,Datenbank!$E363,C:C,Datenbank!$C363)),"",SUMIFS(P:P,E:E,Datenbank!$E363,C:C,Datenbank!$C363))+IF(ISERROR(SUMIFS(Q:Q,E:E,Datenbank!$E363,C:C,Datenbank!$C363)),"",SUMIFS(Q:Q,E:E,Datenbank!$E363,C:C,Datenbank!$C363))</f>
        <v>0</v>
      </c>
      <c r="V363" s="33" t="str">
        <f>IF(ISERROR(IF(Z363="Duplikat","",(Datenbank!$U363-Datenbank!$T363))),"",IF(Z363="Duplikat","",(Datenbank!$U363-Datenbank!$T363)))</f>
        <v/>
      </c>
      <c r="W363" s="33">
        <f ca="1">IF(ISERROR(SUMIF(O:T,Datenbank!$O363,T:T)),"",SUMIF(O:T,Datenbank!$O363,T:T))</f>
        <v>0</v>
      </c>
      <c r="X363" s="33">
        <f ca="1">IF(ISERROR(SUMIF(O:Q,Datenbank!$O363,Q:Q)),"",SUMIF(O:Q,Datenbank!$O363,Q:Q))+IF(ISERROR(SUMIF(O:Q,Datenbank!$O363,P:P)),"",SUMIF(O:Q,Datenbank!$O363,P:P))</f>
        <v>0</v>
      </c>
      <c r="Y363" s="33">
        <f ca="1">IF(ISERROR(Datenbank!$X363-W363),"",Datenbank!$X363-W363)</f>
        <v>0</v>
      </c>
      <c r="Z363" s="31" t="str" cm="1">
        <f t="array" ref="Z363">_xlfn.LET(_xlpm.fi,_xlfn._xlws.FILTER($O363:$O$2480,(MONTH($D363:$D$2480)=MONTH($D363))*($O363:$O$2480=$O363)),IF(COUNT(_xlpm.fi)&gt;1,"DUPLIKAT",""))</f>
        <v/>
      </c>
      <c r="AA363" s="31"/>
      <c r="AB363" s="31"/>
    </row>
    <row r="364" spans="2:28" ht="20.100000000000001" customHeight="1" x14ac:dyDescent="0.25">
      <c r="B364" s="31">
        <f t="shared" si="48"/>
        <v>352</v>
      </c>
      <c r="C364" s="31">
        <f t="shared" si="49"/>
        <v>1</v>
      </c>
      <c r="D364" s="32"/>
      <c r="E364" s="31"/>
      <c r="F364" s="31">
        <f>Datenbank!$E364</f>
        <v>0</v>
      </c>
      <c r="G364" s="33" t="str">
        <f>IF(ISERROR(INDEX([1]Plan!A:O,MATCH(E364,[1]Plan!C:C,0),MATCH(C364,[1]Plan!$A$2:$O$2,0))),"",INDEX([1]Plan!A:O,MATCH(E364,[1]Plan!C:C,0),MATCH(C364,[1]Plan!$A$2:$O$2,0)))</f>
        <v/>
      </c>
      <c r="H364" s="33"/>
      <c r="I364" s="33"/>
      <c r="J364" s="31"/>
      <c r="K364" s="33" t="str">
        <f t="shared" si="46"/>
        <v/>
      </c>
      <c r="L364" s="33" t="str">
        <f t="shared" si="47"/>
        <v/>
      </c>
      <c r="M364" s="31" t="str">
        <f t="shared" si="50"/>
        <v/>
      </c>
      <c r="N364" s="31" t="str">
        <f>IF(ISERROR(VLOOKUP(M364,[1]Plan!$Q$5:$R$22,2,FALSE)),"",VLOOKUP(M364,[1]Plan!$Q$5:$R$22,2,FALSE))</f>
        <v/>
      </c>
      <c r="O364" s="31" t="str">
        <f>IF(ISERROR(INDEX([1]Plan!$B:$B,MATCH(F364,[1]Plan!$C:$C,0))),"",INDEX([1]Plan!$B:$B,MATCH(F364,[1]Plan!$C:$C,0)))</f>
        <v/>
      </c>
      <c r="P364" s="33" t="str">
        <f t="shared" si="51"/>
        <v/>
      </c>
      <c r="Q364" s="33">
        <f t="shared" si="52"/>
        <v>0</v>
      </c>
      <c r="R364" s="33" t="str">
        <f t="shared" si="53"/>
        <v/>
      </c>
      <c r="S364" s="33" t="str">
        <f>IF(Z364="DUPLIKAT","",Tabelle1[[#This Row],[Soll-Monat]])</f>
        <v/>
      </c>
      <c r="T364" s="33" t="str">
        <f>IF(ISERROR(IF(M364=99,"",INDEX([1]Plan!A:O,MATCH($O364,[1]Plan!B:B,0),MATCH($C364,[1]Plan!$A$2:$O$2,0)))),"",IF(M364=99,"",INDEX([1]Plan!A:O,MATCH($O364,[1]Plan!B:B,0),MATCH($C364,[1]Plan!$A$2:$O$2,0))))</f>
        <v/>
      </c>
      <c r="U364" s="33">
        <f>IF(ISERROR(SUMIFS(P:P,E:E,Datenbank!$E364,C:C,Datenbank!$C364)),"",SUMIFS(P:P,E:E,Datenbank!$E364,C:C,Datenbank!$C364))+IF(ISERROR(SUMIFS(Q:Q,E:E,Datenbank!$E364,C:C,Datenbank!$C364)),"",SUMIFS(Q:Q,E:E,Datenbank!$E364,C:C,Datenbank!$C364))</f>
        <v>0</v>
      </c>
      <c r="V364" s="33" t="str">
        <f>IF(ISERROR(IF(Z364="Duplikat","",(Datenbank!$U364-Datenbank!$T364))),"",IF(Z364="Duplikat","",(Datenbank!$U364-Datenbank!$T364)))</f>
        <v/>
      </c>
      <c r="W364" s="33">
        <f ca="1">IF(ISERROR(SUMIF(O:T,Datenbank!$O364,T:T)),"",SUMIF(O:T,Datenbank!$O364,T:T))</f>
        <v>0</v>
      </c>
      <c r="X364" s="33">
        <f ca="1">IF(ISERROR(SUMIF(O:Q,Datenbank!$O364,Q:Q)),"",SUMIF(O:Q,Datenbank!$O364,Q:Q))+IF(ISERROR(SUMIF(O:Q,Datenbank!$O364,P:P)),"",SUMIF(O:Q,Datenbank!$O364,P:P))</f>
        <v>0</v>
      </c>
      <c r="Y364" s="33">
        <f ca="1">IF(ISERROR(Datenbank!$X364-W364),"",Datenbank!$X364-W364)</f>
        <v>0</v>
      </c>
      <c r="Z364" s="31" t="str" cm="1">
        <f t="array" ref="Z364">_xlfn.LET(_xlpm.fi,_xlfn._xlws.FILTER($O364:$O$2480,(MONTH($D364:$D$2480)=MONTH($D364))*($O364:$O$2480=$O364)),IF(COUNT(_xlpm.fi)&gt;1,"DUPLIKAT",""))</f>
        <v/>
      </c>
      <c r="AA364" s="31"/>
      <c r="AB364" s="31"/>
    </row>
    <row r="365" spans="2:28" ht="20.100000000000001" customHeight="1" x14ac:dyDescent="0.25">
      <c r="B365" s="31">
        <f t="shared" si="48"/>
        <v>353</v>
      </c>
      <c r="C365" s="31">
        <f t="shared" si="49"/>
        <v>1</v>
      </c>
      <c r="D365" s="32"/>
      <c r="E365" s="31"/>
      <c r="F365" s="31">
        <f>Datenbank!$E365</f>
        <v>0</v>
      </c>
      <c r="G365" s="33" t="str">
        <f>IF(ISERROR(INDEX([1]Plan!A:O,MATCH(E365,[1]Plan!C:C,0),MATCH(C365,[1]Plan!$A$2:$O$2,0))),"",INDEX([1]Plan!A:O,MATCH(E365,[1]Plan!C:C,0),MATCH(C365,[1]Plan!$A$2:$O$2,0)))</f>
        <v/>
      </c>
      <c r="H365" s="33"/>
      <c r="I365" s="33"/>
      <c r="J365" s="31"/>
      <c r="K365" s="33" t="str">
        <f t="shared" si="46"/>
        <v/>
      </c>
      <c r="L365" s="33" t="str">
        <f t="shared" si="47"/>
        <v/>
      </c>
      <c r="M365" s="31" t="str">
        <f t="shared" si="50"/>
        <v/>
      </c>
      <c r="N365" s="31" t="str">
        <f>IF(ISERROR(VLOOKUP(M365,[1]Plan!$Q$5:$R$22,2,FALSE)),"",VLOOKUP(M365,[1]Plan!$Q$5:$R$22,2,FALSE))</f>
        <v/>
      </c>
      <c r="O365" s="31" t="str">
        <f>IF(ISERROR(INDEX([1]Plan!$B:$B,MATCH(F365,[1]Plan!$C:$C,0))),"",INDEX([1]Plan!$B:$B,MATCH(F365,[1]Plan!$C:$C,0)))</f>
        <v/>
      </c>
      <c r="P365" s="33" t="str">
        <f t="shared" si="51"/>
        <v/>
      </c>
      <c r="Q365" s="33">
        <f t="shared" si="52"/>
        <v>0</v>
      </c>
      <c r="R365" s="33" t="str">
        <f t="shared" si="53"/>
        <v/>
      </c>
      <c r="S365" s="33" t="str">
        <f>IF(Z365="DUPLIKAT","",Tabelle1[[#This Row],[Soll-Monat]])</f>
        <v/>
      </c>
      <c r="T365" s="33" t="str">
        <f>IF(ISERROR(IF(M365=99,"",INDEX([1]Plan!A:O,MATCH($O365,[1]Plan!B:B,0),MATCH($C365,[1]Plan!$A$2:$O$2,0)))),"",IF(M365=99,"",INDEX([1]Plan!A:O,MATCH($O365,[1]Plan!B:B,0),MATCH($C365,[1]Plan!$A$2:$O$2,0))))</f>
        <v/>
      </c>
      <c r="U365" s="33">
        <f>IF(ISERROR(SUMIFS(P:P,E:E,Datenbank!$E365,C:C,Datenbank!$C365)),"",SUMIFS(P:P,E:E,Datenbank!$E365,C:C,Datenbank!$C365))+IF(ISERROR(SUMIFS(Q:Q,E:E,Datenbank!$E365,C:C,Datenbank!$C365)),"",SUMIFS(Q:Q,E:E,Datenbank!$E365,C:C,Datenbank!$C365))</f>
        <v>0</v>
      </c>
      <c r="V365" s="33" t="str">
        <f>IF(ISERROR(IF(Z365="Duplikat","",(Datenbank!$U365-Datenbank!$T365))),"",IF(Z365="Duplikat","",(Datenbank!$U365-Datenbank!$T365)))</f>
        <v/>
      </c>
      <c r="W365" s="33">
        <f ca="1">IF(ISERROR(SUMIF(O:T,Datenbank!$O365,T:T)),"",SUMIF(O:T,Datenbank!$O365,T:T))</f>
        <v>0</v>
      </c>
      <c r="X365" s="33">
        <f ca="1">IF(ISERROR(SUMIF(O:Q,Datenbank!$O365,Q:Q)),"",SUMIF(O:Q,Datenbank!$O365,Q:Q))+IF(ISERROR(SUMIF(O:Q,Datenbank!$O365,P:P)),"",SUMIF(O:Q,Datenbank!$O365,P:P))</f>
        <v>0</v>
      </c>
      <c r="Y365" s="33">
        <f ca="1">IF(ISERROR(Datenbank!$X365-W365),"",Datenbank!$X365-W365)</f>
        <v>0</v>
      </c>
      <c r="Z365" s="31" t="str" cm="1">
        <f t="array" ref="Z365">_xlfn.LET(_xlpm.fi,_xlfn._xlws.FILTER($O365:$O$2480,(MONTH($D365:$D$2480)=MONTH($D365))*($O365:$O$2480=$O365)),IF(COUNT(_xlpm.fi)&gt;1,"DUPLIKAT",""))</f>
        <v/>
      </c>
      <c r="AA365" s="31"/>
      <c r="AB365" s="31"/>
    </row>
    <row r="366" spans="2:28" ht="20.100000000000001" customHeight="1" x14ac:dyDescent="0.25">
      <c r="B366" s="31">
        <f t="shared" si="48"/>
        <v>354</v>
      </c>
      <c r="C366" s="31">
        <f t="shared" si="49"/>
        <v>1</v>
      </c>
      <c r="D366" s="32"/>
      <c r="E366" s="31"/>
      <c r="F366" s="31">
        <f>Datenbank!$E366</f>
        <v>0</v>
      </c>
      <c r="G366" s="33" t="str">
        <f>IF(ISERROR(INDEX([1]Plan!A:O,MATCH(E366,[1]Plan!C:C,0),MATCH(C366,[1]Plan!$A$2:$O$2,0))),"",INDEX([1]Plan!A:O,MATCH(E366,[1]Plan!C:C,0),MATCH(C366,[1]Plan!$A$2:$O$2,0)))</f>
        <v/>
      </c>
      <c r="H366" s="33"/>
      <c r="I366" s="33"/>
      <c r="J366" s="31"/>
      <c r="K366" s="33" t="str">
        <f t="shared" si="46"/>
        <v/>
      </c>
      <c r="L366" s="33" t="str">
        <f t="shared" si="47"/>
        <v/>
      </c>
      <c r="M366" s="31" t="str">
        <f t="shared" si="50"/>
        <v/>
      </c>
      <c r="N366" s="31" t="str">
        <f>IF(ISERROR(VLOOKUP(M366,[1]Plan!$Q$5:$R$22,2,FALSE)),"",VLOOKUP(M366,[1]Plan!$Q$5:$R$22,2,FALSE))</f>
        <v/>
      </c>
      <c r="O366" s="31" t="str">
        <f>IF(ISERROR(INDEX([1]Plan!$B:$B,MATCH(F366,[1]Plan!$C:$C,0))),"",INDEX([1]Plan!$B:$B,MATCH(F366,[1]Plan!$C:$C,0)))</f>
        <v/>
      </c>
      <c r="P366" s="33" t="str">
        <f t="shared" si="51"/>
        <v/>
      </c>
      <c r="Q366" s="33">
        <f t="shared" si="52"/>
        <v>0</v>
      </c>
      <c r="R366" s="33" t="str">
        <f t="shared" si="53"/>
        <v/>
      </c>
      <c r="S366" s="33" t="str">
        <f>IF(Z366="DUPLIKAT","",Tabelle1[[#This Row],[Soll-Monat]])</f>
        <v/>
      </c>
      <c r="T366" s="33" t="str">
        <f>IF(ISERROR(IF(M366=99,"",INDEX([1]Plan!A:O,MATCH($O366,[1]Plan!B:B,0),MATCH($C366,[1]Plan!$A$2:$O$2,0)))),"",IF(M366=99,"",INDEX([1]Plan!A:O,MATCH($O366,[1]Plan!B:B,0),MATCH($C366,[1]Plan!$A$2:$O$2,0))))</f>
        <v/>
      </c>
      <c r="U366" s="33">
        <f>IF(ISERROR(SUMIFS(P:P,E:E,Datenbank!$E366,C:C,Datenbank!$C366)),"",SUMIFS(P:P,E:E,Datenbank!$E366,C:C,Datenbank!$C366))+IF(ISERROR(SUMIFS(Q:Q,E:E,Datenbank!$E366,C:C,Datenbank!$C366)),"",SUMIFS(Q:Q,E:E,Datenbank!$E366,C:C,Datenbank!$C366))</f>
        <v>0</v>
      </c>
      <c r="V366" s="33" t="str">
        <f>IF(ISERROR(IF(Z366="Duplikat","",(Datenbank!$U366-Datenbank!$T366))),"",IF(Z366="Duplikat","",(Datenbank!$U366-Datenbank!$T366)))</f>
        <v/>
      </c>
      <c r="W366" s="33">
        <f ca="1">IF(ISERROR(SUMIF(O:T,Datenbank!$O366,T:T)),"",SUMIF(O:T,Datenbank!$O366,T:T))</f>
        <v>0</v>
      </c>
      <c r="X366" s="33">
        <f ca="1">IF(ISERROR(SUMIF(O:Q,Datenbank!$O366,Q:Q)),"",SUMIF(O:Q,Datenbank!$O366,Q:Q))+IF(ISERROR(SUMIF(O:Q,Datenbank!$O366,P:P)),"",SUMIF(O:Q,Datenbank!$O366,P:P))</f>
        <v>0</v>
      </c>
      <c r="Y366" s="33">
        <f ca="1">IF(ISERROR(Datenbank!$X366-W366),"",Datenbank!$X366-W366)</f>
        <v>0</v>
      </c>
      <c r="Z366" s="31" t="str" cm="1">
        <f t="array" ref="Z366">_xlfn.LET(_xlpm.fi,_xlfn._xlws.FILTER($O366:$O$2480,(MONTH($D366:$D$2480)=MONTH($D366))*($O366:$O$2480=$O366)),IF(COUNT(_xlpm.fi)&gt;1,"DUPLIKAT",""))</f>
        <v/>
      </c>
      <c r="AA366" s="31"/>
      <c r="AB366" s="31"/>
    </row>
    <row r="367" spans="2:28" ht="20.100000000000001" customHeight="1" x14ac:dyDescent="0.25">
      <c r="B367" s="31">
        <f t="shared" si="48"/>
        <v>355</v>
      </c>
      <c r="C367" s="31">
        <f t="shared" si="49"/>
        <v>1</v>
      </c>
      <c r="D367" s="32"/>
      <c r="E367" s="31"/>
      <c r="F367" s="31">
        <f>Datenbank!$E367</f>
        <v>0</v>
      </c>
      <c r="G367" s="33" t="str">
        <f>IF(ISERROR(INDEX([1]Plan!A:O,MATCH(E367,[1]Plan!C:C,0),MATCH(C367,[1]Plan!$A$2:$O$2,0))),"",INDEX([1]Plan!A:O,MATCH(E367,[1]Plan!C:C,0),MATCH(C367,[1]Plan!$A$2:$O$2,0)))</f>
        <v/>
      </c>
      <c r="H367" s="33"/>
      <c r="I367" s="33"/>
      <c r="J367" s="31"/>
      <c r="K367" s="33" t="str">
        <f t="shared" si="46"/>
        <v/>
      </c>
      <c r="L367" s="33" t="str">
        <f t="shared" si="47"/>
        <v/>
      </c>
      <c r="M367" s="31" t="str">
        <f t="shared" si="50"/>
        <v/>
      </c>
      <c r="N367" s="31" t="str">
        <f>IF(ISERROR(VLOOKUP(M367,[1]Plan!$Q$5:$R$22,2,FALSE)),"",VLOOKUP(M367,[1]Plan!$Q$5:$R$22,2,FALSE))</f>
        <v/>
      </c>
      <c r="O367" s="31" t="str">
        <f>IF(ISERROR(INDEX([1]Plan!$B:$B,MATCH(F367,[1]Plan!$C:$C,0))),"",INDEX([1]Plan!$B:$B,MATCH(F367,[1]Plan!$C:$C,0)))</f>
        <v/>
      </c>
      <c r="P367" s="33" t="str">
        <f t="shared" si="51"/>
        <v/>
      </c>
      <c r="Q367" s="33">
        <f t="shared" si="52"/>
        <v>0</v>
      </c>
      <c r="R367" s="33" t="str">
        <f t="shared" si="53"/>
        <v/>
      </c>
      <c r="S367" s="33" t="str">
        <f>IF(Z367="DUPLIKAT","",Tabelle1[[#This Row],[Soll-Monat]])</f>
        <v/>
      </c>
      <c r="T367" s="33" t="str">
        <f>IF(ISERROR(IF(M367=99,"",INDEX([1]Plan!A:O,MATCH($O367,[1]Plan!B:B,0),MATCH($C367,[1]Plan!$A$2:$O$2,0)))),"",IF(M367=99,"",INDEX([1]Plan!A:O,MATCH($O367,[1]Plan!B:B,0),MATCH($C367,[1]Plan!$A$2:$O$2,0))))</f>
        <v/>
      </c>
      <c r="U367" s="33">
        <f>IF(ISERROR(SUMIFS(P:P,E:E,Datenbank!$E367,C:C,Datenbank!$C367)),"",SUMIFS(P:P,E:E,Datenbank!$E367,C:C,Datenbank!$C367))+IF(ISERROR(SUMIFS(Q:Q,E:E,Datenbank!$E367,C:C,Datenbank!$C367)),"",SUMIFS(Q:Q,E:E,Datenbank!$E367,C:C,Datenbank!$C367))</f>
        <v>0</v>
      </c>
      <c r="V367" s="33" t="str">
        <f>IF(ISERROR(IF(Z367="Duplikat","",(Datenbank!$U367-Datenbank!$T367))),"",IF(Z367="Duplikat","",(Datenbank!$U367-Datenbank!$T367)))</f>
        <v/>
      </c>
      <c r="W367" s="33">
        <f ca="1">IF(ISERROR(SUMIF(O:T,Datenbank!$O367,T:T)),"",SUMIF(O:T,Datenbank!$O367,T:T))</f>
        <v>0</v>
      </c>
      <c r="X367" s="33">
        <f ca="1">IF(ISERROR(SUMIF(O:Q,Datenbank!$O367,Q:Q)),"",SUMIF(O:Q,Datenbank!$O367,Q:Q))+IF(ISERROR(SUMIF(O:Q,Datenbank!$O367,P:P)),"",SUMIF(O:Q,Datenbank!$O367,P:P))</f>
        <v>0</v>
      </c>
      <c r="Y367" s="33">
        <f ca="1">IF(ISERROR(Datenbank!$X367-W367),"",Datenbank!$X367-W367)</f>
        <v>0</v>
      </c>
      <c r="Z367" s="31" t="str" cm="1">
        <f t="array" ref="Z367">_xlfn.LET(_xlpm.fi,_xlfn._xlws.FILTER($O367:$O$2480,(MONTH($D367:$D$2480)=MONTH($D367))*($O367:$O$2480=$O367)),IF(COUNT(_xlpm.fi)&gt;1,"DUPLIKAT",""))</f>
        <v/>
      </c>
      <c r="AA367" s="31"/>
      <c r="AB367" s="31"/>
    </row>
    <row r="368" spans="2:28" ht="20.100000000000001" customHeight="1" x14ac:dyDescent="0.25">
      <c r="B368" s="31">
        <f t="shared" si="48"/>
        <v>356</v>
      </c>
      <c r="C368" s="31">
        <f t="shared" si="49"/>
        <v>1</v>
      </c>
      <c r="D368" s="32"/>
      <c r="E368" s="31"/>
      <c r="F368" s="31">
        <f>Datenbank!$E368</f>
        <v>0</v>
      </c>
      <c r="G368" s="33" t="str">
        <f>IF(ISERROR(INDEX([1]Plan!A:O,MATCH(E368,[1]Plan!C:C,0),MATCH(C368,[1]Plan!$A$2:$O$2,0))),"",INDEX([1]Plan!A:O,MATCH(E368,[1]Plan!C:C,0),MATCH(C368,[1]Plan!$A$2:$O$2,0)))</f>
        <v/>
      </c>
      <c r="H368" s="33"/>
      <c r="I368" s="33"/>
      <c r="J368" s="31"/>
      <c r="K368" s="33" t="str">
        <f t="shared" si="46"/>
        <v/>
      </c>
      <c r="L368" s="33" t="str">
        <f t="shared" si="47"/>
        <v/>
      </c>
      <c r="M368" s="31" t="str">
        <f t="shared" si="50"/>
        <v/>
      </c>
      <c r="N368" s="31" t="str">
        <f>IF(ISERROR(VLOOKUP(M368,[1]Plan!$Q$5:$R$22,2,FALSE)),"",VLOOKUP(M368,[1]Plan!$Q$5:$R$22,2,FALSE))</f>
        <v/>
      </c>
      <c r="O368" s="31" t="str">
        <f>IF(ISERROR(INDEX([1]Plan!$B:$B,MATCH(F368,[1]Plan!$C:$C,0))),"",INDEX([1]Plan!$B:$B,MATCH(F368,[1]Plan!$C:$C,0)))</f>
        <v/>
      </c>
      <c r="P368" s="33" t="str">
        <f t="shared" si="51"/>
        <v/>
      </c>
      <c r="Q368" s="33">
        <f t="shared" si="52"/>
        <v>0</v>
      </c>
      <c r="R368" s="33" t="str">
        <f t="shared" si="53"/>
        <v/>
      </c>
      <c r="S368" s="33" t="str">
        <f>IF(Z368="DUPLIKAT","",Tabelle1[[#This Row],[Soll-Monat]])</f>
        <v/>
      </c>
      <c r="T368" s="33" t="str">
        <f>IF(ISERROR(IF(M368=99,"",INDEX([1]Plan!A:O,MATCH($O368,[1]Plan!B:B,0),MATCH($C368,[1]Plan!$A$2:$O$2,0)))),"",IF(M368=99,"",INDEX([1]Plan!A:O,MATCH($O368,[1]Plan!B:B,0),MATCH($C368,[1]Plan!$A$2:$O$2,0))))</f>
        <v/>
      </c>
      <c r="U368" s="33">
        <f>IF(ISERROR(SUMIFS(P:P,E:E,Datenbank!$E368,C:C,Datenbank!$C368)),"",SUMIFS(P:P,E:E,Datenbank!$E368,C:C,Datenbank!$C368))+IF(ISERROR(SUMIFS(Q:Q,E:E,Datenbank!$E368,C:C,Datenbank!$C368)),"",SUMIFS(Q:Q,E:E,Datenbank!$E368,C:C,Datenbank!$C368))</f>
        <v>0</v>
      </c>
      <c r="V368" s="33" t="str">
        <f>IF(ISERROR(IF(Z368="Duplikat","",(Datenbank!$U368-Datenbank!$T368))),"",IF(Z368="Duplikat","",(Datenbank!$U368-Datenbank!$T368)))</f>
        <v/>
      </c>
      <c r="W368" s="33">
        <f ca="1">IF(ISERROR(SUMIF(O:T,Datenbank!$O368,T:T)),"",SUMIF(O:T,Datenbank!$O368,T:T))</f>
        <v>0</v>
      </c>
      <c r="X368" s="33">
        <f ca="1">IF(ISERROR(SUMIF(O:Q,Datenbank!$O368,Q:Q)),"",SUMIF(O:Q,Datenbank!$O368,Q:Q))+IF(ISERROR(SUMIF(O:Q,Datenbank!$O368,P:P)),"",SUMIF(O:Q,Datenbank!$O368,P:P))</f>
        <v>0</v>
      </c>
      <c r="Y368" s="33">
        <f ca="1">IF(ISERROR(Datenbank!$X368-W368),"",Datenbank!$X368-W368)</f>
        <v>0</v>
      </c>
      <c r="Z368" s="31" t="str" cm="1">
        <f t="array" ref="Z368">_xlfn.LET(_xlpm.fi,_xlfn._xlws.FILTER($O368:$O$2480,(MONTH($D368:$D$2480)=MONTH($D368))*($O368:$O$2480=$O368)),IF(COUNT(_xlpm.fi)&gt;1,"DUPLIKAT",""))</f>
        <v/>
      </c>
      <c r="AA368" s="31"/>
      <c r="AB368" s="31"/>
    </row>
    <row r="369" spans="2:28" ht="20.100000000000001" customHeight="1" x14ac:dyDescent="0.25">
      <c r="B369" s="31">
        <f t="shared" si="48"/>
        <v>357</v>
      </c>
      <c r="C369" s="31">
        <f t="shared" si="49"/>
        <v>1</v>
      </c>
      <c r="D369" s="32"/>
      <c r="E369" s="31"/>
      <c r="F369" s="31">
        <f>Datenbank!$E369</f>
        <v>0</v>
      </c>
      <c r="G369" s="33" t="str">
        <f>IF(ISERROR(INDEX([1]Plan!A:O,MATCH(E369,[1]Plan!C:C,0),MATCH(C369,[1]Plan!$A$2:$O$2,0))),"",INDEX([1]Plan!A:O,MATCH(E369,[1]Plan!C:C,0),MATCH(C369,[1]Plan!$A$2:$O$2,0)))</f>
        <v/>
      </c>
      <c r="H369" s="33"/>
      <c r="I369" s="33"/>
      <c r="J369" s="31"/>
      <c r="K369" s="33" t="str">
        <f t="shared" si="46"/>
        <v/>
      </c>
      <c r="L369" s="33" t="str">
        <f t="shared" si="47"/>
        <v/>
      </c>
      <c r="M369" s="31" t="str">
        <f t="shared" si="50"/>
        <v/>
      </c>
      <c r="N369" s="31" t="str">
        <f>IF(ISERROR(VLOOKUP(M369,[1]Plan!$Q$5:$R$22,2,FALSE)),"",VLOOKUP(M369,[1]Plan!$Q$5:$R$22,2,FALSE))</f>
        <v/>
      </c>
      <c r="O369" s="31" t="str">
        <f>IF(ISERROR(INDEX([1]Plan!$B:$B,MATCH(F369,[1]Plan!$C:$C,0))),"",INDEX([1]Plan!$B:$B,MATCH(F369,[1]Plan!$C:$C,0)))</f>
        <v/>
      </c>
      <c r="P369" s="33" t="str">
        <f t="shared" si="51"/>
        <v/>
      </c>
      <c r="Q369" s="33">
        <f t="shared" si="52"/>
        <v>0</v>
      </c>
      <c r="R369" s="33" t="str">
        <f t="shared" si="53"/>
        <v/>
      </c>
      <c r="S369" s="33" t="str">
        <f>IF(Z369="DUPLIKAT","",Tabelle1[[#This Row],[Soll-Monat]])</f>
        <v/>
      </c>
      <c r="T369" s="33" t="str">
        <f>IF(ISERROR(IF(M369=99,"",INDEX([1]Plan!A:O,MATCH($O369,[1]Plan!B:B,0),MATCH($C369,[1]Plan!$A$2:$O$2,0)))),"",IF(M369=99,"",INDEX([1]Plan!A:O,MATCH($O369,[1]Plan!B:B,0),MATCH($C369,[1]Plan!$A$2:$O$2,0))))</f>
        <v/>
      </c>
      <c r="U369" s="33">
        <f>IF(ISERROR(SUMIFS(P:P,E:E,Datenbank!$E369,C:C,Datenbank!$C369)),"",SUMIFS(P:P,E:E,Datenbank!$E369,C:C,Datenbank!$C369))+IF(ISERROR(SUMIFS(Q:Q,E:E,Datenbank!$E369,C:C,Datenbank!$C369)),"",SUMIFS(Q:Q,E:E,Datenbank!$E369,C:C,Datenbank!$C369))</f>
        <v>0</v>
      </c>
      <c r="V369" s="33" t="str">
        <f>IF(ISERROR(IF(Z369="Duplikat","",(Datenbank!$U369-Datenbank!$T369))),"",IF(Z369="Duplikat","",(Datenbank!$U369-Datenbank!$T369)))</f>
        <v/>
      </c>
      <c r="W369" s="33">
        <f ca="1">IF(ISERROR(SUMIF(O:T,Datenbank!$O369,T:T)),"",SUMIF(O:T,Datenbank!$O369,T:T))</f>
        <v>0</v>
      </c>
      <c r="X369" s="33">
        <f ca="1">IF(ISERROR(SUMIF(O:Q,Datenbank!$O369,Q:Q)),"",SUMIF(O:Q,Datenbank!$O369,Q:Q))+IF(ISERROR(SUMIF(O:Q,Datenbank!$O369,P:P)),"",SUMIF(O:Q,Datenbank!$O369,P:P))</f>
        <v>0</v>
      </c>
      <c r="Y369" s="33">
        <f ca="1">IF(ISERROR(Datenbank!$X369-W369),"",Datenbank!$X369-W369)</f>
        <v>0</v>
      </c>
      <c r="Z369" s="31" t="str" cm="1">
        <f t="array" ref="Z369">_xlfn.LET(_xlpm.fi,_xlfn._xlws.FILTER($O369:$O$2480,(MONTH($D369:$D$2480)=MONTH($D369))*($O369:$O$2480=$O369)),IF(COUNT(_xlpm.fi)&gt;1,"DUPLIKAT",""))</f>
        <v/>
      </c>
      <c r="AA369" s="31"/>
      <c r="AB369" s="31"/>
    </row>
    <row r="370" spans="2:28" ht="20.100000000000001" customHeight="1" x14ac:dyDescent="0.25">
      <c r="B370" s="31">
        <f t="shared" si="48"/>
        <v>358</v>
      </c>
      <c r="C370" s="31">
        <f t="shared" si="49"/>
        <v>1</v>
      </c>
      <c r="D370" s="32"/>
      <c r="E370" s="31"/>
      <c r="F370" s="31">
        <f>Datenbank!$E370</f>
        <v>0</v>
      </c>
      <c r="G370" s="33" t="str">
        <f>IF(ISERROR(INDEX([1]Plan!A:O,MATCH(E370,[1]Plan!C:C,0),MATCH(C370,[1]Plan!$A$2:$O$2,0))),"",INDEX([1]Plan!A:O,MATCH(E370,[1]Plan!C:C,0),MATCH(C370,[1]Plan!$A$2:$O$2,0)))</f>
        <v/>
      </c>
      <c r="H370" s="33"/>
      <c r="I370" s="33"/>
      <c r="J370" s="31"/>
      <c r="K370" s="33" t="str">
        <f t="shared" si="46"/>
        <v/>
      </c>
      <c r="L370" s="33" t="str">
        <f t="shared" si="47"/>
        <v/>
      </c>
      <c r="M370" s="31" t="str">
        <f t="shared" si="50"/>
        <v/>
      </c>
      <c r="N370" s="31" t="str">
        <f>IF(ISERROR(VLOOKUP(M370,[1]Plan!$Q$5:$R$22,2,FALSE)),"",VLOOKUP(M370,[1]Plan!$Q$5:$R$22,2,FALSE))</f>
        <v/>
      </c>
      <c r="O370" s="31" t="str">
        <f>IF(ISERROR(INDEX([1]Plan!$B:$B,MATCH(F370,[1]Plan!$C:$C,0))),"",INDEX([1]Plan!$B:$B,MATCH(F370,[1]Plan!$C:$C,0)))</f>
        <v/>
      </c>
      <c r="P370" s="33" t="str">
        <f t="shared" si="51"/>
        <v/>
      </c>
      <c r="Q370" s="33">
        <f t="shared" si="52"/>
        <v>0</v>
      </c>
      <c r="R370" s="33" t="str">
        <f t="shared" si="53"/>
        <v/>
      </c>
      <c r="S370" s="33" t="str">
        <f>IF(Z370="DUPLIKAT","",Tabelle1[[#This Row],[Soll-Monat]])</f>
        <v/>
      </c>
      <c r="T370" s="33" t="str">
        <f>IF(ISERROR(IF(M370=99,"",INDEX([1]Plan!A:O,MATCH($O370,[1]Plan!B:B,0),MATCH($C370,[1]Plan!$A$2:$O$2,0)))),"",IF(M370=99,"",INDEX([1]Plan!A:O,MATCH($O370,[1]Plan!B:B,0),MATCH($C370,[1]Plan!$A$2:$O$2,0))))</f>
        <v/>
      </c>
      <c r="U370" s="33">
        <f>IF(ISERROR(SUMIFS(P:P,E:E,Datenbank!$E370,C:C,Datenbank!$C370)),"",SUMIFS(P:P,E:E,Datenbank!$E370,C:C,Datenbank!$C370))+IF(ISERROR(SUMIFS(Q:Q,E:E,Datenbank!$E370,C:C,Datenbank!$C370)),"",SUMIFS(Q:Q,E:E,Datenbank!$E370,C:C,Datenbank!$C370))</f>
        <v>0</v>
      </c>
      <c r="V370" s="33" t="str">
        <f>IF(ISERROR(IF(Z370="Duplikat","",(Datenbank!$U370-Datenbank!$T370))),"",IF(Z370="Duplikat","",(Datenbank!$U370-Datenbank!$T370)))</f>
        <v/>
      </c>
      <c r="W370" s="33">
        <f ca="1">IF(ISERROR(SUMIF(O:T,Datenbank!$O370,T:T)),"",SUMIF(O:T,Datenbank!$O370,T:T))</f>
        <v>0</v>
      </c>
      <c r="X370" s="33">
        <f ca="1">IF(ISERROR(SUMIF(O:Q,Datenbank!$O370,Q:Q)),"",SUMIF(O:Q,Datenbank!$O370,Q:Q))+IF(ISERROR(SUMIF(O:Q,Datenbank!$O370,P:P)),"",SUMIF(O:Q,Datenbank!$O370,P:P))</f>
        <v>0</v>
      </c>
      <c r="Y370" s="33">
        <f ca="1">IF(ISERROR(Datenbank!$X370-W370),"",Datenbank!$X370-W370)</f>
        <v>0</v>
      </c>
      <c r="Z370" s="31" t="str" cm="1">
        <f t="array" ref="Z370">_xlfn.LET(_xlpm.fi,_xlfn._xlws.FILTER($O370:$O$2480,(MONTH($D370:$D$2480)=MONTH($D370))*($O370:$O$2480=$O370)),IF(COUNT(_xlpm.fi)&gt;1,"DUPLIKAT",""))</f>
        <v/>
      </c>
      <c r="AA370" s="31"/>
      <c r="AB370" s="31"/>
    </row>
    <row r="371" spans="2:28" ht="20.100000000000001" customHeight="1" x14ac:dyDescent="0.25">
      <c r="B371" s="31">
        <f t="shared" si="48"/>
        <v>359</v>
      </c>
      <c r="C371" s="31">
        <f t="shared" si="49"/>
        <v>1</v>
      </c>
      <c r="D371" s="32"/>
      <c r="E371" s="31"/>
      <c r="F371" s="31">
        <f>Datenbank!$E371</f>
        <v>0</v>
      </c>
      <c r="G371" s="33" t="str">
        <f>IF(ISERROR(INDEX([1]Plan!A:O,MATCH(E371,[1]Plan!C:C,0),MATCH(C371,[1]Plan!$A$2:$O$2,0))),"",INDEX([1]Plan!A:O,MATCH(E371,[1]Plan!C:C,0),MATCH(C371,[1]Plan!$A$2:$O$2,0)))</f>
        <v/>
      </c>
      <c r="H371" s="33"/>
      <c r="I371" s="33"/>
      <c r="J371" s="31"/>
      <c r="K371" s="33" t="str">
        <f t="shared" si="46"/>
        <v/>
      </c>
      <c r="L371" s="33" t="str">
        <f t="shared" si="47"/>
        <v/>
      </c>
      <c r="M371" s="31" t="str">
        <f t="shared" si="50"/>
        <v/>
      </c>
      <c r="N371" s="31" t="str">
        <f>IF(ISERROR(VLOOKUP(M371,[1]Plan!$Q$5:$R$22,2,FALSE)),"",VLOOKUP(M371,[1]Plan!$Q$5:$R$22,2,FALSE))</f>
        <v/>
      </c>
      <c r="O371" s="31" t="str">
        <f>IF(ISERROR(INDEX([1]Plan!$B:$B,MATCH(F371,[1]Plan!$C:$C,0))),"",INDEX([1]Plan!$B:$B,MATCH(F371,[1]Plan!$C:$C,0)))</f>
        <v/>
      </c>
      <c r="P371" s="33" t="str">
        <f t="shared" si="51"/>
        <v/>
      </c>
      <c r="Q371" s="33">
        <f t="shared" si="52"/>
        <v>0</v>
      </c>
      <c r="R371" s="33" t="str">
        <f t="shared" si="53"/>
        <v/>
      </c>
      <c r="S371" s="33" t="str">
        <f>IF(Z371="DUPLIKAT","",Tabelle1[[#This Row],[Soll-Monat]])</f>
        <v/>
      </c>
      <c r="T371" s="33" t="str">
        <f>IF(ISERROR(IF(M371=99,"",INDEX([1]Plan!A:O,MATCH($O371,[1]Plan!B:B,0),MATCH($C371,[1]Plan!$A$2:$O$2,0)))),"",IF(M371=99,"",INDEX([1]Plan!A:O,MATCH($O371,[1]Plan!B:B,0),MATCH($C371,[1]Plan!$A$2:$O$2,0))))</f>
        <v/>
      </c>
      <c r="U371" s="33">
        <f>IF(ISERROR(SUMIFS(P:P,E:E,Datenbank!$E371,C:C,Datenbank!$C371)),"",SUMIFS(P:P,E:E,Datenbank!$E371,C:C,Datenbank!$C371))+IF(ISERROR(SUMIFS(Q:Q,E:E,Datenbank!$E371,C:C,Datenbank!$C371)),"",SUMIFS(Q:Q,E:E,Datenbank!$E371,C:C,Datenbank!$C371))</f>
        <v>0</v>
      </c>
      <c r="V371" s="33" t="str">
        <f>IF(ISERROR(IF(Z371="Duplikat","",(Datenbank!$U371-Datenbank!$T371))),"",IF(Z371="Duplikat","",(Datenbank!$U371-Datenbank!$T371)))</f>
        <v/>
      </c>
      <c r="W371" s="33">
        <f ca="1">IF(ISERROR(SUMIF(O:T,Datenbank!$O371,T:T)),"",SUMIF(O:T,Datenbank!$O371,T:T))</f>
        <v>0</v>
      </c>
      <c r="X371" s="33">
        <f ca="1">IF(ISERROR(SUMIF(O:Q,Datenbank!$O371,Q:Q)),"",SUMIF(O:Q,Datenbank!$O371,Q:Q))+IF(ISERROR(SUMIF(O:Q,Datenbank!$O371,P:P)),"",SUMIF(O:Q,Datenbank!$O371,P:P))</f>
        <v>0</v>
      </c>
      <c r="Y371" s="33">
        <f ca="1">IF(ISERROR(Datenbank!$X371-W371),"",Datenbank!$X371-W371)</f>
        <v>0</v>
      </c>
      <c r="Z371" s="31" t="str" cm="1">
        <f t="array" ref="Z371">_xlfn.LET(_xlpm.fi,_xlfn._xlws.FILTER($O371:$O$2480,(MONTH($D371:$D$2480)=MONTH($D371))*($O371:$O$2480=$O371)),IF(COUNT(_xlpm.fi)&gt;1,"DUPLIKAT",""))</f>
        <v/>
      </c>
      <c r="AA371" s="31"/>
      <c r="AB371" s="31"/>
    </row>
    <row r="372" spans="2:28" ht="20.100000000000001" customHeight="1" x14ac:dyDescent="0.25">
      <c r="B372" s="31">
        <f t="shared" si="48"/>
        <v>360</v>
      </c>
      <c r="C372" s="31">
        <f t="shared" si="49"/>
        <v>1</v>
      </c>
      <c r="D372" s="32"/>
      <c r="E372" s="31"/>
      <c r="F372" s="31">
        <f>Datenbank!$E372</f>
        <v>0</v>
      </c>
      <c r="G372" s="33" t="str">
        <f>IF(ISERROR(INDEX([1]Plan!A:O,MATCH(E372,[1]Plan!C:C,0),MATCH(C372,[1]Plan!$A$2:$O$2,0))),"",INDEX([1]Plan!A:O,MATCH(E372,[1]Plan!C:C,0),MATCH(C372,[1]Plan!$A$2:$O$2,0)))</f>
        <v/>
      </c>
      <c r="H372" s="33"/>
      <c r="I372" s="33"/>
      <c r="J372" s="31"/>
      <c r="K372" s="33" t="str">
        <f t="shared" si="46"/>
        <v/>
      </c>
      <c r="L372" s="33" t="str">
        <f t="shared" si="47"/>
        <v/>
      </c>
      <c r="M372" s="31" t="str">
        <f t="shared" si="50"/>
        <v/>
      </c>
      <c r="N372" s="31" t="str">
        <f>IF(ISERROR(VLOOKUP(M372,[1]Plan!$Q$5:$R$22,2,FALSE)),"",VLOOKUP(M372,[1]Plan!$Q$5:$R$22,2,FALSE))</f>
        <v/>
      </c>
      <c r="O372" s="31" t="str">
        <f>IF(ISERROR(INDEX([1]Plan!$B:$B,MATCH(F372,[1]Plan!$C:$C,0))),"",INDEX([1]Plan!$B:$B,MATCH(F372,[1]Plan!$C:$C,0)))</f>
        <v/>
      </c>
      <c r="P372" s="33" t="str">
        <f t="shared" si="51"/>
        <v/>
      </c>
      <c r="Q372" s="33">
        <f t="shared" si="52"/>
        <v>0</v>
      </c>
      <c r="R372" s="33" t="str">
        <f t="shared" si="53"/>
        <v/>
      </c>
      <c r="S372" s="33" t="str">
        <f>IF(Z372="DUPLIKAT","",Tabelle1[[#This Row],[Soll-Monat]])</f>
        <v/>
      </c>
      <c r="T372" s="33" t="str">
        <f>IF(ISERROR(IF(M372=99,"",INDEX([1]Plan!A:O,MATCH($O372,[1]Plan!B:B,0),MATCH($C372,[1]Plan!$A$2:$O$2,0)))),"",IF(M372=99,"",INDEX([1]Plan!A:O,MATCH($O372,[1]Plan!B:B,0),MATCH($C372,[1]Plan!$A$2:$O$2,0))))</f>
        <v/>
      </c>
      <c r="U372" s="33">
        <f>IF(ISERROR(SUMIFS(P:P,E:E,Datenbank!$E372,C:C,Datenbank!$C372)),"",SUMIFS(P:P,E:E,Datenbank!$E372,C:C,Datenbank!$C372))+IF(ISERROR(SUMIFS(Q:Q,E:E,Datenbank!$E372,C:C,Datenbank!$C372)),"",SUMIFS(Q:Q,E:E,Datenbank!$E372,C:C,Datenbank!$C372))</f>
        <v>0</v>
      </c>
      <c r="V372" s="33" t="str">
        <f>IF(ISERROR(IF(Z372="Duplikat","",(Datenbank!$U372-Datenbank!$T372))),"",IF(Z372="Duplikat","",(Datenbank!$U372-Datenbank!$T372)))</f>
        <v/>
      </c>
      <c r="W372" s="33">
        <f ca="1">IF(ISERROR(SUMIF(O:T,Datenbank!$O372,T:T)),"",SUMIF(O:T,Datenbank!$O372,T:T))</f>
        <v>0</v>
      </c>
      <c r="X372" s="33">
        <f ca="1">IF(ISERROR(SUMIF(O:Q,Datenbank!$O372,Q:Q)),"",SUMIF(O:Q,Datenbank!$O372,Q:Q))+IF(ISERROR(SUMIF(O:Q,Datenbank!$O372,P:P)),"",SUMIF(O:Q,Datenbank!$O372,P:P))</f>
        <v>0</v>
      </c>
      <c r="Y372" s="33">
        <f ca="1">IF(ISERROR(Datenbank!$X372-W372),"",Datenbank!$X372-W372)</f>
        <v>0</v>
      </c>
      <c r="Z372" s="31" t="str" cm="1">
        <f t="array" ref="Z372">_xlfn.LET(_xlpm.fi,_xlfn._xlws.FILTER($O372:$O$2480,(MONTH($D372:$D$2480)=MONTH($D372))*($O372:$O$2480=$O372)),IF(COUNT(_xlpm.fi)&gt;1,"DUPLIKAT",""))</f>
        <v/>
      </c>
      <c r="AA372" s="31"/>
      <c r="AB372" s="31"/>
    </row>
    <row r="373" spans="2:28" ht="20.100000000000001" customHeight="1" x14ac:dyDescent="0.25">
      <c r="B373" s="31">
        <f t="shared" si="48"/>
        <v>361</v>
      </c>
      <c r="C373" s="31">
        <f t="shared" si="49"/>
        <v>1</v>
      </c>
      <c r="D373" s="32"/>
      <c r="E373" s="31"/>
      <c r="F373" s="31">
        <f>Datenbank!$E373</f>
        <v>0</v>
      </c>
      <c r="G373" s="33" t="str">
        <f>IF(ISERROR(INDEX([1]Plan!A:O,MATCH(E373,[1]Plan!C:C,0),MATCH(C373,[1]Plan!$A$2:$O$2,0))),"",INDEX([1]Plan!A:O,MATCH(E373,[1]Plan!C:C,0),MATCH(C373,[1]Plan!$A$2:$O$2,0)))</f>
        <v/>
      </c>
      <c r="H373" s="33"/>
      <c r="I373" s="33"/>
      <c r="J373" s="31"/>
      <c r="K373" s="33" t="str">
        <f t="shared" si="46"/>
        <v/>
      </c>
      <c r="L373" s="33" t="str">
        <f t="shared" si="47"/>
        <v/>
      </c>
      <c r="M373" s="31" t="str">
        <f t="shared" si="50"/>
        <v/>
      </c>
      <c r="N373" s="31" t="str">
        <f>IF(ISERROR(VLOOKUP(M373,[1]Plan!$Q$5:$R$22,2,FALSE)),"",VLOOKUP(M373,[1]Plan!$Q$5:$R$22,2,FALSE))</f>
        <v/>
      </c>
      <c r="O373" s="31" t="str">
        <f>IF(ISERROR(INDEX([1]Plan!$B:$B,MATCH(F373,[1]Plan!$C:$C,0))),"",INDEX([1]Plan!$B:$B,MATCH(F373,[1]Plan!$C:$C,0)))</f>
        <v/>
      </c>
      <c r="P373" s="33" t="str">
        <f t="shared" si="51"/>
        <v/>
      </c>
      <c r="Q373" s="33">
        <f t="shared" si="52"/>
        <v>0</v>
      </c>
      <c r="R373" s="33" t="str">
        <f t="shared" si="53"/>
        <v/>
      </c>
      <c r="S373" s="33" t="str">
        <f>IF(Z373="DUPLIKAT","",Tabelle1[[#This Row],[Soll-Monat]])</f>
        <v/>
      </c>
      <c r="T373" s="33" t="str">
        <f>IF(ISERROR(IF(M373=99,"",INDEX([1]Plan!A:O,MATCH($O373,[1]Plan!B:B,0),MATCH($C373,[1]Plan!$A$2:$O$2,0)))),"",IF(M373=99,"",INDEX([1]Plan!A:O,MATCH($O373,[1]Plan!B:B,0),MATCH($C373,[1]Plan!$A$2:$O$2,0))))</f>
        <v/>
      </c>
      <c r="U373" s="33">
        <f>IF(ISERROR(SUMIFS(P:P,E:E,Datenbank!$E373,C:C,Datenbank!$C373)),"",SUMIFS(P:P,E:E,Datenbank!$E373,C:C,Datenbank!$C373))+IF(ISERROR(SUMIFS(Q:Q,E:E,Datenbank!$E373,C:C,Datenbank!$C373)),"",SUMIFS(Q:Q,E:E,Datenbank!$E373,C:C,Datenbank!$C373))</f>
        <v>0</v>
      </c>
      <c r="V373" s="33" t="str">
        <f>IF(ISERROR(IF(Z373="Duplikat","",(Datenbank!$U373-Datenbank!$T373))),"",IF(Z373="Duplikat","",(Datenbank!$U373-Datenbank!$T373)))</f>
        <v/>
      </c>
      <c r="W373" s="33">
        <f ca="1">IF(ISERROR(SUMIF(O:T,Datenbank!$O373,T:T)),"",SUMIF(O:T,Datenbank!$O373,T:T))</f>
        <v>0</v>
      </c>
      <c r="X373" s="33">
        <f ca="1">IF(ISERROR(SUMIF(O:Q,Datenbank!$O373,Q:Q)),"",SUMIF(O:Q,Datenbank!$O373,Q:Q))+IF(ISERROR(SUMIF(O:Q,Datenbank!$O373,P:P)),"",SUMIF(O:Q,Datenbank!$O373,P:P))</f>
        <v>0</v>
      </c>
      <c r="Y373" s="33">
        <f ca="1">IF(ISERROR(Datenbank!$X373-W373),"",Datenbank!$X373-W373)</f>
        <v>0</v>
      </c>
      <c r="Z373" s="31" t="str" cm="1">
        <f t="array" ref="Z373">_xlfn.LET(_xlpm.fi,_xlfn._xlws.FILTER($O373:$O$2480,(MONTH($D373:$D$2480)=MONTH($D373))*($O373:$O$2480=$O373)),IF(COUNT(_xlpm.fi)&gt;1,"DUPLIKAT",""))</f>
        <v/>
      </c>
      <c r="AA373" s="31"/>
      <c r="AB373" s="31"/>
    </row>
    <row r="374" spans="2:28" ht="20.100000000000001" customHeight="1" x14ac:dyDescent="0.25">
      <c r="B374" s="31">
        <f t="shared" si="48"/>
        <v>362</v>
      </c>
      <c r="C374" s="31">
        <f t="shared" si="49"/>
        <v>1</v>
      </c>
      <c r="D374" s="32"/>
      <c r="E374" s="31"/>
      <c r="F374" s="31">
        <f>Datenbank!$E374</f>
        <v>0</v>
      </c>
      <c r="G374" s="33" t="str">
        <f>IF(ISERROR(INDEX([1]Plan!A:O,MATCH(E374,[1]Plan!C:C,0),MATCH(C374,[1]Plan!$A$2:$O$2,0))),"",INDEX([1]Plan!A:O,MATCH(E374,[1]Plan!C:C,0),MATCH(C374,[1]Plan!$A$2:$O$2,0)))</f>
        <v/>
      </c>
      <c r="H374" s="33"/>
      <c r="I374" s="33"/>
      <c r="J374" s="31"/>
      <c r="K374" s="33" t="str">
        <f t="shared" si="46"/>
        <v/>
      </c>
      <c r="L374" s="33" t="str">
        <f t="shared" si="47"/>
        <v/>
      </c>
      <c r="M374" s="31" t="str">
        <f t="shared" si="50"/>
        <v/>
      </c>
      <c r="N374" s="31" t="str">
        <f>IF(ISERROR(VLOOKUP(M374,[1]Plan!$Q$5:$R$22,2,FALSE)),"",VLOOKUP(M374,[1]Plan!$Q$5:$R$22,2,FALSE))</f>
        <v/>
      </c>
      <c r="O374" s="31" t="str">
        <f>IF(ISERROR(INDEX([1]Plan!$B:$B,MATCH(F374,[1]Plan!$C:$C,0))),"",INDEX([1]Plan!$B:$B,MATCH(F374,[1]Plan!$C:$C,0)))</f>
        <v/>
      </c>
      <c r="P374" s="33" t="str">
        <f t="shared" si="51"/>
        <v/>
      </c>
      <c r="Q374" s="33">
        <f t="shared" si="52"/>
        <v>0</v>
      </c>
      <c r="R374" s="33" t="str">
        <f t="shared" si="53"/>
        <v/>
      </c>
      <c r="S374" s="33" t="str">
        <f>IF(Z374="DUPLIKAT","",Tabelle1[[#This Row],[Soll-Monat]])</f>
        <v/>
      </c>
      <c r="T374" s="33" t="str">
        <f>IF(ISERROR(IF(M374=99,"",INDEX([1]Plan!A:O,MATCH($O374,[1]Plan!B:B,0),MATCH($C374,[1]Plan!$A$2:$O$2,0)))),"",IF(M374=99,"",INDEX([1]Plan!A:O,MATCH($O374,[1]Plan!B:B,0),MATCH($C374,[1]Plan!$A$2:$O$2,0))))</f>
        <v/>
      </c>
      <c r="U374" s="33">
        <f>IF(ISERROR(SUMIFS(P:P,E:E,Datenbank!$E374,C:C,Datenbank!$C374)),"",SUMIFS(P:P,E:E,Datenbank!$E374,C:C,Datenbank!$C374))+IF(ISERROR(SUMIFS(Q:Q,E:E,Datenbank!$E374,C:C,Datenbank!$C374)),"",SUMIFS(Q:Q,E:E,Datenbank!$E374,C:C,Datenbank!$C374))</f>
        <v>0</v>
      </c>
      <c r="V374" s="33" t="str">
        <f>IF(ISERROR(IF(Z374="Duplikat","",(Datenbank!$U374-Datenbank!$T374))),"",IF(Z374="Duplikat","",(Datenbank!$U374-Datenbank!$T374)))</f>
        <v/>
      </c>
      <c r="W374" s="33">
        <f ca="1">IF(ISERROR(SUMIF(O:T,Datenbank!$O374,T:T)),"",SUMIF(O:T,Datenbank!$O374,T:T))</f>
        <v>0</v>
      </c>
      <c r="X374" s="33">
        <f ca="1">IF(ISERROR(SUMIF(O:Q,Datenbank!$O374,Q:Q)),"",SUMIF(O:Q,Datenbank!$O374,Q:Q))+IF(ISERROR(SUMIF(O:Q,Datenbank!$O374,P:P)),"",SUMIF(O:Q,Datenbank!$O374,P:P))</f>
        <v>0</v>
      </c>
      <c r="Y374" s="33">
        <f ca="1">IF(ISERROR(Datenbank!$X374-W374),"",Datenbank!$X374-W374)</f>
        <v>0</v>
      </c>
      <c r="Z374" s="31" t="str" cm="1">
        <f t="array" ref="Z374">_xlfn.LET(_xlpm.fi,_xlfn._xlws.FILTER($O374:$O$2480,(MONTH($D374:$D$2480)=MONTH($D374))*($O374:$O$2480=$O374)),IF(COUNT(_xlpm.fi)&gt;1,"DUPLIKAT",""))</f>
        <v/>
      </c>
      <c r="AA374" s="31"/>
      <c r="AB374" s="31"/>
    </row>
    <row r="375" spans="2:28" ht="20.100000000000001" customHeight="1" x14ac:dyDescent="0.25">
      <c r="B375" s="31">
        <f t="shared" si="48"/>
        <v>363</v>
      </c>
      <c r="C375" s="31">
        <f t="shared" si="49"/>
        <v>1</v>
      </c>
      <c r="D375" s="32"/>
      <c r="E375" s="31"/>
      <c r="F375" s="31">
        <f>Datenbank!$E375</f>
        <v>0</v>
      </c>
      <c r="G375" s="33" t="str">
        <f>IF(ISERROR(INDEX([1]Plan!A:O,MATCH(E375,[1]Plan!C:C,0),MATCH(C375,[1]Plan!$A$2:$O$2,0))),"",INDEX([1]Plan!A:O,MATCH(E375,[1]Plan!C:C,0),MATCH(C375,[1]Plan!$A$2:$O$2,0)))</f>
        <v/>
      </c>
      <c r="H375" s="33"/>
      <c r="I375" s="33"/>
      <c r="J375" s="31"/>
      <c r="K375" s="33" t="str">
        <f t="shared" si="46"/>
        <v/>
      </c>
      <c r="L375" s="33" t="str">
        <f t="shared" si="47"/>
        <v/>
      </c>
      <c r="M375" s="31" t="str">
        <f t="shared" si="50"/>
        <v/>
      </c>
      <c r="N375" s="31" t="str">
        <f>IF(ISERROR(VLOOKUP(M375,[1]Plan!$Q$5:$R$22,2,FALSE)),"",VLOOKUP(M375,[1]Plan!$Q$5:$R$22,2,FALSE))</f>
        <v/>
      </c>
      <c r="O375" s="31" t="str">
        <f>IF(ISERROR(INDEX([1]Plan!$B:$B,MATCH(F375,[1]Plan!$C:$C,0))),"",INDEX([1]Plan!$B:$B,MATCH(F375,[1]Plan!$C:$C,0)))</f>
        <v/>
      </c>
      <c r="P375" s="33" t="str">
        <f t="shared" si="51"/>
        <v/>
      </c>
      <c r="Q375" s="33">
        <f t="shared" si="52"/>
        <v>0</v>
      </c>
      <c r="R375" s="33" t="str">
        <f t="shared" si="53"/>
        <v/>
      </c>
      <c r="S375" s="33" t="str">
        <f>IF(Z375="DUPLIKAT","",Tabelle1[[#This Row],[Soll-Monat]])</f>
        <v/>
      </c>
      <c r="T375" s="33" t="str">
        <f>IF(ISERROR(IF(M375=99,"",INDEX([1]Plan!A:O,MATCH($O375,[1]Plan!B:B,0),MATCH($C375,[1]Plan!$A$2:$O$2,0)))),"",IF(M375=99,"",INDEX([1]Plan!A:O,MATCH($O375,[1]Plan!B:B,0),MATCH($C375,[1]Plan!$A$2:$O$2,0))))</f>
        <v/>
      </c>
      <c r="U375" s="33">
        <f>IF(ISERROR(SUMIFS(P:P,E:E,Datenbank!$E375,C:C,Datenbank!$C375)),"",SUMIFS(P:P,E:E,Datenbank!$E375,C:C,Datenbank!$C375))+IF(ISERROR(SUMIFS(Q:Q,E:E,Datenbank!$E375,C:C,Datenbank!$C375)),"",SUMIFS(Q:Q,E:E,Datenbank!$E375,C:C,Datenbank!$C375))</f>
        <v>0</v>
      </c>
      <c r="V375" s="33" t="str">
        <f>IF(ISERROR(IF(Z375="Duplikat","",(Datenbank!$U375-Datenbank!$T375))),"",IF(Z375="Duplikat","",(Datenbank!$U375-Datenbank!$T375)))</f>
        <v/>
      </c>
      <c r="W375" s="33">
        <f ca="1">IF(ISERROR(SUMIF(O:T,Datenbank!$O375,T:T)),"",SUMIF(O:T,Datenbank!$O375,T:T))</f>
        <v>0</v>
      </c>
      <c r="X375" s="33">
        <f ca="1">IF(ISERROR(SUMIF(O:Q,Datenbank!$O375,Q:Q)),"",SUMIF(O:Q,Datenbank!$O375,Q:Q))+IF(ISERROR(SUMIF(O:Q,Datenbank!$O375,P:P)),"",SUMIF(O:Q,Datenbank!$O375,P:P))</f>
        <v>0</v>
      </c>
      <c r="Y375" s="33">
        <f ca="1">IF(ISERROR(Datenbank!$X375-W375),"",Datenbank!$X375-W375)</f>
        <v>0</v>
      </c>
      <c r="Z375" s="31" t="str" cm="1">
        <f t="array" ref="Z375">_xlfn.LET(_xlpm.fi,_xlfn._xlws.FILTER($O375:$O$2480,(MONTH($D375:$D$2480)=MONTH($D375))*($O375:$O$2480=$O375)),IF(COUNT(_xlpm.fi)&gt;1,"DUPLIKAT",""))</f>
        <v/>
      </c>
      <c r="AA375" s="31"/>
      <c r="AB375" s="31"/>
    </row>
    <row r="376" spans="2:28" ht="20.100000000000001" customHeight="1" x14ac:dyDescent="0.25">
      <c r="B376" s="31">
        <f t="shared" si="48"/>
        <v>364</v>
      </c>
      <c r="C376" s="31">
        <f t="shared" si="49"/>
        <v>1</v>
      </c>
      <c r="D376" s="32"/>
      <c r="E376" s="31"/>
      <c r="F376" s="31">
        <f>Datenbank!$E376</f>
        <v>0</v>
      </c>
      <c r="G376" s="33" t="str">
        <f>IF(ISERROR(INDEX([1]Plan!A:O,MATCH(E376,[1]Plan!C:C,0),MATCH(C376,[1]Plan!$A$2:$O$2,0))),"",INDEX([1]Plan!A:O,MATCH(E376,[1]Plan!C:C,0),MATCH(C376,[1]Plan!$A$2:$O$2,0)))</f>
        <v/>
      </c>
      <c r="H376" s="33"/>
      <c r="I376" s="33"/>
      <c r="J376" s="31"/>
      <c r="K376" s="33" t="str">
        <f t="shared" si="46"/>
        <v/>
      </c>
      <c r="L376" s="33" t="str">
        <f t="shared" si="47"/>
        <v/>
      </c>
      <c r="M376" s="31" t="str">
        <f t="shared" si="50"/>
        <v/>
      </c>
      <c r="N376" s="31" t="str">
        <f>IF(ISERROR(VLOOKUP(M376,[1]Plan!$Q$5:$R$22,2,FALSE)),"",VLOOKUP(M376,[1]Plan!$Q$5:$R$22,2,FALSE))</f>
        <v/>
      </c>
      <c r="O376" s="31" t="str">
        <f>IF(ISERROR(INDEX([1]Plan!$B:$B,MATCH(F376,[1]Plan!$C:$C,0))),"",INDEX([1]Plan!$B:$B,MATCH(F376,[1]Plan!$C:$C,0)))</f>
        <v/>
      </c>
      <c r="P376" s="33" t="str">
        <f t="shared" si="51"/>
        <v/>
      </c>
      <c r="Q376" s="33">
        <f t="shared" si="52"/>
        <v>0</v>
      </c>
      <c r="R376" s="33" t="str">
        <f t="shared" si="53"/>
        <v/>
      </c>
      <c r="S376" s="33" t="str">
        <f>IF(Z376="DUPLIKAT","",Tabelle1[[#This Row],[Soll-Monat]])</f>
        <v/>
      </c>
      <c r="T376" s="33" t="str">
        <f>IF(ISERROR(IF(M376=99,"",INDEX([1]Plan!A:O,MATCH($O376,[1]Plan!B:B,0),MATCH($C376,[1]Plan!$A$2:$O$2,0)))),"",IF(M376=99,"",INDEX([1]Plan!A:O,MATCH($O376,[1]Plan!B:B,0),MATCH($C376,[1]Plan!$A$2:$O$2,0))))</f>
        <v/>
      </c>
      <c r="U376" s="33">
        <f>IF(ISERROR(SUMIFS(P:P,E:E,Datenbank!$E376,C:C,Datenbank!$C376)),"",SUMIFS(P:P,E:E,Datenbank!$E376,C:C,Datenbank!$C376))+IF(ISERROR(SUMIFS(Q:Q,E:E,Datenbank!$E376,C:C,Datenbank!$C376)),"",SUMIFS(Q:Q,E:E,Datenbank!$E376,C:C,Datenbank!$C376))</f>
        <v>0</v>
      </c>
      <c r="V376" s="33" t="str">
        <f>IF(ISERROR(IF(Z376="Duplikat","",(Datenbank!$U376-Datenbank!$T376))),"",IF(Z376="Duplikat","",(Datenbank!$U376-Datenbank!$T376)))</f>
        <v/>
      </c>
      <c r="W376" s="33">
        <f ca="1">IF(ISERROR(SUMIF(O:T,Datenbank!$O376,T:T)),"",SUMIF(O:T,Datenbank!$O376,T:T))</f>
        <v>0</v>
      </c>
      <c r="X376" s="33">
        <f ca="1">IF(ISERROR(SUMIF(O:Q,Datenbank!$O376,Q:Q)),"",SUMIF(O:Q,Datenbank!$O376,Q:Q))+IF(ISERROR(SUMIF(O:Q,Datenbank!$O376,P:P)),"",SUMIF(O:Q,Datenbank!$O376,P:P))</f>
        <v>0</v>
      </c>
      <c r="Y376" s="33">
        <f ca="1">IF(ISERROR(Datenbank!$X376-W376),"",Datenbank!$X376-W376)</f>
        <v>0</v>
      </c>
      <c r="Z376" s="31" t="str" cm="1">
        <f t="array" ref="Z376">_xlfn.LET(_xlpm.fi,_xlfn._xlws.FILTER($O376:$O$2480,(MONTH($D376:$D$2480)=MONTH($D376))*($O376:$O$2480=$O376)),IF(COUNT(_xlpm.fi)&gt;1,"DUPLIKAT",""))</f>
        <v/>
      </c>
      <c r="AA376" s="31"/>
      <c r="AB376" s="31"/>
    </row>
    <row r="377" spans="2:28" ht="20.100000000000001" customHeight="1" x14ac:dyDescent="0.25">
      <c r="B377" s="31">
        <f t="shared" si="48"/>
        <v>365</v>
      </c>
      <c r="C377" s="31">
        <f t="shared" si="49"/>
        <v>1</v>
      </c>
      <c r="D377" s="32"/>
      <c r="E377" s="31"/>
      <c r="F377" s="31">
        <f>Datenbank!$E377</f>
        <v>0</v>
      </c>
      <c r="G377" s="33" t="str">
        <f>IF(ISERROR(INDEX([1]Plan!A:O,MATCH(E377,[1]Plan!C:C,0),MATCH(C377,[1]Plan!$A$2:$O$2,0))),"",INDEX([1]Plan!A:O,MATCH(E377,[1]Plan!C:C,0),MATCH(C377,[1]Plan!$A$2:$O$2,0)))</f>
        <v/>
      </c>
      <c r="H377" s="33"/>
      <c r="I377" s="33"/>
      <c r="J377" s="31"/>
      <c r="K377" s="33" t="str">
        <f t="shared" si="46"/>
        <v/>
      </c>
      <c r="L377" s="33" t="str">
        <f t="shared" si="47"/>
        <v/>
      </c>
      <c r="M377" s="31" t="str">
        <f t="shared" si="50"/>
        <v/>
      </c>
      <c r="N377" s="31" t="str">
        <f>IF(ISERROR(VLOOKUP(M377,[1]Plan!$Q$5:$R$22,2,FALSE)),"",VLOOKUP(M377,[1]Plan!$Q$5:$R$22,2,FALSE))</f>
        <v/>
      </c>
      <c r="O377" s="31" t="str">
        <f>IF(ISERROR(INDEX([1]Plan!$B:$B,MATCH(F377,[1]Plan!$C:$C,0))),"",INDEX([1]Plan!$B:$B,MATCH(F377,[1]Plan!$C:$C,0)))</f>
        <v/>
      </c>
      <c r="P377" s="33" t="str">
        <f t="shared" si="51"/>
        <v/>
      </c>
      <c r="Q377" s="33">
        <f t="shared" si="52"/>
        <v>0</v>
      </c>
      <c r="R377" s="33" t="str">
        <f t="shared" si="53"/>
        <v/>
      </c>
      <c r="S377" s="33" t="str">
        <f>IF(Z377="DUPLIKAT","",Tabelle1[[#This Row],[Soll-Monat]])</f>
        <v/>
      </c>
      <c r="T377" s="33" t="str">
        <f>IF(ISERROR(IF(M377=99,"",INDEX([1]Plan!A:O,MATCH($O377,[1]Plan!B:B,0),MATCH($C377,[1]Plan!$A$2:$O$2,0)))),"",IF(M377=99,"",INDEX([1]Plan!A:O,MATCH($O377,[1]Plan!B:B,0),MATCH($C377,[1]Plan!$A$2:$O$2,0))))</f>
        <v/>
      </c>
      <c r="U377" s="33">
        <f>IF(ISERROR(SUMIFS(P:P,E:E,Datenbank!$E377,C:C,Datenbank!$C377)),"",SUMIFS(P:P,E:E,Datenbank!$E377,C:C,Datenbank!$C377))+IF(ISERROR(SUMIFS(Q:Q,E:E,Datenbank!$E377,C:C,Datenbank!$C377)),"",SUMIFS(Q:Q,E:E,Datenbank!$E377,C:C,Datenbank!$C377))</f>
        <v>0</v>
      </c>
      <c r="V377" s="33" t="str">
        <f>IF(ISERROR(IF(Z377="Duplikat","",(Datenbank!$U377-Datenbank!$T377))),"",IF(Z377="Duplikat","",(Datenbank!$U377-Datenbank!$T377)))</f>
        <v/>
      </c>
      <c r="W377" s="33">
        <f ca="1">IF(ISERROR(SUMIF(O:T,Datenbank!$O377,T:T)),"",SUMIF(O:T,Datenbank!$O377,T:T))</f>
        <v>0</v>
      </c>
      <c r="X377" s="33">
        <f ca="1">IF(ISERROR(SUMIF(O:Q,Datenbank!$O377,Q:Q)),"",SUMIF(O:Q,Datenbank!$O377,Q:Q))+IF(ISERROR(SUMIF(O:Q,Datenbank!$O377,P:P)),"",SUMIF(O:Q,Datenbank!$O377,P:P))</f>
        <v>0</v>
      </c>
      <c r="Y377" s="33">
        <f ca="1">IF(ISERROR(Datenbank!$X377-W377),"",Datenbank!$X377-W377)</f>
        <v>0</v>
      </c>
      <c r="Z377" s="31" t="str" cm="1">
        <f t="array" ref="Z377">_xlfn.LET(_xlpm.fi,_xlfn._xlws.FILTER($O377:$O$2480,(MONTH($D377:$D$2480)=MONTH($D377))*($O377:$O$2480=$O377)),IF(COUNT(_xlpm.fi)&gt;1,"DUPLIKAT",""))</f>
        <v/>
      </c>
      <c r="AA377" s="31"/>
      <c r="AB377" s="31"/>
    </row>
    <row r="378" spans="2:28" ht="20.100000000000001" customHeight="1" x14ac:dyDescent="0.25">
      <c r="B378" s="31">
        <f t="shared" si="48"/>
        <v>366</v>
      </c>
      <c r="C378" s="31">
        <f t="shared" si="49"/>
        <v>1</v>
      </c>
      <c r="D378" s="32"/>
      <c r="E378" s="31"/>
      <c r="F378" s="31">
        <f>Datenbank!$E378</f>
        <v>0</v>
      </c>
      <c r="G378" s="33" t="str">
        <f>IF(ISERROR(INDEX([1]Plan!A:O,MATCH(E378,[1]Plan!C:C,0),MATCH(C378,[1]Plan!$A$2:$O$2,0))),"",INDEX([1]Plan!A:O,MATCH(E378,[1]Plan!C:C,0),MATCH(C378,[1]Plan!$A$2:$O$2,0)))</f>
        <v/>
      </c>
      <c r="H378" s="33"/>
      <c r="I378" s="33"/>
      <c r="J378" s="31"/>
      <c r="K378" s="33" t="str">
        <f t="shared" si="46"/>
        <v/>
      </c>
      <c r="L378" s="33" t="str">
        <f t="shared" si="47"/>
        <v/>
      </c>
      <c r="M378" s="31" t="str">
        <f t="shared" si="50"/>
        <v/>
      </c>
      <c r="N378" s="31" t="str">
        <f>IF(ISERROR(VLOOKUP(M378,[1]Plan!$Q$5:$R$22,2,FALSE)),"",VLOOKUP(M378,[1]Plan!$Q$5:$R$22,2,FALSE))</f>
        <v/>
      </c>
      <c r="O378" s="31" t="str">
        <f>IF(ISERROR(INDEX([1]Plan!$B:$B,MATCH(F378,[1]Plan!$C:$C,0))),"",INDEX([1]Plan!$B:$B,MATCH(F378,[1]Plan!$C:$C,0)))</f>
        <v/>
      </c>
      <c r="P378" s="33" t="str">
        <f t="shared" si="51"/>
        <v/>
      </c>
      <c r="Q378" s="33">
        <f t="shared" si="52"/>
        <v>0</v>
      </c>
      <c r="R378" s="33" t="str">
        <f t="shared" si="53"/>
        <v/>
      </c>
      <c r="S378" s="33" t="str">
        <f>IF(Z378="DUPLIKAT","",Tabelle1[[#This Row],[Soll-Monat]])</f>
        <v/>
      </c>
      <c r="T378" s="33" t="str">
        <f>IF(ISERROR(IF(M378=99,"",INDEX([1]Plan!A:O,MATCH($O378,[1]Plan!B:B,0),MATCH($C378,[1]Plan!$A$2:$O$2,0)))),"",IF(M378=99,"",INDEX([1]Plan!A:O,MATCH($O378,[1]Plan!B:B,0),MATCH($C378,[1]Plan!$A$2:$O$2,0))))</f>
        <v/>
      </c>
      <c r="U378" s="33">
        <f>IF(ISERROR(SUMIFS(P:P,E:E,Datenbank!$E378,C:C,Datenbank!$C378)),"",SUMIFS(P:P,E:E,Datenbank!$E378,C:C,Datenbank!$C378))+IF(ISERROR(SUMIFS(Q:Q,E:E,Datenbank!$E378,C:C,Datenbank!$C378)),"",SUMIFS(Q:Q,E:E,Datenbank!$E378,C:C,Datenbank!$C378))</f>
        <v>0</v>
      </c>
      <c r="V378" s="33" t="str">
        <f>IF(ISERROR(IF(Z378="Duplikat","",(Datenbank!$U378-Datenbank!$T378))),"",IF(Z378="Duplikat","",(Datenbank!$U378-Datenbank!$T378)))</f>
        <v/>
      </c>
      <c r="W378" s="33">
        <f ca="1">IF(ISERROR(SUMIF(O:T,Datenbank!$O378,T:T)),"",SUMIF(O:T,Datenbank!$O378,T:T))</f>
        <v>0</v>
      </c>
      <c r="X378" s="33">
        <f ca="1">IF(ISERROR(SUMIF(O:Q,Datenbank!$O378,Q:Q)),"",SUMIF(O:Q,Datenbank!$O378,Q:Q))+IF(ISERROR(SUMIF(O:Q,Datenbank!$O378,P:P)),"",SUMIF(O:Q,Datenbank!$O378,P:P))</f>
        <v>0</v>
      </c>
      <c r="Y378" s="33">
        <f ca="1">IF(ISERROR(Datenbank!$X378-W378),"",Datenbank!$X378-W378)</f>
        <v>0</v>
      </c>
      <c r="Z378" s="31" t="str" cm="1">
        <f t="array" ref="Z378">_xlfn.LET(_xlpm.fi,_xlfn._xlws.FILTER($O378:$O$2480,(MONTH($D378:$D$2480)=MONTH($D378))*($O378:$O$2480=$O378)),IF(COUNT(_xlpm.fi)&gt;1,"DUPLIKAT",""))</f>
        <v/>
      </c>
      <c r="AA378" s="31"/>
      <c r="AB378" s="31"/>
    </row>
    <row r="379" spans="2:28" ht="20.100000000000001" customHeight="1" x14ac:dyDescent="0.25">
      <c r="B379" s="31">
        <f t="shared" si="48"/>
        <v>367</v>
      </c>
      <c r="C379" s="31">
        <f t="shared" si="49"/>
        <v>1</v>
      </c>
      <c r="D379" s="32"/>
      <c r="E379" s="31"/>
      <c r="F379" s="31">
        <f>Datenbank!$E379</f>
        <v>0</v>
      </c>
      <c r="G379" s="33" t="str">
        <f>IF(ISERROR(INDEX([1]Plan!A:O,MATCH(E379,[1]Plan!C:C,0),MATCH(C379,[1]Plan!$A$2:$O$2,0))),"",INDEX([1]Plan!A:O,MATCH(E379,[1]Plan!C:C,0),MATCH(C379,[1]Plan!$A$2:$O$2,0)))</f>
        <v/>
      </c>
      <c r="H379" s="33"/>
      <c r="I379" s="33"/>
      <c r="J379" s="31"/>
      <c r="K379" s="33" t="str">
        <f t="shared" si="46"/>
        <v/>
      </c>
      <c r="L379" s="33" t="str">
        <f t="shared" si="47"/>
        <v/>
      </c>
      <c r="M379" s="31" t="str">
        <f t="shared" si="50"/>
        <v/>
      </c>
      <c r="N379" s="31" t="str">
        <f>IF(ISERROR(VLOOKUP(M379,[1]Plan!$Q$5:$R$22,2,FALSE)),"",VLOOKUP(M379,[1]Plan!$Q$5:$R$22,2,FALSE))</f>
        <v/>
      </c>
      <c r="O379" s="31" t="str">
        <f>IF(ISERROR(INDEX([1]Plan!$B:$B,MATCH(F379,[1]Plan!$C:$C,0))),"",INDEX([1]Plan!$B:$B,MATCH(F379,[1]Plan!$C:$C,0)))</f>
        <v/>
      </c>
      <c r="P379" s="33" t="str">
        <f t="shared" si="51"/>
        <v/>
      </c>
      <c r="Q379" s="33">
        <f t="shared" si="52"/>
        <v>0</v>
      </c>
      <c r="R379" s="33" t="str">
        <f t="shared" si="53"/>
        <v/>
      </c>
      <c r="S379" s="33" t="str">
        <f>IF(Z379="DUPLIKAT","",Tabelle1[[#This Row],[Soll-Monat]])</f>
        <v/>
      </c>
      <c r="T379" s="33" t="str">
        <f>IF(ISERROR(IF(M379=99,"",INDEX([1]Plan!A:O,MATCH($O379,[1]Plan!B:B,0),MATCH($C379,[1]Plan!$A$2:$O$2,0)))),"",IF(M379=99,"",INDEX([1]Plan!A:O,MATCH($O379,[1]Plan!B:B,0),MATCH($C379,[1]Plan!$A$2:$O$2,0))))</f>
        <v/>
      </c>
      <c r="U379" s="33">
        <f>IF(ISERROR(SUMIFS(P:P,E:E,Datenbank!$E379,C:C,Datenbank!$C379)),"",SUMIFS(P:P,E:E,Datenbank!$E379,C:C,Datenbank!$C379))+IF(ISERROR(SUMIFS(Q:Q,E:E,Datenbank!$E379,C:C,Datenbank!$C379)),"",SUMIFS(Q:Q,E:E,Datenbank!$E379,C:C,Datenbank!$C379))</f>
        <v>0</v>
      </c>
      <c r="V379" s="33" t="str">
        <f>IF(ISERROR(IF(Z379="Duplikat","",(Datenbank!$U379-Datenbank!$T379))),"",IF(Z379="Duplikat","",(Datenbank!$U379-Datenbank!$T379)))</f>
        <v/>
      </c>
      <c r="W379" s="33">
        <f ca="1">IF(ISERROR(SUMIF(O:T,Datenbank!$O379,T:T)),"",SUMIF(O:T,Datenbank!$O379,T:T))</f>
        <v>0</v>
      </c>
      <c r="X379" s="33">
        <f ca="1">IF(ISERROR(SUMIF(O:Q,Datenbank!$O379,Q:Q)),"",SUMIF(O:Q,Datenbank!$O379,Q:Q))+IF(ISERROR(SUMIF(O:Q,Datenbank!$O379,P:P)),"",SUMIF(O:Q,Datenbank!$O379,P:P))</f>
        <v>0</v>
      </c>
      <c r="Y379" s="33">
        <f ca="1">IF(ISERROR(Datenbank!$X379-W379),"",Datenbank!$X379-W379)</f>
        <v>0</v>
      </c>
      <c r="Z379" s="31" t="str" cm="1">
        <f t="array" ref="Z379">_xlfn.LET(_xlpm.fi,_xlfn._xlws.FILTER($O379:$O$2480,(MONTH($D379:$D$2480)=MONTH($D379))*($O379:$O$2480=$O379)),IF(COUNT(_xlpm.fi)&gt;1,"DUPLIKAT",""))</f>
        <v/>
      </c>
      <c r="AA379" s="31"/>
      <c r="AB379" s="31"/>
    </row>
    <row r="380" spans="2:28" ht="20.100000000000001" customHeight="1" x14ac:dyDescent="0.25">
      <c r="B380" s="31">
        <f t="shared" si="48"/>
        <v>368</v>
      </c>
      <c r="C380" s="31">
        <f t="shared" si="49"/>
        <v>1</v>
      </c>
      <c r="D380" s="32"/>
      <c r="E380" s="31"/>
      <c r="F380" s="31">
        <f>Datenbank!$E380</f>
        <v>0</v>
      </c>
      <c r="G380" s="33" t="str">
        <f>IF(ISERROR(INDEX([1]Plan!A:O,MATCH(E380,[1]Plan!C:C,0),MATCH(C380,[1]Plan!$A$2:$O$2,0))),"",INDEX([1]Plan!A:O,MATCH(E380,[1]Plan!C:C,0),MATCH(C380,[1]Plan!$A$2:$O$2,0)))</f>
        <v/>
      </c>
      <c r="H380" s="33"/>
      <c r="I380" s="33"/>
      <c r="J380" s="31"/>
      <c r="K380" s="33" t="str">
        <f t="shared" si="46"/>
        <v/>
      </c>
      <c r="L380" s="33" t="str">
        <f t="shared" si="47"/>
        <v/>
      </c>
      <c r="M380" s="31" t="str">
        <f t="shared" si="50"/>
        <v/>
      </c>
      <c r="N380" s="31" t="str">
        <f>IF(ISERROR(VLOOKUP(M380,[1]Plan!$Q$5:$R$22,2,FALSE)),"",VLOOKUP(M380,[1]Plan!$Q$5:$R$22,2,FALSE))</f>
        <v/>
      </c>
      <c r="O380" s="31" t="str">
        <f>IF(ISERROR(INDEX([1]Plan!$B:$B,MATCH(F380,[1]Plan!$C:$C,0))),"",INDEX([1]Plan!$B:$B,MATCH(F380,[1]Plan!$C:$C,0)))</f>
        <v/>
      </c>
      <c r="P380" s="33" t="str">
        <f t="shared" si="51"/>
        <v/>
      </c>
      <c r="Q380" s="33">
        <f t="shared" si="52"/>
        <v>0</v>
      </c>
      <c r="R380" s="33" t="str">
        <f t="shared" si="53"/>
        <v/>
      </c>
      <c r="S380" s="33" t="str">
        <f>IF(Z380="DUPLIKAT","",Tabelle1[[#This Row],[Soll-Monat]])</f>
        <v/>
      </c>
      <c r="T380" s="33" t="str">
        <f>IF(ISERROR(IF(M380=99,"",INDEX([1]Plan!A:O,MATCH($O380,[1]Plan!B:B,0),MATCH($C380,[1]Plan!$A$2:$O$2,0)))),"",IF(M380=99,"",INDEX([1]Plan!A:O,MATCH($O380,[1]Plan!B:B,0),MATCH($C380,[1]Plan!$A$2:$O$2,0))))</f>
        <v/>
      </c>
      <c r="U380" s="33">
        <f>IF(ISERROR(SUMIFS(P:P,E:E,Datenbank!$E380,C:C,Datenbank!$C380)),"",SUMIFS(P:P,E:E,Datenbank!$E380,C:C,Datenbank!$C380))+IF(ISERROR(SUMIFS(Q:Q,E:E,Datenbank!$E380,C:C,Datenbank!$C380)),"",SUMIFS(Q:Q,E:E,Datenbank!$E380,C:C,Datenbank!$C380))</f>
        <v>0</v>
      </c>
      <c r="V380" s="33" t="str">
        <f>IF(ISERROR(IF(Z380="Duplikat","",(Datenbank!$U380-Datenbank!$T380))),"",IF(Z380="Duplikat","",(Datenbank!$U380-Datenbank!$T380)))</f>
        <v/>
      </c>
      <c r="W380" s="33">
        <f ca="1">IF(ISERROR(SUMIF(O:T,Datenbank!$O380,T:T)),"",SUMIF(O:T,Datenbank!$O380,T:T))</f>
        <v>0</v>
      </c>
      <c r="X380" s="33">
        <f ca="1">IF(ISERROR(SUMIF(O:Q,Datenbank!$O380,Q:Q)),"",SUMIF(O:Q,Datenbank!$O380,Q:Q))+IF(ISERROR(SUMIF(O:Q,Datenbank!$O380,P:P)),"",SUMIF(O:Q,Datenbank!$O380,P:P))</f>
        <v>0</v>
      </c>
      <c r="Y380" s="33">
        <f ca="1">IF(ISERROR(Datenbank!$X380-W380),"",Datenbank!$X380-W380)</f>
        <v>0</v>
      </c>
      <c r="Z380" s="31" t="str" cm="1">
        <f t="array" ref="Z380">_xlfn.LET(_xlpm.fi,_xlfn._xlws.FILTER($O380:$O$2480,(MONTH($D380:$D$2480)=MONTH($D380))*($O380:$O$2480=$O380)),IF(COUNT(_xlpm.fi)&gt;1,"DUPLIKAT",""))</f>
        <v/>
      </c>
      <c r="AA380" s="31"/>
      <c r="AB380" s="31"/>
    </row>
    <row r="381" spans="2:28" ht="20.100000000000001" customHeight="1" x14ac:dyDescent="0.25">
      <c r="B381" s="31">
        <f t="shared" si="48"/>
        <v>369</v>
      </c>
      <c r="C381" s="31">
        <f t="shared" si="49"/>
        <v>1</v>
      </c>
      <c r="D381" s="32"/>
      <c r="E381" s="31"/>
      <c r="F381" s="31">
        <f>Datenbank!$E381</f>
        <v>0</v>
      </c>
      <c r="G381" s="33" t="str">
        <f>IF(ISERROR(INDEX([1]Plan!A:O,MATCH(E381,[1]Plan!C:C,0),MATCH(C381,[1]Plan!$A$2:$O$2,0))),"",INDEX([1]Plan!A:O,MATCH(E381,[1]Plan!C:C,0),MATCH(C381,[1]Plan!$A$2:$O$2,0)))</f>
        <v/>
      </c>
      <c r="H381" s="33"/>
      <c r="I381" s="33"/>
      <c r="J381" s="31"/>
      <c r="K381" s="33" t="str">
        <f t="shared" si="46"/>
        <v/>
      </c>
      <c r="L381" s="33" t="str">
        <f t="shared" si="47"/>
        <v/>
      </c>
      <c r="M381" s="31" t="str">
        <f t="shared" si="50"/>
        <v/>
      </c>
      <c r="N381" s="31" t="str">
        <f>IF(ISERROR(VLOOKUP(M381,[1]Plan!$Q$5:$R$22,2,FALSE)),"",VLOOKUP(M381,[1]Plan!$Q$5:$R$22,2,FALSE))</f>
        <v/>
      </c>
      <c r="O381" s="31" t="str">
        <f>IF(ISERROR(INDEX([1]Plan!$B:$B,MATCH(F381,[1]Plan!$C:$C,0))),"",INDEX([1]Plan!$B:$B,MATCH(F381,[1]Plan!$C:$C,0)))</f>
        <v/>
      </c>
      <c r="P381" s="33" t="str">
        <f t="shared" si="51"/>
        <v/>
      </c>
      <c r="Q381" s="33">
        <f t="shared" si="52"/>
        <v>0</v>
      </c>
      <c r="R381" s="33" t="str">
        <f t="shared" si="53"/>
        <v/>
      </c>
      <c r="S381" s="33" t="str">
        <f>IF(Z381="DUPLIKAT","",Tabelle1[[#This Row],[Soll-Monat]])</f>
        <v/>
      </c>
      <c r="T381" s="33" t="str">
        <f>IF(ISERROR(IF(M381=99,"",INDEX([1]Plan!A:O,MATCH($O381,[1]Plan!B:B,0),MATCH($C381,[1]Plan!$A$2:$O$2,0)))),"",IF(M381=99,"",INDEX([1]Plan!A:O,MATCH($O381,[1]Plan!B:B,0),MATCH($C381,[1]Plan!$A$2:$O$2,0))))</f>
        <v/>
      </c>
      <c r="U381" s="33">
        <f>IF(ISERROR(SUMIFS(P:P,E:E,Datenbank!$E381,C:C,Datenbank!$C381)),"",SUMIFS(P:P,E:E,Datenbank!$E381,C:C,Datenbank!$C381))+IF(ISERROR(SUMIFS(Q:Q,E:E,Datenbank!$E381,C:C,Datenbank!$C381)),"",SUMIFS(Q:Q,E:E,Datenbank!$E381,C:C,Datenbank!$C381))</f>
        <v>0</v>
      </c>
      <c r="V381" s="33" t="str">
        <f>IF(ISERROR(IF(Z381="Duplikat","",(Datenbank!$U381-Datenbank!$T381))),"",IF(Z381="Duplikat","",(Datenbank!$U381-Datenbank!$T381)))</f>
        <v/>
      </c>
      <c r="W381" s="33">
        <f ca="1">IF(ISERROR(SUMIF(O:T,Datenbank!$O381,T:T)),"",SUMIF(O:T,Datenbank!$O381,T:T))</f>
        <v>0</v>
      </c>
      <c r="X381" s="33">
        <f ca="1">IF(ISERROR(SUMIF(O:Q,Datenbank!$O381,Q:Q)),"",SUMIF(O:Q,Datenbank!$O381,Q:Q))+IF(ISERROR(SUMIF(O:Q,Datenbank!$O381,P:P)),"",SUMIF(O:Q,Datenbank!$O381,P:P))</f>
        <v>0</v>
      </c>
      <c r="Y381" s="33">
        <f ca="1">IF(ISERROR(Datenbank!$X381-W381),"",Datenbank!$X381-W381)</f>
        <v>0</v>
      </c>
      <c r="Z381" s="31" t="str" cm="1">
        <f t="array" ref="Z381">_xlfn.LET(_xlpm.fi,_xlfn._xlws.FILTER($O381:$O$2480,(MONTH($D381:$D$2480)=MONTH($D381))*($O381:$O$2480=$O381)),IF(COUNT(_xlpm.fi)&gt;1,"DUPLIKAT",""))</f>
        <v/>
      </c>
      <c r="AA381" s="31"/>
      <c r="AB381" s="31"/>
    </row>
    <row r="382" spans="2:28" ht="20.100000000000001" customHeight="1" x14ac:dyDescent="0.25">
      <c r="B382" s="31">
        <f t="shared" si="48"/>
        <v>370</v>
      </c>
      <c r="C382" s="31">
        <f t="shared" si="49"/>
        <v>1</v>
      </c>
      <c r="D382" s="32"/>
      <c r="E382" s="31"/>
      <c r="F382" s="31">
        <f>Datenbank!$E382</f>
        <v>0</v>
      </c>
      <c r="G382" s="33" t="str">
        <f>IF(ISERROR(INDEX([1]Plan!A:O,MATCH(E382,[1]Plan!C:C,0),MATCH(C382,[1]Plan!$A$2:$O$2,0))),"",INDEX([1]Plan!A:O,MATCH(E382,[1]Plan!C:C,0),MATCH(C382,[1]Plan!$A$2:$O$2,0)))</f>
        <v/>
      </c>
      <c r="H382" s="33"/>
      <c r="I382" s="33"/>
      <c r="J382" s="31"/>
      <c r="K382" s="33" t="str">
        <f t="shared" si="46"/>
        <v/>
      </c>
      <c r="L382" s="33" t="str">
        <f t="shared" si="47"/>
        <v/>
      </c>
      <c r="M382" s="31" t="str">
        <f t="shared" si="50"/>
        <v/>
      </c>
      <c r="N382" s="31" t="str">
        <f>IF(ISERROR(VLOOKUP(M382,[1]Plan!$Q$5:$R$22,2,FALSE)),"",VLOOKUP(M382,[1]Plan!$Q$5:$R$22,2,FALSE))</f>
        <v/>
      </c>
      <c r="O382" s="31" t="str">
        <f>IF(ISERROR(INDEX([1]Plan!$B:$B,MATCH(F382,[1]Plan!$C:$C,0))),"",INDEX([1]Plan!$B:$B,MATCH(F382,[1]Plan!$C:$C,0)))</f>
        <v/>
      </c>
      <c r="P382" s="33" t="str">
        <f t="shared" si="51"/>
        <v/>
      </c>
      <c r="Q382" s="33">
        <f t="shared" si="52"/>
        <v>0</v>
      </c>
      <c r="R382" s="33" t="str">
        <f t="shared" si="53"/>
        <v/>
      </c>
      <c r="S382" s="33" t="str">
        <f>IF(Z382="DUPLIKAT","",Tabelle1[[#This Row],[Soll-Monat]])</f>
        <v/>
      </c>
      <c r="T382" s="33" t="str">
        <f>IF(ISERROR(IF(M382=99,"",INDEX([1]Plan!A:O,MATCH($O382,[1]Plan!B:B,0),MATCH($C382,[1]Plan!$A$2:$O$2,0)))),"",IF(M382=99,"",INDEX([1]Plan!A:O,MATCH($O382,[1]Plan!B:B,0),MATCH($C382,[1]Plan!$A$2:$O$2,0))))</f>
        <v/>
      </c>
      <c r="U382" s="33">
        <f>IF(ISERROR(SUMIFS(P:P,E:E,Datenbank!$E382,C:C,Datenbank!$C382)),"",SUMIFS(P:P,E:E,Datenbank!$E382,C:C,Datenbank!$C382))+IF(ISERROR(SUMIFS(Q:Q,E:E,Datenbank!$E382,C:C,Datenbank!$C382)),"",SUMIFS(Q:Q,E:E,Datenbank!$E382,C:C,Datenbank!$C382))</f>
        <v>0</v>
      </c>
      <c r="V382" s="33" t="str">
        <f>IF(ISERROR(IF(Z382="Duplikat","",(Datenbank!$U382-Datenbank!$T382))),"",IF(Z382="Duplikat","",(Datenbank!$U382-Datenbank!$T382)))</f>
        <v/>
      </c>
      <c r="W382" s="33">
        <f ca="1">IF(ISERROR(SUMIF(O:T,Datenbank!$O382,T:T)),"",SUMIF(O:T,Datenbank!$O382,T:T))</f>
        <v>0</v>
      </c>
      <c r="X382" s="33">
        <f ca="1">IF(ISERROR(SUMIF(O:Q,Datenbank!$O382,Q:Q)),"",SUMIF(O:Q,Datenbank!$O382,Q:Q))+IF(ISERROR(SUMIF(O:Q,Datenbank!$O382,P:P)),"",SUMIF(O:Q,Datenbank!$O382,P:P))</f>
        <v>0</v>
      </c>
      <c r="Y382" s="33">
        <f ca="1">IF(ISERROR(Datenbank!$X382-W382),"",Datenbank!$X382-W382)</f>
        <v>0</v>
      </c>
      <c r="Z382" s="31" t="str" cm="1">
        <f t="array" ref="Z382">_xlfn.LET(_xlpm.fi,_xlfn._xlws.FILTER($O382:$O$2480,(MONTH($D382:$D$2480)=MONTH($D382))*($O382:$O$2480=$O382)),IF(COUNT(_xlpm.fi)&gt;1,"DUPLIKAT",""))</f>
        <v/>
      </c>
      <c r="AA382" s="31"/>
      <c r="AB382" s="31"/>
    </row>
    <row r="383" spans="2:28" ht="20.100000000000001" customHeight="1" x14ac:dyDescent="0.25">
      <c r="B383" s="31">
        <f t="shared" si="48"/>
        <v>371</v>
      </c>
      <c r="C383" s="31">
        <f t="shared" si="49"/>
        <v>1</v>
      </c>
      <c r="D383" s="32"/>
      <c r="E383" s="31"/>
      <c r="F383" s="31">
        <f>Datenbank!$E383</f>
        <v>0</v>
      </c>
      <c r="G383" s="33" t="str">
        <f>IF(ISERROR(INDEX([1]Plan!A:O,MATCH(E383,[1]Plan!C:C,0),MATCH(C383,[1]Plan!$A$2:$O$2,0))),"",INDEX([1]Plan!A:O,MATCH(E383,[1]Plan!C:C,0),MATCH(C383,[1]Plan!$A$2:$O$2,0)))</f>
        <v/>
      </c>
      <c r="H383" s="33"/>
      <c r="I383" s="33"/>
      <c r="J383" s="31"/>
      <c r="K383" s="33" t="str">
        <f t="shared" si="46"/>
        <v/>
      </c>
      <c r="L383" s="33" t="str">
        <f t="shared" si="47"/>
        <v/>
      </c>
      <c r="M383" s="31" t="str">
        <f t="shared" si="50"/>
        <v/>
      </c>
      <c r="N383" s="31" t="str">
        <f>IF(ISERROR(VLOOKUP(M383,[1]Plan!$Q$5:$R$22,2,FALSE)),"",VLOOKUP(M383,[1]Plan!$Q$5:$R$22,2,FALSE))</f>
        <v/>
      </c>
      <c r="O383" s="31" t="str">
        <f>IF(ISERROR(INDEX([1]Plan!$B:$B,MATCH(F383,[1]Plan!$C:$C,0))),"",INDEX([1]Plan!$B:$B,MATCH(F383,[1]Plan!$C:$C,0)))</f>
        <v/>
      </c>
      <c r="P383" s="33" t="str">
        <f t="shared" si="51"/>
        <v/>
      </c>
      <c r="Q383" s="33">
        <f t="shared" si="52"/>
        <v>0</v>
      </c>
      <c r="R383" s="33" t="str">
        <f t="shared" si="53"/>
        <v/>
      </c>
      <c r="S383" s="33" t="str">
        <f>IF(Z383="DUPLIKAT","",Tabelle1[[#This Row],[Soll-Monat]])</f>
        <v/>
      </c>
      <c r="T383" s="33" t="str">
        <f>IF(ISERROR(IF(M383=99,"",INDEX([1]Plan!A:O,MATCH($O383,[1]Plan!B:B,0),MATCH($C383,[1]Plan!$A$2:$O$2,0)))),"",IF(M383=99,"",INDEX([1]Plan!A:O,MATCH($O383,[1]Plan!B:B,0),MATCH($C383,[1]Plan!$A$2:$O$2,0))))</f>
        <v/>
      </c>
      <c r="U383" s="33">
        <f>IF(ISERROR(SUMIFS(P:P,E:E,Datenbank!$E383,C:C,Datenbank!$C383)),"",SUMIFS(P:P,E:E,Datenbank!$E383,C:C,Datenbank!$C383))+IF(ISERROR(SUMIFS(Q:Q,E:E,Datenbank!$E383,C:C,Datenbank!$C383)),"",SUMIFS(Q:Q,E:E,Datenbank!$E383,C:C,Datenbank!$C383))</f>
        <v>0</v>
      </c>
      <c r="V383" s="33" t="str">
        <f>IF(ISERROR(IF(Z383="Duplikat","",(Datenbank!$U383-Datenbank!$T383))),"",IF(Z383="Duplikat","",(Datenbank!$U383-Datenbank!$T383)))</f>
        <v/>
      </c>
      <c r="W383" s="33">
        <f ca="1">IF(ISERROR(SUMIF(O:T,Datenbank!$O383,T:T)),"",SUMIF(O:T,Datenbank!$O383,T:T))</f>
        <v>0</v>
      </c>
      <c r="X383" s="33">
        <f ca="1">IF(ISERROR(SUMIF(O:Q,Datenbank!$O383,Q:Q)),"",SUMIF(O:Q,Datenbank!$O383,Q:Q))+IF(ISERROR(SUMIF(O:Q,Datenbank!$O383,P:P)),"",SUMIF(O:Q,Datenbank!$O383,P:P))</f>
        <v>0</v>
      </c>
      <c r="Y383" s="33">
        <f ca="1">IF(ISERROR(Datenbank!$X383-W383),"",Datenbank!$X383-W383)</f>
        <v>0</v>
      </c>
      <c r="Z383" s="31" t="str" cm="1">
        <f t="array" ref="Z383">_xlfn.LET(_xlpm.fi,_xlfn._xlws.FILTER($O383:$O$2480,(MONTH($D383:$D$2480)=MONTH($D383))*($O383:$O$2480=$O383)),IF(COUNT(_xlpm.fi)&gt;1,"DUPLIKAT",""))</f>
        <v/>
      </c>
      <c r="AA383" s="31"/>
      <c r="AB383" s="31"/>
    </row>
    <row r="384" spans="2:28" ht="20.100000000000001" customHeight="1" x14ac:dyDescent="0.25">
      <c r="B384" s="31">
        <f t="shared" si="48"/>
        <v>372</v>
      </c>
      <c r="C384" s="31">
        <f t="shared" si="49"/>
        <v>1</v>
      </c>
      <c r="D384" s="32"/>
      <c r="E384" s="31"/>
      <c r="F384" s="31">
        <f>Datenbank!$E384</f>
        <v>0</v>
      </c>
      <c r="G384" s="33" t="str">
        <f>IF(ISERROR(INDEX([1]Plan!A:O,MATCH(E384,[1]Plan!C:C,0),MATCH(C384,[1]Plan!$A$2:$O$2,0))),"",INDEX([1]Plan!A:O,MATCH(E384,[1]Plan!C:C,0),MATCH(C384,[1]Plan!$A$2:$O$2,0)))</f>
        <v/>
      </c>
      <c r="H384" s="33"/>
      <c r="I384" s="33"/>
      <c r="J384" s="31"/>
      <c r="K384" s="33" t="str">
        <f t="shared" si="46"/>
        <v/>
      </c>
      <c r="L384" s="33" t="str">
        <f t="shared" si="47"/>
        <v/>
      </c>
      <c r="M384" s="31" t="str">
        <f t="shared" si="50"/>
        <v/>
      </c>
      <c r="N384" s="31" t="str">
        <f>IF(ISERROR(VLOOKUP(M384,[1]Plan!$Q$5:$R$22,2,FALSE)),"",VLOOKUP(M384,[1]Plan!$Q$5:$R$22,2,FALSE))</f>
        <v/>
      </c>
      <c r="O384" s="31" t="str">
        <f>IF(ISERROR(INDEX([1]Plan!$B:$B,MATCH(F384,[1]Plan!$C:$C,0))),"",INDEX([1]Plan!$B:$B,MATCH(F384,[1]Plan!$C:$C,0)))</f>
        <v/>
      </c>
      <c r="P384" s="33" t="str">
        <f t="shared" si="51"/>
        <v/>
      </c>
      <c r="Q384" s="33">
        <f t="shared" si="52"/>
        <v>0</v>
      </c>
      <c r="R384" s="33" t="str">
        <f t="shared" si="53"/>
        <v/>
      </c>
      <c r="S384" s="33" t="str">
        <f>IF(Z384="DUPLIKAT","",Tabelle1[[#This Row],[Soll-Monat]])</f>
        <v/>
      </c>
      <c r="T384" s="33" t="str">
        <f>IF(ISERROR(IF(M384=99,"",INDEX([1]Plan!A:O,MATCH($O384,[1]Plan!B:B,0),MATCH($C384,[1]Plan!$A$2:$O$2,0)))),"",IF(M384=99,"",INDEX([1]Plan!A:O,MATCH($O384,[1]Plan!B:B,0),MATCH($C384,[1]Plan!$A$2:$O$2,0))))</f>
        <v/>
      </c>
      <c r="U384" s="33">
        <f>IF(ISERROR(SUMIFS(P:P,E:E,Datenbank!$E384,C:C,Datenbank!$C384)),"",SUMIFS(P:P,E:E,Datenbank!$E384,C:C,Datenbank!$C384))+IF(ISERROR(SUMIFS(Q:Q,E:E,Datenbank!$E384,C:C,Datenbank!$C384)),"",SUMIFS(Q:Q,E:E,Datenbank!$E384,C:C,Datenbank!$C384))</f>
        <v>0</v>
      </c>
      <c r="V384" s="33" t="str">
        <f>IF(ISERROR(IF(Z384="Duplikat","",(Datenbank!$U384-Datenbank!$T384))),"",IF(Z384="Duplikat","",(Datenbank!$U384-Datenbank!$T384)))</f>
        <v/>
      </c>
      <c r="W384" s="33">
        <f ca="1">IF(ISERROR(SUMIF(O:T,Datenbank!$O384,T:T)),"",SUMIF(O:T,Datenbank!$O384,T:T))</f>
        <v>0</v>
      </c>
      <c r="X384" s="33">
        <f ca="1">IF(ISERROR(SUMIF(O:Q,Datenbank!$O384,Q:Q)),"",SUMIF(O:Q,Datenbank!$O384,Q:Q))+IF(ISERROR(SUMIF(O:Q,Datenbank!$O384,P:P)),"",SUMIF(O:Q,Datenbank!$O384,P:P))</f>
        <v>0</v>
      </c>
      <c r="Y384" s="33">
        <f ca="1">IF(ISERROR(Datenbank!$X384-W384),"",Datenbank!$X384-W384)</f>
        <v>0</v>
      </c>
      <c r="Z384" s="31" t="str" cm="1">
        <f t="array" ref="Z384">_xlfn.LET(_xlpm.fi,_xlfn._xlws.FILTER($O384:$O$2480,(MONTH($D384:$D$2480)=MONTH($D384))*($O384:$O$2480=$O384)),IF(COUNT(_xlpm.fi)&gt;1,"DUPLIKAT",""))</f>
        <v/>
      </c>
      <c r="AA384" s="31"/>
      <c r="AB384" s="31"/>
    </row>
    <row r="385" spans="2:28" ht="20.100000000000001" customHeight="1" x14ac:dyDescent="0.25">
      <c r="B385" s="31">
        <f t="shared" si="48"/>
        <v>373</v>
      </c>
      <c r="C385" s="31">
        <f t="shared" si="49"/>
        <v>1</v>
      </c>
      <c r="D385" s="32"/>
      <c r="E385" s="31"/>
      <c r="F385" s="31">
        <f>Datenbank!$E385</f>
        <v>0</v>
      </c>
      <c r="G385" s="33" t="str">
        <f>IF(ISERROR(INDEX([1]Plan!A:O,MATCH(E385,[1]Plan!C:C,0),MATCH(C385,[1]Plan!$A$2:$O$2,0))),"",INDEX([1]Plan!A:O,MATCH(E385,[1]Plan!C:C,0),MATCH(C385,[1]Plan!$A$2:$O$2,0)))</f>
        <v/>
      </c>
      <c r="H385" s="33"/>
      <c r="I385" s="33"/>
      <c r="J385" s="31"/>
      <c r="K385" s="33" t="str">
        <f t="shared" si="46"/>
        <v/>
      </c>
      <c r="L385" s="33" t="str">
        <f t="shared" si="47"/>
        <v/>
      </c>
      <c r="M385" s="31" t="str">
        <f t="shared" si="50"/>
        <v/>
      </c>
      <c r="N385" s="31" t="str">
        <f>IF(ISERROR(VLOOKUP(M385,[1]Plan!$Q$5:$R$22,2,FALSE)),"",VLOOKUP(M385,[1]Plan!$Q$5:$R$22,2,FALSE))</f>
        <v/>
      </c>
      <c r="O385" s="31" t="str">
        <f>IF(ISERROR(INDEX([1]Plan!$B:$B,MATCH(F385,[1]Plan!$C:$C,0))),"",INDEX([1]Plan!$B:$B,MATCH(F385,[1]Plan!$C:$C,0)))</f>
        <v/>
      </c>
      <c r="P385" s="33" t="str">
        <f t="shared" si="51"/>
        <v/>
      </c>
      <c r="Q385" s="33">
        <f t="shared" si="52"/>
        <v>0</v>
      </c>
      <c r="R385" s="33" t="str">
        <f t="shared" si="53"/>
        <v/>
      </c>
      <c r="S385" s="33" t="str">
        <f>IF(Z385="DUPLIKAT","",Tabelle1[[#This Row],[Soll-Monat]])</f>
        <v/>
      </c>
      <c r="T385" s="33" t="str">
        <f>IF(ISERROR(IF(M385=99,"",INDEX([1]Plan!A:O,MATCH($O385,[1]Plan!B:B,0),MATCH($C385,[1]Plan!$A$2:$O$2,0)))),"",IF(M385=99,"",INDEX([1]Plan!A:O,MATCH($O385,[1]Plan!B:B,0),MATCH($C385,[1]Plan!$A$2:$O$2,0))))</f>
        <v/>
      </c>
      <c r="U385" s="33">
        <f>IF(ISERROR(SUMIFS(P:P,E:E,Datenbank!$E385,C:C,Datenbank!$C385)),"",SUMIFS(P:P,E:E,Datenbank!$E385,C:C,Datenbank!$C385))+IF(ISERROR(SUMIFS(Q:Q,E:E,Datenbank!$E385,C:C,Datenbank!$C385)),"",SUMIFS(Q:Q,E:E,Datenbank!$E385,C:C,Datenbank!$C385))</f>
        <v>0</v>
      </c>
      <c r="V385" s="33" t="str">
        <f>IF(ISERROR(IF(Z385="Duplikat","",(Datenbank!$U385-Datenbank!$T385))),"",IF(Z385="Duplikat","",(Datenbank!$U385-Datenbank!$T385)))</f>
        <v/>
      </c>
      <c r="W385" s="33">
        <f ca="1">IF(ISERROR(SUMIF(O:T,Datenbank!$O385,T:T)),"",SUMIF(O:T,Datenbank!$O385,T:T))</f>
        <v>0</v>
      </c>
      <c r="X385" s="33">
        <f ca="1">IF(ISERROR(SUMIF(O:Q,Datenbank!$O385,Q:Q)),"",SUMIF(O:Q,Datenbank!$O385,Q:Q))+IF(ISERROR(SUMIF(O:Q,Datenbank!$O385,P:P)),"",SUMIF(O:Q,Datenbank!$O385,P:P))</f>
        <v>0</v>
      </c>
      <c r="Y385" s="33">
        <f ca="1">IF(ISERROR(Datenbank!$X385-W385),"",Datenbank!$X385-W385)</f>
        <v>0</v>
      </c>
      <c r="Z385" s="31" t="str" cm="1">
        <f t="array" ref="Z385">_xlfn.LET(_xlpm.fi,_xlfn._xlws.FILTER($O385:$O$2480,(MONTH($D385:$D$2480)=MONTH($D385))*($O385:$O$2480=$O385)),IF(COUNT(_xlpm.fi)&gt;1,"DUPLIKAT",""))</f>
        <v/>
      </c>
      <c r="AA385" s="31"/>
      <c r="AB385" s="31"/>
    </row>
    <row r="386" spans="2:28" ht="20.100000000000001" customHeight="1" x14ac:dyDescent="0.25">
      <c r="B386" s="31">
        <f t="shared" si="48"/>
        <v>374</v>
      </c>
      <c r="C386" s="31">
        <f t="shared" si="49"/>
        <v>1</v>
      </c>
      <c r="D386" s="32"/>
      <c r="E386" s="31"/>
      <c r="F386" s="31">
        <f>Datenbank!$E386</f>
        <v>0</v>
      </c>
      <c r="G386" s="33" t="str">
        <f>IF(ISERROR(INDEX([1]Plan!A:O,MATCH(E386,[1]Plan!C:C,0),MATCH(C386,[1]Plan!$A$2:$O$2,0))),"",INDEX([1]Plan!A:O,MATCH(E386,[1]Plan!C:C,0),MATCH(C386,[1]Plan!$A$2:$O$2,0)))</f>
        <v/>
      </c>
      <c r="H386" s="33"/>
      <c r="I386" s="33"/>
      <c r="J386" s="31"/>
      <c r="K386" s="33" t="str">
        <f t="shared" si="46"/>
        <v/>
      </c>
      <c r="L386" s="33" t="str">
        <f t="shared" si="47"/>
        <v/>
      </c>
      <c r="M386" s="31" t="str">
        <f t="shared" si="50"/>
        <v/>
      </c>
      <c r="N386" s="31" t="str">
        <f>IF(ISERROR(VLOOKUP(M386,[1]Plan!$Q$5:$R$22,2,FALSE)),"",VLOOKUP(M386,[1]Plan!$Q$5:$R$22,2,FALSE))</f>
        <v/>
      </c>
      <c r="O386" s="31" t="str">
        <f>IF(ISERROR(INDEX([1]Plan!$B:$B,MATCH(F386,[1]Plan!$C:$C,0))),"",INDEX([1]Plan!$B:$B,MATCH(F386,[1]Plan!$C:$C,0)))</f>
        <v/>
      </c>
      <c r="P386" s="33" t="str">
        <f t="shared" si="51"/>
        <v/>
      </c>
      <c r="Q386" s="33">
        <f t="shared" si="52"/>
        <v>0</v>
      </c>
      <c r="R386" s="33" t="str">
        <f t="shared" si="53"/>
        <v/>
      </c>
      <c r="S386" s="33" t="str">
        <f>IF(Z386="DUPLIKAT","",Tabelle1[[#This Row],[Soll-Monat]])</f>
        <v/>
      </c>
      <c r="T386" s="33" t="str">
        <f>IF(ISERROR(IF(M386=99,"",INDEX([1]Plan!A:O,MATCH($O386,[1]Plan!B:B,0),MATCH($C386,[1]Plan!$A$2:$O$2,0)))),"",IF(M386=99,"",INDEX([1]Plan!A:O,MATCH($O386,[1]Plan!B:B,0),MATCH($C386,[1]Plan!$A$2:$O$2,0))))</f>
        <v/>
      </c>
      <c r="U386" s="33">
        <f>IF(ISERROR(SUMIFS(P:P,E:E,Datenbank!$E386,C:C,Datenbank!$C386)),"",SUMIFS(P:P,E:E,Datenbank!$E386,C:C,Datenbank!$C386))+IF(ISERROR(SUMIFS(Q:Q,E:E,Datenbank!$E386,C:C,Datenbank!$C386)),"",SUMIFS(Q:Q,E:E,Datenbank!$E386,C:C,Datenbank!$C386))</f>
        <v>0</v>
      </c>
      <c r="V386" s="33" t="str">
        <f>IF(ISERROR(IF(Z386="Duplikat","",(Datenbank!$U386-Datenbank!$T386))),"",IF(Z386="Duplikat","",(Datenbank!$U386-Datenbank!$T386)))</f>
        <v/>
      </c>
      <c r="W386" s="33">
        <f ca="1">IF(ISERROR(SUMIF(O:T,Datenbank!$O386,T:T)),"",SUMIF(O:T,Datenbank!$O386,T:T))</f>
        <v>0</v>
      </c>
      <c r="X386" s="33">
        <f ca="1">IF(ISERROR(SUMIF(O:Q,Datenbank!$O386,Q:Q)),"",SUMIF(O:Q,Datenbank!$O386,Q:Q))+IF(ISERROR(SUMIF(O:Q,Datenbank!$O386,P:P)),"",SUMIF(O:Q,Datenbank!$O386,P:P))</f>
        <v>0</v>
      </c>
      <c r="Y386" s="33">
        <f ca="1">IF(ISERROR(Datenbank!$X386-W386),"",Datenbank!$X386-W386)</f>
        <v>0</v>
      </c>
      <c r="Z386" s="31" t="str" cm="1">
        <f t="array" ref="Z386">_xlfn.LET(_xlpm.fi,_xlfn._xlws.FILTER($O386:$O$2480,(MONTH($D386:$D$2480)=MONTH($D386))*($O386:$O$2480=$O386)),IF(COUNT(_xlpm.fi)&gt;1,"DUPLIKAT",""))</f>
        <v/>
      </c>
      <c r="AA386" s="31"/>
      <c r="AB386" s="31"/>
    </row>
    <row r="387" spans="2:28" ht="20.100000000000001" customHeight="1" x14ac:dyDescent="0.25">
      <c r="B387" s="31">
        <f t="shared" si="48"/>
        <v>375</v>
      </c>
      <c r="C387" s="31">
        <f t="shared" si="49"/>
        <v>1</v>
      </c>
      <c r="D387" s="32"/>
      <c r="E387" s="31"/>
      <c r="F387" s="31">
        <f>Datenbank!$E387</f>
        <v>0</v>
      </c>
      <c r="G387" s="33" t="str">
        <f>IF(ISERROR(INDEX([1]Plan!A:O,MATCH(E387,[1]Plan!C:C,0),MATCH(C387,[1]Plan!$A$2:$O$2,0))),"",INDEX([1]Plan!A:O,MATCH(E387,[1]Plan!C:C,0),MATCH(C387,[1]Plan!$A$2:$O$2,0)))</f>
        <v/>
      </c>
      <c r="H387" s="33"/>
      <c r="I387" s="33"/>
      <c r="J387" s="31"/>
      <c r="K387" s="33" t="str">
        <f t="shared" si="46"/>
        <v/>
      </c>
      <c r="L387" s="33" t="str">
        <f t="shared" si="47"/>
        <v/>
      </c>
      <c r="M387" s="31" t="str">
        <f t="shared" si="50"/>
        <v/>
      </c>
      <c r="N387" s="31" t="str">
        <f>IF(ISERROR(VLOOKUP(M387,[1]Plan!$Q$5:$R$22,2,FALSE)),"",VLOOKUP(M387,[1]Plan!$Q$5:$R$22,2,FALSE))</f>
        <v/>
      </c>
      <c r="O387" s="31" t="str">
        <f>IF(ISERROR(INDEX([1]Plan!$B:$B,MATCH(F387,[1]Plan!$C:$C,0))),"",INDEX([1]Plan!$B:$B,MATCH(F387,[1]Plan!$C:$C,0)))</f>
        <v/>
      </c>
      <c r="P387" s="33" t="str">
        <f t="shared" si="51"/>
        <v/>
      </c>
      <c r="Q387" s="33">
        <f t="shared" si="52"/>
        <v>0</v>
      </c>
      <c r="R387" s="33" t="str">
        <f t="shared" si="53"/>
        <v/>
      </c>
      <c r="S387" s="33" t="str">
        <f>IF(Z387="DUPLIKAT","",Tabelle1[[#This Row],[Soll-Monat]])</f>
        <v/>
      </c>
      <c r="T387" s="33" t="str">
        <f>IF(ISERROR(IF(M387=99,"",INDEX([1]Plan!A:O,MATCH($O387,[1]Plan!B:B,0),MATCH($C387,[1]Plan!$A$2:$O$2,0)))),"",IF(M387=99,"",INDEX([1]Plan!A:O,MATCH($O387,[1]Plan!B:B,0),MATCH($C387,[1]Plan!$A$2:$O$2,0))))</f>
        <v/>
      </c>
      <c r="U387" s="33">
        <f>IF(ISERROR(SUMIFS(P:P,E:E,Datenbank!$E387,C:C,Datenbank!$C387)),"",SUMIFS(P:P,E:E,Datenbank!$E387,C:C,Datenbank!$C387))+IF(ISERROR(SUMIFS(Q:Q,E:E,Datenbank!$E387,C:C,Datenbank!$C387)),"",SUMIFS(Q:Q,E:E,Datenbank!$E387,C:C,Datenbank!$C387))</f>
        <v>0</v>
      </c>
      <c r="V387" s="33" t="str">
        <f>IF(ISERROR(IF(Z387="Duplikat","",(Datenbank!$U387-Datenbank!$T387))),"",IF(Z387="Duplikat","",(Datenbank!$U387-Datenbank!$T387)))</f>
        <v/>
      </c>
      <c r="W387" s="33">
        <f ca="1">IF(ISERROR(SUMIF(O:T,Datenbank!$O387,T:T)),"",SUMIF(O:T,Datenbank!$O387,T:T))</f>
        <v>0</v>
      </c>
      <c r="X387" s="33">
        <f ca="1">IF(ISERROR(SUMIF(O:Q,Datenbank!$O387,Q:Q)),"",SUMIF(O:Q,Datenbank!$O387,Q:Q))+IF(ISERROR(SUMIF(O:Q,Datenbank!$O387,P:P)),"",SUMIF(O:Q,Datenbank!$O387,P:P))</f>
        <v>0</v>
      </c>
      <c r="Y387" s="33">
        <f ca="1">IF(ISERROR(Datenbank!$X387-W387),"",Datenbank!$X387-W387)</f>
        <v>0</v>
      </c>
      <c r="Z387" s="31" t="str" cm="1">
        <f t="array" ref="Z387">_xlfn.LET(_xlpm.fi,_xlfn._xlws.FILTER($O387:$O$2480,(MONTH($D387:$D$2480)=MONTH($D387))*($O387:$O$2480=$O387)),IF(COUNT(_xlpm.fi)&gt;1,"DUPLIKAT",""))</f>
        <v/>
      </c>
      <c r="AA387" s="31"/>
      <c r="AB387" s="31"/>
    </row>
    <row r="388" spans="2:28" ht="20.100000000000001" customHeight="1" x14ac:dyDescent="0.25">
      <c r="B388" s="31">
        <f t="shared" si="48"/>
        <v>376</v>
      </c>
      <c r="C388" s="31">
        <f t="shared" si="49"/>
        <v>1</v>
      </c>
      <c r="D388" s="32"/>
      <c r="E388" s="31"/>
      <c r="F388" s="31">
        <f>Datenbank!$E388</f>
        <v>0</v>
      </c>
      <c r="G388" s="33" t="str">
        <f>IF(ISERROR(INDEX([1]Plan!A:O,MATCH(E388,[1]Plan!C:C,0),MATCH(C388,[1]Plan!$A$2:$O$2,0))),"",INDEX([1]Plan!A:O,MATCH(E388,[1]Plan!C:C,0),MATCH(C388,[1]Plan!$A$2:$O$2,0)))</f>
        <v/>
      </c>
      <c r="H388" s="33"/>
      <c r="I388" s="33"/>
      <c r="J388" s="31"/>
      <c r="K388" s="33" t="str">
        <f t="shared" si="46"/>
        <v/>
      </c>
      <c r="L388" s="33" t="str">
        <f t="shared" si="47"/>
        <v/>
      </c>
      <c r="M388" s="31" t="str">
        <f t="shared" si="50"/>
        <v/>
      </c>
      <c r="N388" s="31" t="str">
        <f>IF(ISERROR(VLOOKUP(M388,[1]Plan!$Q$5:$R$22,2,FALSE)),"",VLOOKUP(M388,[1]Plan!$Q$5:$R$22,2,FALSE))</f>
        <v/>
      </c>
      <c r="O388" s="31" t="str">
        <f>IF(ISERROR(INDEX([1]Plan!$B:$B,MATCH(F388,[1]Plan!$C:$C,0))),"",INDEX([1]Plan!$B:$B,MATCH(F388,[1]Plan!$C:$C,0)))</f>
        <v/>
      </c>
      <c r="P388" s="33" t="str">
        <f t="shared" si="51"/>
        <v/>
      </c>
      <c r="Q388" s="33">
        <f t="shared" si="52"/>
        <v>0</v>
      </c>
      <c r="R388" s="33" t="str">
        <f t="shared" si="53"/>
        <v/>
      </c>
      <c r="S388" s="33" t="str">
        <f>IF(Z388="DUPLIKAT","",Tabelle1[[#This Row],[Soll-Monat]])</f>
        <v/>
      </c>
      <c r="T388" s="33" t="str">
        <f>IF(ISERROR(IF(M388=99,"",INDEX([1]Plan!A:O,MATCH($O388,[1]Plan!B:B,0),MATCH($C388,[1]Plan!$A$2:$O$2,0)))),"",IF(M388=99,"",INDEX([1]Plan!A:O,MATCH($O388,[1]Plan!B:B,0),MATCH($C388,[1]Plan!$A$2:$O$2,0))))</f>
        <v/>
      </c>
      <c r="U388" s="33">
        <f>IF(ISERROR(SUMIFS(P:P,E:E,Datenbank!$E388,C:C,Datenbank!$C388)),"",SUMIFS(P:P,E:E,Datenbank!$E388,C:C,Datenbank!$C388))+IF(ISERROR(SUMIFS(Q:Q,E:E,Datenbank!$E388,C:C,Datenbank!$C388)),"",SUMIFS(Q:Q,E:E,Datenbank!$E388,C:C,Datenbank!$C388))</f>
        <v>0</v>
      </c>
      <c r="V388" s="33" t="str">
        <f>IF(ISERROR(IF(Z388="Duplikat","",(Datenbank!$U388-Datenbank!$T388))),"",IF(Z388="Duplikat","",(Datenbank!$U388-Datenbank!$T388)))</f>
        <v/>
      </c>
      <c r="W388" s="33">
        <f ca="1">IF(ISERROR(SUMIF(O:T,Datenbank!$O388,T:T)),"",SUMIF(O:T,Datenbank!$O388,T:T))</f>
        <v>0</v>
      </c>
      <c r="X388" s="33">
        <f ca="1">IF(ISERROR(SUMIF(O:Q,Datenbank!$O388,Q:Q)),"",SUMIF(O:Q,Datenbank!$O388,Q:Q))+IF(ISERROR(SUMIF(O:Q,Datenbank!$O388,P:P)),"",SUMIF(O:Q,Datenbank!$O388,P:P))</f>
        <v>0</v>
      </c>
      <c r="Y388" s="33">
        <f ca="1">IF(ISERROR(Datenbank!$X388-W388),"",Datenbank!$X388-W388)</f>
        <v>0</v>
      </c>
      <c r="Z388" s="31" t="str" cm="1">
        <f t="array" ref="Z388">_xlfn.LET(_xlpm.fi,_xlfn._xlws.FILTER($O388:$O$2480,(MONTH($D388:$D$2480)=MONTH($D388))*($O388:$O$2480=$O388)),IF(COUNT(_xlpm.fi)&gt;1,"DUPLIKAT",""))</f>
        <v/>
      </c>
      <c r="AA388" s="31"/>
      <c r="AB388" s="31"/>
    </row>
    <row r="389" spans="2:28" ht="20.100000000000001" customHeight="1" x14ac:dyDescent="0.25">
      <c r="B389" s="31">
        <f t="shared" si="48"/>
        <v>377</v>
      </c>
      <c r="C389" s="31">
        <f t="shared" si="49"/>
        <v>1</v>
      </c>
      <c r="D389" s="32"/>
      <c r="E389" s="31"/>
      <c r="F389" s="31">
        <f>Datenbank!$E389</f>
        <v>0</v>
      </c>
      <c r="G389" s="33" t="str">
        <f>IF(ISERROR(INDEX([1]Plan!A:O,MATCH(E389,[1]Plan!C:C,0),MATCH(C389,[1]Plan!$A$2:$O$2,0))),"",INDEX([1]Plan!A:O,MATCH(E389,[1]Plan!C:C,0),MATCH(C389,[1]Plan!$A$2:$O$2,0)))</f>
        <v/>
      </c>
      <c r="H389" s="33"/>
      <c r="I389" s="33"/>
      <c r="J389" s="31"/>
      <c r="K389" s="33" t="str">
        <f t="shared" si="46"/>
        <v/>
      </c>
      <c r="L389" s="33" t="str">
        <f t="shared" si="47"/>
        <v/>
      </c>
      <c r="M389" s="31" t="str">
        <f t="shared" si="50"/>
        <v/>
      </c>
      <c r="N389" s="31" t="str">
        <f>IF(ISERROR(VLOOKUP(M389,[1]Plan!$Q$5:$R$22,2,FALSE)),"",VLOOKUP(M389,[1]Plan!$Q$5:$R$22,2,FALSE))</f>
        <v/>
      </c>
      <c r="O389" s="31" t="str">
        <f>IF(ISERROR(INDEX([1]Plan!$B:$B,MATCH(F389,[1]Plan!$C:$C,0))),"",INDEX([1]Plan!$B:$B,MATCH(F389,[1]Plan!$C:$C,0)))</f>
        <v/>
      </c>
      <c r="P389" s="33" t="str">
        <f t="shared" si="51"/>
        <v/>
      </c>
      <c r="Q389" s="33">
        <f t="shared" si="52"/>
        <v>0</v>
      </c>
      <c r="R389" s="33" t="str">
        <f t="shared" si="53"/>
        <v/>
      </c>
      <c r="S389" s="33" t="str">
        <f>IF(Z389="DUPLIKAT","",Tabelle1[[#This Row],[Soll-Monat]])</f>
        <v/>
      </c>
      <c r="T389" s="33" t="str">
        <f>IF(ISERROR(IF(M389=99,"",INDEX([1]Plan!A:O,MATCH($O389,[1]Plan!B:B,0),MATCH($C389,[1]Plan!$A$2:$O$2,0)))),"",IF(M389=99,"",INDEX([1]Plan!A:O,MATCH($O389,[1]Plan!B:B,0),MATCH($C389,[1]Plan!$A$2:$O$2,0))))</f>
        <v/>
      </c>
      <c r="U389" s="33">
        <f>IF(ISERROR(SUMIFS(P:P,E:E,Datenbank!$E389,C:C,Datenbank!$C389)),"",SUMIFS(P:P,E:E,Datenbank!$E389,C:C,Datenbank!$C389))+IF(ISERROR(SUMIFS(Q:Q,E:E,Datenbank!$E389,C:C,Datenbank!$C389)),"",SUMIFS(Q:Q,E:E,Datenbank!$E389,C:C,Datenbank!$C389))</f>
        <v>0</v>
      </c>
      <c r="V389" s="33" t="str">
        <f>IF(ISERROR(IF(Z389="Duplikat","",(Datenbank!$U389-Datenbank!$T389))),"",IF(Z389="Duplikat","",(Datenbank!$U389-Datenbank!$T389)))</f>
        <v/>
      </c>
      <c r="W389" s="33">
        <f ca="1">IF(ISERROR(SUMIF(O:T,Datenbank!$O389,T:T)),"",SUMIF(O:T,Datenbank!$O389,T:T))</f>
        <v>0</v>
      </c>
      <c r="X389" s="33">
        <f ca="1">IF(ISERROR(SUMIF(O:Q,Datenbank!$O389,Q:Q)),"",SUMIF(O:Q,Datenbank!$O389,Q:Q))+IF(ISERROR(SUMIF(O:Q,Datenbank!$O389,P:P)),"",SUMIF(O:Q,Datenbank!$O389,P:P))</f>
        <v>0</v>
      </c>
      <c r="Y389" s="33">
        <f ca="1">IF(ISERROR(Datenbank!$X389-W389),"",Datenbank!$X389-W389)</f>
        <v>0</v>
      </c>
      <c r="Z389" s="31" t="str" cm="1">
        <f t="array" ref="Z389">_xlfn.LET(_xlpm.fi,_xlfn._xlws.FILTER($O389:$O$2480,(MONTH($D389:$D$2480)=MONTH($D389))*($O389:$O$2480=$O389)),IF(COUNT(_xlpm.fi)&gt;1,"DUPLIKAT",""))</f>
        <v/>
      </c>
      <c r="AA389" s="31"/>
      <c r="AB389" s="31"/>
    </row>
    <row r="390" spans="2:28" ht="20.100000000000001" customHeight="1" x14ac:dyDescent="0.25">
      <c r="B390" s="31">
        <f t="shared" si="48"/>
        <v>378</v>
      </c>
      <c r="C390" s="31">
        <f t="shared" si="49"/>
        <v>1</v>
      </c>
      <c r="D390" s="32"/>
      <c r="E390" s="31"/>
      <c r="F390" s="31">
        <f>Datenbank!$E390</f>
        <v>0</v>
      </c>
      <c r="G390" s="33" t="str">
        <f>IF(ISERROR(INDEX([1]Plan!A:O,MATCH(E390,[1]Plan!C:C,0),MATCH(C390,[1]Plan!$A$2:$O$2,0))),"",INDEX([1]Plan!A:O,MATCH(E390,[1]Plan!C:C,0),MATCH(C390,[1]Plan!$A$2:$O$2,0)))</f>
        <v/>
      </c>
      <c r="H390" s="33"/>
      <c r="I390" s="33"/>
      <c r="J390" s="31"/>
      <c r="K390" s="33" t="str">
        <f t="shared" si="46"/>
        <v/>
      </c>
      <c r="L390" s="33" t="str">
        <f t="shared" si="47"/>
        <v/>
      </c>
      <c r="M390" s="31" t="str">
        <f t="shared" si="50"/>
        <v/>
      </c>
      <c r="N390" s="31" t="str">
        <f>IF(ISERROR(VLOOKUP(M390,[1]Plan!$Q$5:$R$22,2,FALSE)),"",VLOOKUP(M390,[1]Plan!$Q$5:$R$22,2,FALSE))</f>
        <v/>
      </c>
      <c r="O390" s="31" t="str">
        <f>IF(ISERROR(INDEX([1]Plan!$B:$B,MATCH(F390,[1]Plan!$C:$C,0))),"",INDEX([1]Plan!$B:$B,MATCH(F390,[1]Plan!$C:$C,0)))</f>
        <v/>
      </c>
      <c r="P390" s="33" t="str">
        <f t="shared" si="51"/>
        <v/>
      </c>
      <c r="Q390" s="33">
        <f t="shared" si="52"/>
        <v>0</v>
      </c>
      <c r="R390" s="33" t="str">
        <f t="shared" si="53"/>
        <v/>
      </c>
      <c r="S390" s="33" t="str">
        <f>IF(Z390="DUPLIKAT","",Tabelle1[[#This Row],[Soll-Monat]])</f>
        <v/>
      </c>
      <c r="T390" s="33" t="str">
        <f>IF(ISERROR(IF(M390=99,"",INDEX([1]Plan!A:O,MATCH($O390,[1]Plan!B:B,0),MATCH($C390,[1]Plan!$A$2:$O$2,0)))),"",IF(M390=99,"",INDEX([1]Plan!A:O,MATCH($O390,[1]Plan!B:B,0),MATCH($C390,[1]Plan!$A$2:$O$2,0))))</f>
        <v/>
      </c>
      <c r="U390" s="33">
        <f>IF(ISERROR(SUMIFS(P:P,E:E,Datenbank!$E390,C:C,Datenbank!$C390)),"",SUMIFS(P:P,E:E,Datenbank!$E390,C:C,Datenbank!$C390))+IF(ISERROR(SUMIFS(Q:Q,E:E,Datenbank!$E390,C:C,Datenbank!$C390)),"",SUMIFS(Q:Q,E:E,Datenbank!$E390,C:C,Datenbank!$C390))</f>
        <v>0</v>
      </c>
      <c r="V390" s="33" t="str">
        <f>IF(ISERROR(IF(Z390="Duplikat","",(Datenbank!$U390-Datenbank!$T390))),"",IF(Z390="Duplikat","",(Datenbank!$U390-Datenbank!$T390)))</f>
        <v/>
      </c>
      <c r="W390" s="33">
        <f ca="1">IF(ISERROR(SUMIF(O:T,Datenbank!$O390,T:T)),"",SUMIF(O:T,Datenbank!$O390,T:T))</f>
        <v>0</v>
      </c>
      <c r="X390" s="33">
        <f ca="1">IF(ISERROR(SUMIF(O:Q,Datenbank!$O390,Q:Q)),"",SUMIF(O:Q,Datenbank!$O390,Q:Q))+IF(ISERROR(SUMIF(O:Q,Datenbank!$O390,P:P)),"",SUMIF(O:Q,Datenbank!$O390,P:P))</f>
        <v>0</v>
      </c>
      <c r="Y390" s="33">
        <f ca="1">IF(ISERROR(Datenbank!$X390-W390),"",Datenbank!$X390-W390)</f>
        <v>0</v>
      </c>
      <c r="Z390" s="31" t="str" cm="1">
        <f t="array" ref="Z390">_xlfn.LET(_xlpm.fi,_xlfn._xlws.FILTER($O390:$O$2480,(MONTH($D390:$D$2480)=MONTH($D390))*($O390:$O$2480=$O390)),IF(COUNT(_xlpm.fi)&gt;1,"DUPLIKAT",""))</f>
        <v/>
      </c>
      <c r="AA390" s="31"/>
      <c r="AB390" s="31"/>
    </row>
    <row r="391" spans="2:28" ht="20.100000000000001" customHeight="1" x14ac:dyDescent="0.25">
      <c r="B391" s="31">
        <f t="shared" si="48"/>
        <v>379</v>
      </c>
      <c r="C391" s="31">
        <f t="shared" si="49"/>
        <v>1</v>
      </c>
      <c r="D391" s="32"/>
      <c r="E391" s="31"/>
      <c r="F391" s="31">
        <f>Datenbank!$E391</f>
        <v>0</v>
      </c>
      <c r="G391" s="33" t="str">
        <f>IF(ISERROR(INDEX([1]Plan!A:O,MATCH(E391,[1]Plan!C:C,0),MATCH(C391,[1]Plan!$A$2:$O$2,0))),"",INDEX([1]Plan!A:O,MATCH(E391,[1]Plan!C:C,0),MATCH(C391,[1]Plan!$A$2:$O$2,0)))</f>
        <v/>
      </c>
      <c r="H391" s="33"/>
      <c r="I391" s="33"/>
      <c r="J391" s="31"/>
      <c r="K391" s="33" t="str">
        <f t="shared" si="46"/>
        <v/>
      </c>
      <c r="L391" s="33" t="str">
        <f t="shared" si="47"/>
        <v/>
      </c>
      <c r="M391" s="31" t="str">
        <f t="shared" si="50"/>
        <v/>
      </c>
      <c r="N391" s="31" t="str">
        <f>IF(ISERROR(VLOOKUP(M391,[1]Plan!$Q$5:$R$22,2,FALSE)),"",VLOOKUP(M391,[1]Plan!$Q$5:$R$22,2,FALSE))</f>
        <v/>
      </c>
      <c r="O391" s="31" t="str">
        <f>IF(ISERROR(INDEX([1]Plan!$B:$B,MATCH(F391,[1]Plan!$C:$C,0))),"",INDEX([1]Plan!$B:$B,MATCH(F391,[1]Plan!$C:$C,0)))</f>
        <v/>
      </c>
      <c r="P391" s="33" t="str">
        <f t="shared" si="51"/>
        <v/>
      </c>
      <c r="Q391" s="33">
        <f t="shared" si="52"/>
        <v>0</v>
      </c>
      <c r="R391" s="33" t="str">
        <f t="shared" si="53"/>
        <v/>
      </c>
      <c r="S391" s="33" t="str">
        <f>IF(Z391="DUPLIKAT","",Tabelle1[[#This Row],[Soll-Monat]])</f>
        <v/>
      </c>
      <c r="T391" s="33" t="str">
        <f>IF(ISERROR(IF(M391=99,"",INDEX([1]Plan!A:O,MATCH($O391,[1]Plan!B:B,0),MATCH($C391,[1]Plan!$A$2:$O$2,0)))),"",IF(M391=99,"",INDEX([1]Plan!A:O,MATCH($O391,[1]Plan!B:B,0),MATCH($C391,[1]Plan!$A$2:$O$2,0))))</f>
        <v/>
      </c>
      <c r="U391" s="33">
        <f>IF(ISERROR(SUMIFS(P:P,E:E,Datenbank!$E391,C:C,Datenbank!$C391)),"",SUMIFS(P:P,E:E,Datenbank!$E391,C:C,Datenbank!$C391))+IF(ISERROR(SUMIFS(Q:Q,E:E,Datenbank!$E391,C:C,Datenbank!$C391)),"",SUMIFS(Q:Q,E:E,Datenbank!$E391,C:C,Datenbank!$C391))</f>
        <v>0</v>
      </c>
      <c r="V391" s="33" t="str">
        <f>IF(ISERROR(IF(Z391="Duplikat","",(Datenbank!$U391-Datenbank!$T391))),"",IF(Z391="Duplikat","",(Datenbank!$U391-Datenbank!$T391)))</f>
        <v/>
      </c>
      <c r="W391" s="33">
        <f ca="1">IF(ISERROR(SUMIF(O:T,Datenbank!$O391,T:T)),"",SUMIF(O:T,Datenbank!$O391,T:T))</f>
        <v>0</v>
      </c>
      <c r="X391" s="33">
        <f ca="1">IF(ISERROR(SUMIF(O:Q,Datenbank!$O391,Q:Q)),"",SUMIF(O:Q,Datenbank!$O391,Q:Q))+IF(ISERROR(SUMIF(O:Q,Datenbank!$O391,P:P)),"",SUMIF(O:Q,Datenbank!$O391,P:P))</f>
        <v>0</v>
      </c>
      <c r="Y391" s="33">
        <f ca="1">IF(ISERROR(Datenbank!$X391-W391),"",Datenbank!$X391-W391)</f>
        <v>0</v>
      </c>
      <c r="Z391" s="31" t="str" cm="1">
        <f t="array" ref="Z391">_xlfn.LET(_xlpm.fi,_xlfn._xlws.FILTER($O391:$O$2480,(MONTH($D391:$D$2480)=MONTH($D391))*($O391:$O$2480=$O391)),IF(COUNT(_xlpm.fi)&gt;1,"DUPLIKAT",""))</f>
        <v/>
      </c>
      <c r="AA391" s="31"/>
      <c r="AB391" s="31"/>
    </row>
    <row r="392" spans="2:28" ht="20.100000000000001" customHeight="1" x14ac:dyDescent="0.25">
      <c r="B392" s="31">
        <f t="shared" si="48"/>
        <v>380</v>
      </c>
      <c r="C392" s="31">
        <f t="shared" si="49"/>
        <v>1</v>
      </c>
      <c r="D392" s="32"/>
      <c r="E392" s="31"/>
      <c r="F392" s="31">
        <f>Datenbank!$E392</f>
        <v>0</v>
      </c>
      <c r="G392" s="33" t="str">
        <f>IF(ISERROR(INDEX([1]Plan!A:O,MATCH(E392,[1]Plan!C:C,0),MATCH(C392,[1]Plan!$A$2:$O$2,0))),"",INDEX([1]Plan!A:O,MATCH(E392,[1]Plan!C:C,0),MATCH(C392,[1]Plan!$A$2:$O$2,0)))</f>
        <v/>
      </c>
      <c r="H392" s="33"/>
      <c r="I392" s="33"/>
      <c r="J392" s="31"/>
      <c r="K392" s="33" t="str">
        <f t="shared" si="46"/>
        <v/>
      </c>
      <c r="L392" s="33" t="str">
        <f t="shared" si="47"/>
        <v/>
      </c>
      <c r="M392" s="31" t="str">
        <f t="shared" si="50"/>
        <v/>
      </c>
      <c r="N392" s="31" t="str">
        <f>IF(ISERROR(VLOOKUP(M392,[1]Plan!$Q$5:$R$22,2,FALSE)),"",VLOOKUP(M392,[1]Plan!$Q$5:$R$22,2,FALSE))</f>
        <v/>
      </c>
      <c r="O392" s="31" t="str">
        <f>IF(ISERROR(INDEX([1]Plan!$B:$B,MATCH(F392,[1]Plan!$C:$C,0))),"",INDEX([1]Plan!$B:$B,MATCH(F392,[1]Plan!$C:$C,0)))</f>
        <v/>
      </c>
      <c r="P392" s="33" t="str">
        <f t="shared" si="51"/>
        <v/>
      </c>
      <c r="Q392" s="33">
        <f t="shared" si="52"/>
        <v>0</v>
      </c>
      <c r="R392" s="33" t="str">
        <f t="shared" si="53"/>
        <v/>
      </c>
      <c r="S392" s="33" t="str">
        <f>IF(Z392="DUPLIKAT","",Tabelle1[[#This Row],[Soll-Monat]])</f>
        <v/>
      </c>
      <c r="T392" s="33" t="str">
        <f>IF(ISERROR(IF(M392=99,"",INDEX([1]Plan!A:O,MATCH($O392,[1]Plan!B:B,0),MATCH($C392,[1]Plan!$A$2:$O$2,0)))),"",IF(M392=99,"",INDEX([1]Plan!A:O,MATCH($O392,[1]Plan!B:B,0),MATCH($C392,[1]Plan!$A$2:$O$2,0))))</f>
        <v/>
      </c>
      <c r="U392" s="33">
        <f>IF(ISERROR(SUMIFS(P:P,E:E,Datenbank!$E392,C:C,Datenbank!$C392)),"",SUMIFS(P:P,E:E,Datenbank!$E392,C:C,Datenbank!$C392))+IF(ISERROR(SUMIFS(Q:Q,E:E,Datenbank!$E392,C:C,Datenbank!$C392)),"",SUMIFS(Q:Q,E:E,Datenbank!$E392,C:C,Datenbank!$C392))</f>
        <v>0</v>
      </c>
      <c r="V392" s="33" t="str">
        <f>IF(ISERROR(IF(Z392="Duplikat","",(Datenbank!$U392-Datenbank!$T392))),"",IF(Z392="Duplikat","",(Datenbank!$U392-Datenbank!$T392)))</f>
        <v/>
      </c>
      <c r="W392" s="33">
        <f ca="1">IF(ISERROR(SUMIF(O:T,Datenbank!$O392,T:T)),"",SUMIF(O:T,Datenbank!$O392,T:T))</f>
        <v>0</v>
      </c>
      <c r="X392" s="33">
        <f ca="1">IF(ISERROR(SUMIF(O:Q,Datenbank!$O392,Q:Q)),"",SUMIF(O:Q,Datenbank!$O392,Q:Q))+IF(ISERROR(SUMIF(O:Q,Datenbank!$O392,P:P)),"",SUMIF(O:Q,Datenbank!$O392,P:P))</f>
        <v>0</v>
      </c>
      <c r="Y392" s="33">
        <f ca="1">IF(ISERROR(Datenbank!$X392-W392),"",Datenbank!$X392-W392)</f>
        <v>0</v>
      </c>
      <c r="Z392" s="31" t="str" cm="1">
        <f t="array" ref="Z392">_xlfn.LET(_xlpm.fi,_xlfn._xlws.FILTER($O392:$O$2480,(MONTH($D392:$D$2480)=MONTH($D392))*($O392:$O$2480=$O392)),IF(COUNT(_xlpm.fi)&gt;1,"DUPLIKAT",""))</f>
        <v/>
      </c>
      <c r="AA392" s="31"/>
      <c r="AB392" s="31"/>
    </row>
    <row r="393" spans="2:28" ht="20.100000000000001" customHeight="1" x14ac:dyDescent="0.25">
      <c r="B393" s="31">
        <f t="shared" si="48"/>
        <v>381</v>
      </c>
      <c r="C393" s="31">
        <f t="shared" si="49"/>
        <v>1</v>
      </c>
      <c r="D393" s="32"/>
      <c r="E393" s="31"/>
      <c r="F393" s="31">
        <f>Datenbank!$E393</f>
        <v>0</v>
      </c>
      <c r="G393" s="33" t="str">
        <f>IF(ISERROR(INDEX([1]Plan!A:O,MATCH(E393,[1]Plan!C:C,0),MATCH(C393,[1]Plan!$A$2:$O$2,0))),"",INDEX([1]Plan!A:O,MATCH(E393,[1]Plan!C:C,0),MATCH(C393,[1]Plan!$A$2:$O$2,0)))</f>
        <v/>
      </c>
      <c r="H393" s="33"/>
      <c r="I393" s="33"/>
      <c r="J393" s="31"/>
      <c r="K393" s="33" t="str">
        <f t="shared" si="46"/>
        <v/>
      </c>
      <c r="L393" s="33" t="str">
        <f t="shared" si="47"/>
        <v/>
      </c>
      <c r="M393" s="31" t="str">
        <f t="shared" si="50"/>
        <v/>
      </c>
      <c r="N393" s="31" t="str">
        <f>IF(ISERROR(VLOOKUP(M393,[1]Plan!$Q$5:$R$22,2,FALSE)),"",VLOOKUP(M393,[1]Plan!$Q$5:$R$22,2,FALSE))</f>
        <v/>
      </c>
      <c r="O393" s="31" t="str">
        <f>IF(ISERROR(INDEX([1]Plan!$B:$B,MATCH(F393,[1]Plan!$C:$C,0))),"",INDEX([1]Plan!$B:$B,MATCH(F393,[1]Plan!$C:$C,0)))</f>
        <v/>
      </c>
      <c r="P393" s="33" t="str">
        <f t="shared" si="51"/>
        <v/>
      </c>
      <c r="Q393" s="33">
        <f t="shared" si="52"/>
        <v>0</v>
      </c>
      <c r="R393" s="33" t="str">
        <f t="shared" si="53"/>
        <v/>
      </c>
      <c r="S393" s="33" t="str">
        <f>IF(Z393="DUPLIKAT","",Tabelle1[[#This Row],[Soll-Monat]])</f>
        <v/>
      </c>
      <c r="T393" s="33" t="str">
        <f>IF(ISERROR(IF(M393=99,"",INDEX([1]Plan!A:O,MATCH($O393,[1]Plan!B:B,0),MATCH($C393,[1]Plan!$A$2:$O$2,0)))),"",IF(M393=99,"",INDEX([1]Plan!A:O,MATCH($O393,[1]Plan!B:B,0),MATCH($C393,[1]Plan!$A$2:$O$2,0))))</f>
        <v/>
      </c>
      <c r="U393" s="33">
        <f>IF(ISERROR(SUMIFS(P:P,E:E,Datenbank!$E393,C:C,Datenbank!$C393)),"",SUMIFS(P:P,E:E,Datenbank!$E393,C:C,Datenbank!$C393))+IF(ISERROR(SUMIFS(Q:Q,E:E,Datenbank!$E393,C:C,Datenbank!$C393)),"",SUMIFS(Q:Q,E:E,Datenbank!$E393,C:C,Datenbank!$C393))</f>
        <v>0</v>
      </c>
      <c r="V393" s="33" t="str">
        <f>IF(ISERROR(IF(Z393="Duplikat","",(Datenbank!$U393-Datenbank!$T393))),"",IF(Z393="Duplikat","",(Datenbank!$U393-Datenbank!$T393)))</f>
        <v/>
      </c>
      <c r="W393" s="33">
        <f ca="1">IF(ISERROR(SUMIF(O:T,Datenbank!$O393,T:T)),"",SUMIF(O:T,Datenbank!$O393,T:T))</f>
        <v>0</v>
      </c>
      <c r="X393" s="33">
        <f ca="1">IF(ISERROR(SUMIF(O:Q,Datenbank!$O393,Q:Q)),"",SUMIF(O:Q,Datenbank!$O393,Q:Q))+IF(ISERROR(SUMIF(O:Q,Datenbank!$O393,P:P)),"",SUMIF(O:Q,Datenbank!$O393,P:P))</f>
        <v>0</v>
      </c>
      <c r="Y393" s="33">
        <f ca="1">IF(ISERROR(Datenbank!$X393-W393),"",Datenbank!$X393-W393)</f>
        <v>0</v>
      </c>
      <c r="Z393" s="31" t="str" cm="1">
        <f t="array" ref="Z393">_xlfn.LET(_xlpm.fi,_xlfn._xlws.FILTER($O393:$O$2480,(MONTH($D393:$D$2480)=MONTH($D393))*($O393:$O$2480=$O393)),IF(COUNT(_xlpm.fi)&gt;1,"DUPLIKAT",""))</f>
        <v/>
      </c>
      <c r="AA393" s="31"/>
      <c r="AB393" s="31"/>
    </row>
    <row r="394" spans="2:28" ht="20.100000000000001" customHeight="1" x14ac:dyDescent="0.25">
      <c r="B394" s="31">
        <f t="shared" si="48"/>
        <v>382</v>
      </c>
      <c r="C394" s="31">
        <f t="shared" si="49"/>
        <v>1</v>
      </c>
      <c r="D394" s="32"/>
      <c r="E394" s="31"/>
      <c r="F394" s="31">
        <f>Datenbank!$E394</f>
        <v>0</v>
      </c>
      <c r="G394" s="33" t="str">
        <f>IF(ISERROR(INDEX([1]Plan!A:O,MATCH(E394,[1]Plan!C:C,0),MATCH(C394,[1]Plan!$A$2:$O$2,0))),"",INDEX([1]Plan!A:O,MATCH(E394,[1]Plan!C:C,0),MATCH(C394,[1]Plan!$A$2:$O$2,0)))</f>
        <v/>
      </c>
      <c r="H394" s="33"/>
      <c r="I394" s="33"/>
      <c r="J394" s="31"/>
      <c r="K394" s="33" t="str">
        <f t="shared" si="46"/>
        <v/>
      </c>
      <c r="L394" s="33" t="str">
        <f t="shared" si="47"/>
        <v/>
      </c>
      <c r="M394" s="31" t="str">
        <f t="shared" si="50"/>
        <v/>
      </c>
      <c r="N394" s="31" t="str">
        <f>IF(ISERROR(VLOOKUP(M394,[1]Plan!$Q$5:$R$22,2,FALSE)),"",VLOOKUP(M394,[1]Plan!$Q$5:$R$22,2,FALSE))</f>
        <v/>
      </c>
      <c r="O394" s="31" t="str">
        <f>IF(ISERROR(INDEX([1]Plan!$B:$B,MATCH(F394,[1]Plan!$C:$C,0))),"",INDEX([1]Plan!$B:$B,MATCH(F394,[1]Plan!$C:$C,0)))</f>
        <v/>
      </c>
      <c r="P394" s="33" t="str">
        <f t="shared" si="51"/>
        <v/>
      </c>
      <c r="Q394" s="33">
        <f t="shared" si="52"/>
        <v>0</v>
      </c>
      <c r="R394" s="33" t="str">
        <f t="shared" si="53"/>
        <v/>
      </c>
      <c r="S394" s="33" t="str">
        <f>IF(Z394="DUPLIKAT","",Tabelle1[[#This Row],[Soll-Monat]])</f>
        <v/>
      </c>
      <c r="T394" s="33" t="str">
        <f>IF(ISERROR(IF(M394=99,"",INDEX([1]Plan!A:O,MATCH($O394,[1]Plan!B:B,0),MATCH($C394,[1]Plan!$A$2:$O$2,0)))),"",IF(M394=99,"",INDEX([1]Plan!A:O,MATCH($O394,[1]Plan!B:B,0),MATCH($C394,[1]Plan!$A$2:$O$2,0))))</f>
        <v/>
      </c>
      <c r="U394" s="33">
        <f>IF(ISERROR(SUMIFS(P:P,E:E,Datenbank!$E394,C:C,Datenbank!$C394)),"",SUMIFS(P:P,E:E,Datenbank!$E394,C:C,Datenbank!$C394))+IF(ISERROR(SUMIFS(Q:Q,E:E,Datenbank!$E394,C:C,Datenbank!$C394)),"",SUMIFS(Q:Q,E:E,Datenbank!$E394,C:C,Datenbank!$C394))</f>
        <v>0</v>
      </c>
      <c r="V394" s="33" t="str">
        <f>IF(ISERROR(IF(Z394="Duplikat","",(Datenbank!$U394-Datenbank!$T394))),"",IF(Z394="Duplikat","",(Datenbank!$U394-Datenbank!$T394)))</f>
        <v/>
      </c>
      <c r="W394" s="33">
        <f ca="1">IF(ISERROR(SUMIF(O:T,Datenbank!$O394,T:T)),"",SUMIF(O:T,Datenbank!$O394,T:T))</f>
        <v>0</v>
      </c>
      <c r="X394" s="33">
        <f ca="1">IF(ISERROR(SUMIF(O:Q,Datenbank!$O394,Q:Q)),"",SUMIF(O:Q,Datenbank!$O394,Q:Q))+IF(ISERROR(SUMIF(O:Q,Datenbank!$O394,P:P)),"",SUMIF(O:Q,Datenbank!$O394,P:P))</f>
        <v>0</v>
      </c>
      <c r="Y394" s="33">
        <f ca="1">IF(ISERROR(Datenbank!$X394-W394),"",Datenbank!$X394-W394)</f>
        <v>0</v>
      </c>
      <c r="Z394" s="31" t="str" cm="1">
        <f t="array" ref="Z394">_xlfn.LET(_xlpm.fi,_xlfn._xlws.FILTER($O394:$O$2480,(MONTH($D394:$D$2480)=MONTH($D394))*($O394:$O$2480=$O394)),IF(COUNT(_xlpm.fi)&gt;1,"DUPLIKAT",""))</f>
        <v/>
      </c>
      <c r="AA394" s="31"/>
      <c r="AB394" s="31"/>
    </row>
    <row r="395" spans="2:28" ht="20.100000000000001" customHeight="1" x14ac:dyDescent="0.25">
      <c r="B395" s="31">
        <f t="shared" si="48"/>
        <v>383</v>
      </c>
      <c r="C395" s="31">
        <f t="shared" si="49"/>
        <v>1</v>
      </c>
      <c r="D395" s="32"/>
      <c r="E395" s="31"/>
      <c r="F395" s="31">
        <f>Datenbank!$E395</f>
        <v>0</v>
      </c>
      <c r="G395" s="33" t="str">
        <f>IF(ISERROR(INDEX([1]Plan!A:O,MATCH(E395,[1]Plan!C:C,0),MATCH(C395,[1]Plan!$A$2:$O$2,0))),"",INDEX([1]Plan!A:O,MATCH(E395,[1]Plan!C:C,0),MATCH(C395,[1]Plan!$A$2:$O$2,0)))</f>
        <v/>
      </c>
      <c r="H395" s="33"/>
      <c r="I395" s="33"/>
      <c r="J395" s="31"/>
      <c r="K395" s="33" t="str">
        <f t="shared" si="46"/>
        <v/>
      </c>
      <c r="L395" s="33" t="str">
        <f t="shared" si="47"/>
        <v/>
      </c>
      <c r="M395" s="31" t="str">
        <f t="shared" si="50"/>
        <v/>
      </c>
      <c r="N395" s="31" t="str">
        <f>IF(ISERROR(VLOOKUP(M395,[1]Plan!$Q$5:$R$22,2,FALSE)),"",VLOOKUP(M395,[1]Plan!$Q$5:$R$22,2,FALSE))</f>
        <v/>
      </c>
      <c r="O395" s="31" t="str">
        <f>IF(ISERROR(INDEX([1]Plan!$B:$B,MATCH(F395,[1]Plan!$C:$C,0))),"",INDEX([1]Plan!$B:$B,MATCH(F395,[1]Plan!$C:$C,0)))</f>
        <v/>
      </c>
      <c r="P395" s="33" t="str">
        <f t="shared" si="51"/>
        <v/>
      </c>
      <c r="Q395" s="33">
        <f t="shared" si="52"/>
        <v>0</v>
      </c>
      <c r="R395" s="33" t="str">
        <f t="shared" si="53"/>
        <v/>
      </c>
      <c r="S395" s="33" t="str">
        <f>IF(Z395="DUPLIKAT","",Tabelle1[[#This Row],[Soll-Monat]])</f>
        <v/>
      </c>
      <c r="T395" s="33" t="str">
        <f>IF(ISERROR(IF(M395=99,"",INDEX([1]Plan!A:O,MATCH($O395,[1]Plan!B:B,0),MATCH($C395,[1]Plan!$A$2:$O$2,0)))),"",IF(M395=99,"",INDEX([1]Plan!A:O,MATCH($O395,[1]Plan!B:B,0),MATCH($C395,[1]Plan!$A$2:$O$2,0))))</f>
        <v/>
      </c>
      <c r="U395" s="33">
        <f>IF(ISERROR(SUMIFS(P:P,E:E,Datenbank!$E395,C:C,Datenbank!$C395)),"",SUMIFS(P:P,E:E,Datenbank!$E395,C:C,Datenbank!$C395))+IF(ISERROR(SUMIFS(Q:Q,E:E,Datenbank!$E395,C:C,Datenbank!$C395)),"",SUMIFS(Q:Q,E:E,Datenbank!$E395,C:C,Datenbank!$C395))</f>
        <v>0</v>
      </c>
      <c r="V395" s="33" t="str">
        <f>IF(ISERROR(IF(Z395="Duplikat","",(Datenbank!$U395-Datenbank!$T395))),"",IF(Z395="Duplikat","",(Datenbank!$U395-Datenbank!$T395)))</f>
        <v/>
      </c>
      <c r="W395" s="33">
        <f ca="1">IF(ISERROR(SUMIF(O:T,Datenbank!$O395,T:T)),"",SUMIF(O:T,Datenbank!$O395,T:T))</f>
        <v>0</v>
      </c>
      <c r="X395" s="33">
        <f ca="1">IF(ISERROR(SUMIF(O:Q,Datenbank!$O395,Q:Q)),"",SUMIF(O:Q,Datenbank!$O395,Q:Q))+IF(ISERROR(SUMIF(O:Q,Datenbank!$O395,P:P)),"",SUMIF(O:Q,Datenbank!$O395,P:P))</f>
        <v>0</v>
      </c>
      <c r="Y395" s="33">
        <f ca="1">IF(ISERROR(Datenbank!$X395-W395),"",Datenbank!$X395-W395)</f>
        <v>0</v>
      </c>
      <c r="Z395" s="31" t="str" cm="1">
        <f t="array" ref="Z395">_xlfn.LET(_xlpm.fi,_xlfn._xlws.FILTER($O395:$O$2480,(MONTH($D395:$D$2480)=MONTH($D395))*($O395:$O$2480=$O395)),IF(COUNT(_xlpm.fi)&gt;1,"DUPLIKAT",""))</f>
        <v/>
      </c>
      <c r="AA395" s="31"/>
      <c r="AB395" s="31"/>
    </row>
    <row r="396" spans="2:28" ht="20.100000000000001" customHeight="1" x14ac:dyDescent="0.25">
      <c r="B396" s="31">
        <f t="shared" si="48"/>
        <v>384</v>
      </c>
      <c r="C396" s="31">
        <f t="shared" si="49"/>
        <v>1</v>
      </c>
      <c r="D396" s="32"/>
      <c r="E396" s="31"/>
      <c r="F396" s="31">
        <f>Datenbank!$E396</f>
        <v>0</v>
      </c>
      <c r="G396" s="33" t="str">
        <f>IF(ISERROR(INDEX([1]Plan!A:O,MATCH(E396,[1]Plan!C:C,0),MATCH(C396,[1]Plan!$A$2:$O$2,0))),"",INDEX([1]Plan!A:O,MATCH(E396,[1]Plan!C:C,0),MATCH(C396,[1]Plan!$A$2:$O$2,0)))</f>
        <v/>
      </c>
      <c r="H396" s="33"/>
      <c r="I396" s="33"/>
      <c r="J396" s="31"/>
      <c r="K396" s="33" t="str">
        <f t="shared" si="46"/>
        <v/>
      </c>
      <c r="L396" s="33" t="str">
        <f t="shared" si="47"/>
        <v/>
      </c>
      <c r="M396" s="31" t="str">
        <f t="shared" si="50"/>
        <v/>
      </c>
      <c r="N396" s="31" t="str">
        <f>IF(ISERROR(VLOOKUP(M396,[1]Plan!$Q$5:$R$22,2,FALSE)),"",VLOOKUP(M396,[1]Plan!$Q$5:$R$22,2,FALSE))</f>
        <v/>
      </c>
      <c r="O396" s="31" t="str">
        <f>IF(ISERROR(INDEX([1]Plan!$B:$B,MATCH(F396,[1]Plan!$C:$C,0))),"",INDEX([1]Plan!$B:$B,MATCH(F396,[1]Plan!$C:$C,0)))</f>
        <v/>
      </c>
      <c r="P396" s="33" t="str">
        <f t="shared" si="51"/>
        <v/>
      </c>
      <c r="Q396" s="33">
        <f t="shared" si="52"/>
        <v>0</v>
      </c>
      <c r="R396" s="33" t="str">
        <f t="shared" si="53"/>
        <v/>
      </c>
      <c r="S396" s="33" t="str">
        <f>IF(Z396="DUPLIKAT","",Tabelle1[[#This Row],[Soll-Monat]])</f>
        <v/>
      </c>
      <c r="T396" s="33" t="str">
        <f>IF(ISERROR(IF(M396=99,"",INDEX([1]Plan!A:O,MATCH($O396,[1]Plan!B:B,0),MATCH($C396,[1]Plan!$A$2:$O$2,0)))),"",IF(M396=99,"",INDEX([1]Plan!A:O,MATCH($O396,[1]Plan!B:B,0),MATCH($C396,[1]Plan!$A$2:$O$2,0))))</f>
        <v/>
      </c>
      <c r="U396" s="33">
        <f>IF(ISERROR(SUMIFS(P:P,E:E,Datenbank!$E396,C:C,Datenbank!$C396)),"",SUMIFS(P:P,E:E,Datenbank!$E396,C:C,Datenbank!$C396))+IF(ISERROR(SUMIFS(Q:Q,E:E,Datenbank!$E396,C:C,Datenbank!$C396)),"",SUMIFS(Q:Q,E:E,Datenbank!$E396,C:C,Datenbank!$C396))</f>
        <v>0</v>
      </c>
      <c r="V396" s="33" t="str">
        <f>IF(ISERROR(IF(Z396="Duplikat","",(Datenbank!$U396-Datenbank!$T396))),"",IF(Z396="Duplikat","",(Datenbank!$U396-Datenbank!$T396)))</f>
        <v/>
      </c>
      <c r="W396" s="33">
        <f ca="1">IF(ISERROR(SUMIF(O:T,Datenbank!$O396,T:T)),"",SUMIF(O:T,Datenbank!$O396,T:T))</f>
        <v>0</v>
      </c>
      <c r="X396" s="33">
        <f ca="1">IF(ISERROR(SUMIF(O:Q,Datenbank!$O396,Q:Q)),"",SUMIF(O:Q,Datenbank!$O396,Q:Q))+IF(ISERROR(SUMIF(O:Q,Datenbank!$O396,P:P)),"",SUMIF(O:Q,Datenbank!$O396,P:P))</f>
        <v>0</v>
      </c>
      <c r="Y396" s="33">
        <f ca="1">IF(ISERROR(Datenbank!$X396-W396),"",Datenbank!$X396-W396)</f>
        <v>0</v>
      </c>
      <c r="Z396" s="31" t="str" cm="1">
        <f t="array" ref="Z396">_xlfn.LET(_xlpm.fi,_xlfn._xlws.FILTER($O396:$O$2480,(MONTH($D396:$D$2480)=MONTH($D396))*($O396:$O$2480=$O396)),IF(COUNT(_xlpm.fi)&gt;1,"DUPLIKAT",""))</f>
        <v/>
      </c>
      <c r="AA396" s="31"/>
      <c r="AB396" s="31"/>
    </row>
    <row r="397" spans="2:28" ht="20.100000000000001" customHeight="1" x14ac:dyDescent="0.25">
      <c r="B397" s="31">
        <f t="shared" si="48"/>
        <v>385</v>
      </c>
      <c r="C397" s="31">
        <f t="shared" si="49"/>
        <v>1</v>
      </c>
      <c r="D397" s="32"/>
      <c r="E397" s="31"/>
      <c r="F397" s="31">
        <f>Datenbank!$E397</f>
        <v>0</v>
      </c>
      <c r="G397" s="33" t="str">
        <f>IF(ISERROR(INDEX([1]Plan!A:O,MATCH(E397,[1]Plan!C:C,0),MATCH(C397,[1]Plan!$A$2:$O$2,0))),"",INDEX([1]Plan!A:O,MATCH(E397,[1]Plan!C:C,0),MATCH(C397,[1]Plan!$A$2:$O$2,0)))</f>
        <v/>
      </c>
      <c r="H397" s="33"/>
      <c r="I397" s="33"/>
      <c r="J397" s="31"/>
      <c r="K397" s="33" t="str">
        <f t="shared" si="46"/>
        <v/>
      </c>
      <c r="L397" s="33" t="str">
        <f t="shared" si="47"/>
        <v/>
      </c>
      <c r="M397" s="31" t="str">
        <f t="shared" si="50"/>
        <v/>
      </c>
      <c r="N397" s="31" t="str">
        <f>IF(ISERROR(VLOOKUP(M397,[1]Plan!$Q$5:$R$22,2,FALSE)),"",VLOOKUP(M397,[1]Plan!$Q$5:$R$22,2,FALSE))</f>
        <v/>
      </c>
      <c r="O397" s="31" t="str">
        <f>IF(ISERROR(INDEX([1]Plan!$B:$B,MATCH(F397,[1]Plan!$C:$C,0))),"",INDEX([1]Plan!$B:$B,MATCH(F397,[1]Plan!$C:$C,0)))</f>
        <v/>
      </c>
      <c r="P397" s="33" t="str">
        <f t="shared" si="51"/>
        <v/>
      </c>
      <c r="Q397" s="33">
        <f t="shared" si="52"/>
        <v>0</v>
      </c>
      <c r="R397" s="33" t="str">
        <f t="shared" si="53"/>
        <v/>
      </c>
      <c r="S397" s="33" t="str">
        <f>IF(Z397="DUPLIKAT","",Tabelle1[[#This Row],[Soll-Monat]])</f>
        <v/>
      </c>
      <c r="T397" s="33" t="str">
        <f>IF(ISERROR(IF(M397=99,"",INDEX([1]Plan!A:O,MATCH($O397,[1]Plan!B:B,0),MATCH($C397,[1]Plan!$A$2:$O$2,0)))),"",IF(M397=99,"",INDEX([1]Plan!A:O,MATCH($O397,[1]Plan!B:B,0),MATCH($C397,[1]Plan!$A$2:$O$2,0))))</f>
        <v/>
      </c>
      <c r="U397" s="33">
        <f>IF(ISERROR(SUMIFS(P:P,E:E,Datenbank!$E397,C:C,Datenbank!$C397)),"",SUMIFS(P:P,E:E,Datenbank!$E397,C:C,Datenbank!$C397))+IF(ISERROR(SUMIFS(Q:Q,E:E,Datenbank!$E397,C:C,Datenbank!$C397)),"",SUMIFS(Q:Q,E:E,Datenbank!$E397,C:C,Datenbank!$C397))</f>
        <v>0</v>
      </c>
      <c r="V397" s="33" t="str">
        <f>IF(ISERROR(IF(Z397="Duplikat","",(Datenbank!$U397-Datenbank!$T397))),"",IF(Z397="Duplikat","",(Datenbank!$U397-Datenbank!$T397)))</f>
        <v/>
      </c>
      <c r="W397" s="33">
        <f ca="1">IF(ISERROR(SUMIF(O:T,Datenbank!$O397,T:T)),"",SUMIF(O:T,Datenbank!$O397,T:T))</f>
        <v>0</v>
      </c>
      <c r="X397" s="33">
        <f ca="1">IF(ISERROR(SUMIF(O:Q,Datenbank!$O397,Q:Q)),"",SUMIF(O:Q,Datenbank!$O397,Q:Q))+IF(ISERROR(SUMIF(O:Q,Datenbank!$O397,P:P)),"",SUMIF(O:Q,Datenbank!$O397,P:P))</f>
        <v>0</v>
      </c>
      <c r="Y397" s="33">
        <f ca="1">IF(ISERROR(Datenbank!$X397-W397),"",Datenbank!$X397-W397)</f>
        <v>0</v>
      </c>
      <c r="Z397" s="31" t="str" cm="1">
        <f t="array" ref="Z397">_xlfn.LET(_xlpm.fi,_xlfn._xlws.FILTER($O397:$O$2480,(MONTH($D397:$D$2480)=MONTH($D397))*($O397:$O$2480=$O397)),IF(COUNT(_xlpm.fi)&gt;1,"DUPLIKAT",""))</f>
        <v/>
      </c>
      <c r="AA397" s="31"/>
      <c r="AB397" s="31"/>
    </row>
    <row r="398" spans="2:28" ht="20.100000000000001" customHeight="1" x14ac:dyDescent="0.25">
      <c r="B398" s="31">
        <f t="shared" si="48"/>
        <v>386</v>
      </c>
      <c r="C398" s="31">
        <f t="shared" si="49"/>
        <v>1</v>
      </c>
      <c r="D398" s="32"/>
      <c r="E398" s="31"/>
      <c r="F398" s="31">
        <f>Datenbank!$E398</f>
        <v>0</v>
      </c>
      <c r="G398" s="33" t="str">
        <f>IF(ISERROR(INDEX([1]Plan!A:O,MATCH(E398,[1]Plan!C:C,0),MATCH(C398,[1]Plan!$A$2:$O$2,0))),"",INDEX([1]Plan!A:O,MATCH(E398,[1]Plan!C:C,0),MATCH(C398,[1]Plan!$A$2:$O$2,0)))</f>
        <v/>
      </c>
      <c r="H398" s="33"/>
      <c r="I398" s="33"/>
      <c r="J398" s="31"/>
      <c r="K398" s="33" t="str">
        <f t="shared" ref="K398:K461" si="54">IF(ISERROR(K397-G398),"",K397-G398)</f>
        <v/>
      </c>
      <c r="L398" s="33" t="str">
        <f t="shared" ref="L398:L461" si="55">IF(ISERROR(IF(AND(G398="",H398=""),"",L397-H398-I398)),"",IF(AND(G398="",H398=""),"",L397-H398-I398))</f>
        <v/>
      </c>
      <c r="M398" s="31" t="str">
        <f t="shared" si="50"/>
        <v/>
      </c>
      <c r="N398" s="31" t="str">
        <f>IF(ISERROR(VLOOKUP(M398,[1]Plan!$Q$5:$R$22,2,FALSE)),"",VLOOKUP(M398,[1]Plan!$Q$5:$R$22,2,FALSE))</f>
        <v/>
      </c>
      <c r="O398" s="31" t="str">
        <f>IF(ISERROR(INDEX([1]Plan!$B:$B,MATCH(F398,[1]Plan!$C:$C,0))),"",INDEX([1]Plan!$B:$B,MATCH(F398,[1]Plan!$C:$C,0)))</f>
        <v/>
      </c>
      <c r="P398" s="33" t="str">
        <f t="shared" si="51"/>
        <v/>
      </c>
      <c r="Q398" s="33">
        <f t="shared" si="52"/>
        <v>0</v>
      </c>
      <c r="R398" s="33" t="str">
        <f t="shared" si="53"/>
        <v/>
      </c>
      <c r="S398" s="33" t="str">
        <f>IF(Z398="DUPLIKAT","",Tabelle1[[#This Row],[Soll-Monat]])</f>
        <v/>
      </c>
      <c r="T398" s="33" t="str">
        <f>IF(ISERROR(IF(M398=99,"",INDEX([1]Plan!A:O,MATCH($O398,[1]Plan!B:B,0),MATCH($C398,[1]Plan!$A$2:$O$2,0)))),"",IF(M398=99,"",INDEX([1]Plan!A:O,MATCH($O398,[1]Plan!B:B,0),MATCH($C398,[1]Plan!$A$2:$O$2,0))))</f>
        <v/>
      </c>
      <c r="U398" s="33">
        <f>IF(ISERROR(SUMIFS(P:P,E:E,Datenbank!$E398,C:C,Datenbank!$C398)),"",SUMIFS(P:P,E:E,Datenbank!$E398,C:C,Datenbank!$C398))+IF(ISERROR(SUMIFS(Q:Q,E:E,Datenbank!$E398,C:C,Datenbank!$C398)),"",SUMIFS(Q:Q,E:E,Datenbank!$E398,C:C,Datenbank!$C398))</f>
        <v>0</v>
      </c>
      <c r="V398" s="33" t="str">
        <f>IF(ISERROR(IF(Z398="Duplikat","",(Datenbank!$U398-Datenbank!$T398))),"",IF(Z398="Duplikat","",(Datenbank!$U398-Datenbank!$T398)))</f>
        <v/>
      </c>
      <c r="W398" s="33">
        <f ca="1">IF(ISERROR(SUMIF(O:T,Datenbank!$O398,T:T)),"",SUMIF(O:T,Datenbank!$O398,T:T))</f>
        <v>0</v>
      </c>
      <c r="X398" s="33">
        <f ca="1">IF(ISERROR(SUMIF(O:Q,Datenbank!$O398,Q:Q)),"",SUMIF(O:Q,Datenbank!$O398,Q:Q))+IF(ISERROR(SUMIF(O:Q,Datenbank!$O398,P:P)),"",SUMIF(O:Q,Datenbank!$O398,P:P))</f>
        <v>0</v>
      </c>
      <c r="Y398" s="33">
        <f ca="1">IF(ISERROR(Datenbank!$X398-W398),"",Datenbank!$X398-W398)</f>
        <v>0</v>
      </c>
      <c r="Z398" s="31" t="str" cm="1">
        <f t="array" ref="Z398">_xlfn.LET(_xlpm.fi,_xlfn._xlws.FILTER($O398:$O$2480,(MONTH($D398:$D$2480)=MONTH($D398))*($O398:$O$2480=$O398)),IF(COUNT(_xlpm.fi)&gt;1,"DUPLIKAT",""))</f>
        <v/>
      </c>
      <c r="AA398" s="31"/>
      <c r="AB398" s="31"/>
    </row>
    <row r="399" spans="2:28" ht="20.100000000000001" customHeight="1" x14ac:dyDescent="0.25">
      <c r="B399" s="31">
        <f t="shared" si="48"/>
        <v>387</v>
      </c>
      <c r="C399" s="31">
        <f t="shared" si="49"/>
        <v>1</v>
      </c>
      <c r="D399" s="32"/>
      <c r="E399" s="31"/>
      <c r="F399" s="31">
        <f>Datenbank!$E399</f>
        <v>0</v>
      </c>
      <c r="G399" s="33" t="str">
        <f>IF(ISERROR(INDEX([1]Plan!A:O,MATCH(E399,[1]Plan!C:C,0),MATCH(C399,[1]Plan!$A$2:$O$2,0))),"",INDEX([1]Plan!A:O,MATCH(E399,[1]Plan!C:C,0),MATCH(C399,[1]Plan!$A$2:$O$2,0)))</f>
        <v/>
      </c>
      <c r="H399" s="33"/>
      <c r="I399" s="33"/>
      <c r="J399" s="31"/>
      <c r="K399" s="33" t="str">
        <f t="shared" si="54"/>
        <v/>
      </c>
      <c r="L399" s="33" t="str">
        <f t="shared" si="55"/>
        <v/>
      </c>
      <c r="M399" s="31" t="str">
        <f t="shared" si="50"/>
        <v/>
      </c>
      <c r="N399" s="31" t="str">
        <f>IF(ISERROR(VLOOKUP(M399,[1]Plan!$Q$5:$R$22,2,FALSE)),"",VLOOKUP(M399,[1]Plan!$Q$5:$R$22,2,FALSE))</f>
        <v/>
      </c>
      <c r="O399" s="31" t="str">
        <f>IF(ISERROR(INDEX([1]Plan!$B:$B,MATCH(F399,[1]Plan!$C:$C,0))),"",INDEX([1]Plan!$B:$B,MATCH(F399,[1]Plan!$C:$C,0)))</f>
        <v/>
      </c>
      <c r="P399" s="33" t="str">
        <f t="shared" si="51"/>
        <v/>
      </c>
      <c r="Q399" s="33">
        <f t="shared" si="52"/>
        <v>0</v>
      </c>
      <c r="R399" s="33" t="str">
        <f t="shared" si="53"/>
        <v/>
      </c>
      <c r="S399" s="33" t="str">
        <f>IF(Z399="DUPLIKAT","",Tabelle1[[#This Row],[Soll-Monat]])</f>
        <v/>
      </c>
      <c r="T399" s="33" t="str">
        <f>IF(ISERROR(IF(M399=99,"",INDEX([1]Plan!A:O,MATCH($O399,[1]Plan!B:B,0),MATCH($C399,[1]Plan!$A$2:$O$2,0)))),"",IF(M399=99,"",INDEX([1]Plan!A:O,MATCH($O399,[1]Plan!B:B,0),MATCH($C399,[1]Plan!$A$2:$O$2,0))))</f>
        <v/>
      </c>
      <c r="U399" s="33">
        <f>IF(ISERROR(SUMIFS(P:P,E:E,Datenbank!$E399,C:C,Datenbank!$C399)),"",SUMIFS(P:P,E:E,Datenbank!$E399,C:C,Datenbank!$C399))+IF(ISERROR(SUMIFS(Q:Q,E:E,Datenbank!$E399,C:C,Datenbank!$C399)),"",SUMIFS(Q:Q,E:E,Datenbank!$E399,C:C,Datenbank!$C399))</f>
        <v>0</v>
      </c>
      <c r="V399" s="33" t="str">
        <f>IF(ISERROR(IF(Z399="Duplikat","",(Datenbank!$U399-Datenbank!$T399))),"",IF(Z399="Duplikat","",(Datenbank!$U399-Datenbank!$T399)))</f>
        <v/>
      </c>
      <c r="W399" s="33">
        <f ca="1">IF(ISERROR(SUMIF(O:T,Datenbank!$O399,T:T)),"",SUMIF(O:T,Datenbank!$O399,T:T))</f>
        <v>0</v>
      </c>
      <c r="X399" s="33">
        <f ca="1">IF(ISERROR(SUMIF(O:Q,Datenbank!$O399,Q:Q)),"",SUMIF(O:Q,Datenbank!$O399,Q:Q))+IF(ISERROR(SUMIF(O:Q,Datenbank!$O399,P:P)),"",SUMIF(O:Q,Datenbank!$O399,P:P))</f>
        <v>0</v>
      </c>
      <c r="Y399" s="33">
        <f ca="1">IF(ISERROR(Datenbank!$X399-W399),"",Datenbank!$X399-W399)</f>
        <v>0</v>
      </c>
      <c r="Z399" s="31" t="str" cm="1">
        <f t="array" ref="Z399">_xlfn.LET(_xlpm.fi,_xlfn._xlws.FILTER($O399:$O$2480,(MONTH($D399:$D$2480)=MONTH($D399))*($O399:$O$2480=$O399)),IF(COUNT(_xlpm.fi)&gt;1,"DUPLIKAT",""))</f>
        <v/>
      </c>
      <c r="AA399" s="31"/>
      <c r="AB399" s="31"/>
    </row>
    <row r="400" spans="2:28" ht="20.100000000000001" customHeight="1" x14ac:dyDescent="0.25">
      <c r="B400" s="31">
        <f t="shared" si="48"/>
        <v>388</v>
      </c>
      <c r="C400" s="31">
        <f t="shared" si="49"/>
        <v>1</v>
      </c>
      <c r="D400" s="32"/>
      <c r="E400" s="31"/>
      <c r="F400" s="31">
        <f>Datenbank!$E400</f>
        <v>0</v>
      </c>
      <c r="G400" s="33" t="str">
        <f>IF(ISERROR(INDEX([1]Plan!A:O,MATCH(E400,[1]Plan!C:C,0),MATCH(C400,[1]Plan!$A$2:$O$2,0))),"",INDEX([1]Plan!A:O,MATCH(E400,[1]Plan!C:C,0),MATCH(C400,[1]Plan!$A$2:$O$2,0)))</f>
        <v/>
      </c>
      <c r="H400" s="33"/>
      <c r="I400" s="33"/>
      <c r="J400" s="31"/>
      <c r="K400" s="33" t="str">
        <f t="shared" si="54"/>
        <v/>
      </c>
      <c r="L400" s="33" t="str">
        <f t="shared" si="55"/>
        <v/>
      </c>
      <c r="M400" s="31" t="str">
        <f t="shared" si="50"/>
        <v/>
      </c>
      <c r="N400" s="31" t="str">
        <f>IF(ISERROR(VLOOKUP(M400,[1]Plan!$Q$5:$R$22,2,FALSE)),"",VLOOKUP(M400,[1]Plan!$Q$5:$R$22,2,FALSE))</f>
        <v/>
      </c>
      <c r="O400" s="31" t="str">
        <f>IF(ISERROR(INDEX([1]Plan!$B:$B,MATCH(F400,[1]Plan!$C:$C,0))),"",INDEX([1]Plan!$B:$B,MATCH(F400,[1]Plan!$C:$C,0)))</f>
        <v/>
      </c>
      <c r="P400" s="33" t="str">
        <f t="shared" si="51"/>
        <v/>
      </c>
      <c r="Q400" s="33">
        <f t="shared" si="52"/>
        <v>0</v>
      </c>
      <c r="R400" s="33" t="str">
        <f t="shared" si="53"/>
        <v/>
      </c>
      <c r="S400" s="33" t="str">
        <f>IF(Z400="DUPLIKAT","",Tabelle1[[#This Row],[Soll-Monat]])</f>
        <v/>
      </c>
      <c r="T400" s="33" t="str">
        <f>IF(ISERROR(IF(M400=99,"",INDEX([1]Plan!A:O,MATCH($O400,[1]Plan!B:B,0),MATCH($C400,[1]Plan!$A$2:$O$2,0)))),"",IF(M400=99,"",INDEX([1]Plan!A:O,MATCH($O400,[1]Plan!B:B,0),MATCH($C400,[1]Plan!$A$2:$O$2,0))))</f>
        <v/>
      </c>
      <c r="U400" s="33">
        <f>IF(ISERROR(SUMIFS(P:P,E:E,Datenbank!$E400,C:C,Datenbank!$C400)),"",SUMIFS(P:P,E:E,Datenbank!$E400,C:C,Datenbank!$C400))+IF(ISERROR(SUMIFS(Q:Q,E:E,Datenbank!$E400,C:C,Datenbank!$C400)),"",SUMIFS(Q:Q,E:E,Datenbank!$E400,C:C,Datenbank!$C400))</f>
        <v>0</v>
      </c>
      <c r="V400" s="33" t="str">
        <f>IF(ISERROR(IF(Z400="Duplikat","",(Datenbank!$U400-Datenbank!$T400))),"",IF(Z400="Duplikat","",(Datenbank!$U400-Datenbank!$T400)))</f>
        <v/>
      </c>
      <c r="W400" s="33">
        <f ca="1">IF(ISERROR(SUMIF(O:T,Datenbank!$O400,T:T)),"",SUMIF(O:T,Datenbank!$O400,T:T))</f>
        <v>0</v>
      </c>
      <c r="X400" s="33">
        <f ca="1">IF(ISERROR(SUMIF(O:Q,Datenbank!$O400,Q:Q)),"",SUMIF(O:Q,Datenbank!$O400,Q:Q))+IF(ISERROR(SUMIF(O:Q,Datenbank!$O400,P:P)),"",SUMIF(O:Q,Datenbank!$O400,P:P))</f>
        <v>0</v>
      </c>
      <c r="Y400" s="33">
        <f ca="1">IF(ISERROR(Datenbank!$X400-W400),"",Datenbank!$X400-W400)</f>
        <v>0</v>
      </c>
      <c r="Z400" s="31" t="str" cm="1">
        <f t="array" ref="Z400">_xlfn.LET(_xlpm.fi,_xlfn._xlws.FILTER($O400:$O$2480,(MONTH($D400:$D$2480)=MONTH($D400))*($O400:$O$2480=$O400)),IF(COUNT(_xlpm.fi)&gt;1,"DUPLIKAT",""))</f>
        <v/>
      </c>
      <c r="AA400" s="31"/>
      <c r="AB400" s="31"/>
    </row>
    <row r="401" spans="2:28" ht="20.100000000000001" customHeight="1" x14ac:dyDescent="0.25">
      <c r="B401" s="31">
        <f t="shared" si="48"/>
        <v>389</v>
      </c>
      <c r="C401" s="31">
        <f t="shared" si="49"/>
        <v>1</v>
      </c>
      <c r="D401" s="32"/>
      <c r="E401" s="31"/>
      <c r="F401" s="31">
        <f>Datenbank!$E401</f>
        <v>0</v>
      </c>
      <c r="G401" s="33" t="str">
        <f>IF(ISERROR(INDEX([1]Plan!A:O,MATCH(E401,[1]Plan!C:C,0),MATCH(C401,[1]Plan!$A$2:$O$2,0))),"",INDEX([1]Plan!A:O,MATCH(E401,[1]Plan!C:C,0),MATCH(C401,[1]Plan!$A$2:$O$2,0)))</f>
        <v/>
      </c>
      <c r="H401" s="33"/>
      <c r="I401" s="33"/>
      <c r="J401" s="31"/>
      <c r="K401" s="33" t="str">
        <f t="shared" si="54"/>
        <v/>
      </c>
      <c r="L401" s="33" t="str">
        <f t="shared" si="55"/>
        <v/>
      </c>
      <c r="M401" s="31" t="str">
        <f t="shared" si="50"/>
        <v/>
      </c>
      <c r="N401" s="31" t="str">
        <f>IF(ISERROR(VLOOKUP(M401,[1]Plan!$Q$5:$R$22,2,FALSE)),"",VLOOKUP(M401,[1]Plan!$Q$5:$R$22,2,FALSE))</f>
        <v/>
      </c>
      <c r="O401" s="31" t="str">
        <f>IF(ISERROR(INDEX([1]Plan!$B:$B,MATCH(F401,[1]Plan!$C:$C,0))),"",INDEX([1]Plan!$B:$B,MATCH(F401,[1]Plan!$C:$C,0)))</f>
        <v/>
      </c>
      <c r="P401" s="33" t="str">
        <f t="shared" si="51"/>
        <v/>
      </c>
      <c r="Q401" s="33">
        <f t="shared" si="52"/>
        <v>0</v>
      </c>
      <c r="R401" s="33" t="str">
        <f t="shared" si="53"/>
        <v/>
      </c>
      <c r="S401" s="33" t="str">
        <f>IF(Z401="DUPLIKAT","",Tabelle1[[#This Row],[Soll-Monat]])</f>
        <v/>
      </c>
      <c r="T401" s="33" t="str">
        <f>IF(ISERROR(IF(M401=99,"",INDEX([1]Plan!A:O,MATCH($O401,[1]Plan!B:B,0),MATCH($C401,[1]Plan!$A$2:$O$2,0)))),"",IF(M401=99,"",INDEX([1]Plan!A:O,MATCH($O401,[1]Plan!B:B,0),MATCH($C401,[1]Plan!$A$2:$O$2,0))))</f>
        <v/>
      </c>
      <c r="U401" s="33">
        <f>IF(ISERROR(SUMIFS(P:P,E:E,Datenbank!$E401,C:C,Datenbank!$C401)),"",SUMIFS(P:P,E:E,Datenbank!$E401,C:C,Datenbank!$C401))+IF(ISERROR(SUMIFS(Q:Q,E:E,Datenbank!$E401,C:C,Datenbank!$C401)),"",SUMIFS(Q:Q,E:E,Datenbank!$E401,C:C,Datenbank!$C401))</f>
        <v>0</v>
      </c>
      <c r="V401" s="33" t="str">
        <f>IF(ISERROR(IF(Z401="Duplikat","",(Datenbank!$U401-Datenbank!$T401))),"",IF(Z401="Duplikat","",(Datenbank!$U401-Datenbank!$T401)))</f>
        <v/>
      </c>
      <c r="W401" s="33">
        <f ca="1">IF(ISERROR(SUMIF(O:T,Datenbank!$O401,T:T)),"",SUMIF(O:T,Datenbank!$O401,T:T))</f>
        <v>0</v>
      </c>
      <c r="X401" s="33">
        <f ca="1">IF(ISERROR(SUMIF(O:Q,Datenbank!$O401,Q:Q)),"",SUMIF(O:Q,Datenbank!$O401,Q:Q))+IF(ISERROR(SUMIF(O:Q,Datenbank!$O401,P:P)),"",SUMIF(O:Q,Datenbank!$O401,P:P))</f>
        <v>0</v>
      </c>
      <c r="Y401" s="33">
        <f ca="1">IF(ISERROR(Datenbank!$X401-W401),"",Datenbank!$X401-W401)</f>
        <v>0</v>
      </c>
      <c r="Z401" s="31" t="str" cm="1">
        <f t="array" ref="Z401">_xlfn.LET(_xlpm.fi,_xlfn._xlws.FILTER($O401:$O$2480,(MONTH($D401:$D$2480)=MONTH($D401))*($O401:$O$2480=$O401)),IF(COUNT(_xlpm.fi)&gt;1,"DUPLIKAT",""))</f>
        <v/>
      </c>
      <c r="AA401" s="31"/>
      <c r="AB401" s="31"/>
    </row>
    <row r="402" spans="2:28" ht="20.100000000000001" customHeight="1" x14ac:dyDescent="0.25">
      <c r="B402" s="31">
        <f t="shared" si="48"/>
        <v>390</v>
      </c>
      <c r="C402" s="31">
        <f t="shared" si="49"/>
        <v>1</v>
      </c>
      <c r="D402" s="32"/>
      <c r="E402" s="31"/>
      <c r="F402" s="31">
        <f>Datenbank!$E402</f>
        <v>0</v>
      </c>
      <c r="G402" s="33" t="str">
        <f>IF(ISERROR(INDEX([1]Plan!A:O,MATCH(E402,[1]Plan!C:C,0),MATCH(C402,[1]Plan!$A$2:$O$2,0))),"",INDEX([1]Plan!A:O,MATCH(E402,[1]Plan!C:C,0),MATCH(C402,[1]Plan!$A$2:$O$2,0)))</f>
        <v/>
      </c>
      <c r="H402" s="33"/>
      <c r="I402" s="33"/>
      <c r="J402" s="31"/>
      <c r="K402" s="33" t="str">
        <f t="shared" si="54"/>
        <v/>
      </c>
      <c r="L402" s="33" t="str">
        <f t="shared" si="55"/>
        <v/>
      </c>
      <c r="M402" s="31" t="str">
        <f t="shared" si="50"/>
        <v/>
      </c>
      <c r="N402" s="31" t="str">
        <f>IF(ISERROR(VLOOKUP(M402,[1]Plan!$Q$5:$R$22,2,FALSE)),"",VLOOKUP(M402,[1]Plan!$Q$5:$R$22,2,FALSE))</f>
        <v/>
      </c>
      <c r="O402" s="31" t="str">
        <f>IF(ISERROR(INDEX([1]Plan!$B:$B,MATCH(F402,[1]Plan!$C:$C,0))),"",INDEX([1]Plan!$B:$B,MATCH(F402,[1]Plan!$C:$C,0)))</f>
        <v/>
      </c>
      <c r="P402" s="33" t="str">
        <f t="shared" si="51"/>
        <v/>
      </c>
      <c r="Q402" s="33">
        <f t="shared" si="52"/>
        <v>0</v>
      </c>
      <c r="R402" s="33" t="str">
        <f t="shared" si="53"/>
        <v/>
      </c>
      <c r="S402" s="33" t="str">
        <f>IF(Z402="DUPLIKAT","",Tabelle1[[#This Row],[Soll-Monat]])</f>
        <v/>
      </c>
      <c r="T402" s="33" t="str">
        <f>IF(ISERROR(IF(M402=99,"",INDEX([1]Plan!A:O,MATCH($O402,[1]Plan!B:B,0),MATCH($C402,[1]Plan!$A$2:$O$2,0)))),"",IF(M402=99,"",INDEX([1]Plan!A:O,MATCH($O402,[1]Plan!B:B,0),MATCH($C402,[1]Plan!$A$2:$O$2,0))))</f>
        <v/>
      </c>
      <c r="U402" s="33">
        <f>IF(ISERROR(SUMIFS(P:P,E:E,Datenbank!$E402,C:C,Datenbank!$C402)),"",SUMIFS(P:P,E:E,Datenbank!$E402,C:C,Datenbank!$C402))+IF(ISERROR(SUMIFS(Q:Q,E:E,Datenbank!$E402,C:C,Datenbank!$C402)),"",SUMIFS(Q:Q,E:E,Datenbank!$E402,C:C,Datenbank!$C402))</f>
        <v>0</v>
      </c>
      <c r="V402" s="33" t="str">
        <f>IF(ISERROR(IF(Z402="Duplikat","",(Datenbank!$U402-Datenbank!$T402))),"",IF(Z402="Duplikat","",(Datenbank!$U402-Datenbank!$T402)))</f>
        <v/>
      </c>
      <c r="W402" s="33">
        <f ca="1">IF(ISERROR(SUMIF(O:T,Datenbank!$O402,T:T)),"",SUMIF(O:T,Datenbank!$O402,T:T))</f>
        <v>0</v>
      </c>
      <c r="X402" s="33">
        <f ca="1">IF(ISERROR(SUMIF(O:Q,Datenbank!$O402,Q:Q)),"",SUMIF(O:Q,Datenbank!$O402,Q:Q))+IF(ISERROR(SUMIF(O:Q,Datenbank!$O402,P:P)),"",SUMIF(O:Q,Datenbank!$O402,P:P))</f>
        <v>0</v>
      </c>
      <c r="Y402" s="33">
        <f ca="1">IF(ISERROR(Datenbank!$X402-W402),"",Datenbank!$X402-W402)</f>
        <v>0</v>
      </c>
      <c r="Z402" s="31" t="str" cm="1">
        <f t="array" ref="Z402">_xlfn.LET(_xlpm.fi,_xlfn._xlws.FILTER($O402:$O$2480,(MONTH($D402:$D$2480)=MONTH($D402))*($O402:$O$2480=$O402)),IF(COUNT(_xlpm.fi)&gt;1,"DUPLIKAT",""))</f>
        <v/>
      </c>
      <c r="AA402" s="31"/>
      <c r="AB402" s="31"/>
    </row>
    <row r="403" spans="2:28" ht="20.100000000000001" customHeight="1" x14ac:dyDescent="0.25">
      <c r="B403" s="31">
        <f t="shared" si="48"/>
        <v>391</v>
      </c>
      <c r="C403" s="31">
        <f t="shared" si="49"/>
        <v>1</v>
      </c>
      <c r="D403" s="32"/>
      <c r="E403" s="31"/>
      <c r="F403" s="31">
        <f>Datenbank!$E403</f>
        <v>0</v>
      </c>
      <c r="G403" s="33" t="str">
        <f>IF(ISERROR(INDEX([1]Plan!A:O,MATCH(E403,[1]Plan!C:C,0),MATCH(C403,[1]Plan!$A$2:$O$2,0))),"",INDEX([1]Plan!A:O,MATCH(E403,[1]Plan!C:C,0),MATCH(C403,[1]Plan!$A$2:$O$2,0)))</f>
        <v/>
      </c>
      <c r="H403" s="33"/>
      <c r="I403" s="33"/>
      <c r="J403" s="31"/>
      <c r="K403" s="33" t="str">
        <f t="shared" si="54"/>
        <v/>
      </c>
      <c r="L403" s="33" t="str">
        <f t="shared" si="55"/>
        <v/>
      </c>
      <c r="M403" s="31" t="str">
        <f t="shared" si="50"/>
        <v/>
      </c>
      <c r="N403" s="31" t="str">
        <f>IF(ISERROR(VLOOKUP(M403,[1]Plan!$Q$5:$R$22,2,FALSE)),"",VLOOKUP(M403,[1]Plan!$Q$5:$R$22,2,FALSE))</f>
        <v/>
      </c>
      <c r="O403" s="31" t="str">
        <f>IF(ISERROR(INDEX([1]Plan!$B:$B,MATCH(F403,[1]Plan!$C:$C,0))),"",INDEX([1]Plan!$B:$B,MATCH(F403,[1]Plan!$C:$C,0)))</f>
        <v/>
      </c>
      <c r="P403" s="33" t="str">
        <f t="shared" si="51"/>
        <v/>
      </c>
      <c r="Q403" s="33">
        <f t="shared" si="52"/>
        <v>0</v>
      </c>
      <c r="R403" s="33" t="str">
        <f t="shared" si="53"/>
        <v/>
      </c>
      <c r="S403" s="33" t="str">
        <f>IF(Z403="DUPLIKAT","",Tabelle1[[#This Row],[Soll-Monat]])</f>
        <v/>
      </c>
      <c r="T403" s="33" t="str">
        <f>IF(ISERROR(IF(M403=99,"",INDEX([1]Plan!A:O,MATCH($O403,[1]Plan!B:B,0),MATCH($C403,[1]Plan!$A$2:$O$2,0)))),"",IF(M403=99,"",INDEX([1]Plan!A:O,MATCH($O403,[1]Plan!B:B,0),MATCH($C403,[1]Plan!$A$2:$O$2,0))))</f>
        <v/>
      </c>
      <c r="U403" s="33">
        <f>IF(ISERROR(SUMIFS(P:P,E:E,Datenbank!$E403,C:C,Datenbank!$C403)),"",SUMIFS(P:P,E:E,Datenbank!$E403,C:C,Datenbank!$C403))+IF(ISERROR(SUMIFS(Q:Q,E:E,Datenbank!$E403,C:C,Datenbank!$C403)),"",SUMIFS(Q:Q,E:E,Datenbank!$E403,C:C,Datenbank!$C403))</f>
        <v>0</v>
      </c>
      <c r="V403" s="33" t="str">
        <f>IF(ISERROR(IF(Z403="Duplikat","",(Datenbank!$U403-Datenbank!$T403))),"",IF(Z403="Duplikat","",(Datenbank!$U403-Datenbank!$T403)))</f>
        <v/>
      </c>
      <c r="W403" s="33">
        <f ca="1">IF(ISERROR(SUMIF(O:T,Datenbank!$O403,T:T)),"",SUMIF(O:T,Datenbank!$O403,T:T))</f>
        <v>0</v>
      </c>
      <c r="X403" s="33">
        <f ca="1">IF(ISERROR(SUMIF(O:Q,Datenbank!$O403,Q:Q)),"",SUMIF(O:Q,Datenbank!$O403,Q:Q))+IF(ISERROR(SUMIF(O:Q,Datenbank!$O403,P:P)),"",SUMIF(O:Q,Datenbank!$O403,P:P))</f>
        <v>0</v>
      </c>
      <c r="Y403" s="33">
        <f ca="1">IF(ISERROR(Datenbank!$X403-W403),"",Datenbank!$X403-W403)</f>
        <v>0</v>
      </c>
      <c r="Z403" s="31" t="str" cm="1">
        <f t="array" ref="Z403">_xlfn.LET(_xlpm.fi,_xlfn._xlws.FILTER($O403:$O$2480,(MONTH($D403:$D$2480)=MONTH($D403))*($O403:$O$2480=$O403)),IF(COUNT(_xlpm.fi)&gt;1,"DUPLIKAT",""))</f>
        <v/>
      </c>
      <c r="AA403" s="31"/>
      <c r="AB403" s="31"/>
    </row>
    <row r="404" spans="2:28" ht="20.100000000000001" customHeight="1" x14ac:dyDescent="0.25">
      <c r="B404" s="31">
        <f t="shared" si="48"/>
        <v>392</v>
      </c>
      <c r="C404" s="31">
        <f t="shared" si="49"/>
        <v>1</v>
      </c>
      <c r="D404" s="32"/>
      <c r="E404" s="31"/>
      <c r="F404" s="31">
        <f>Datenbank!$E404</f>
        <v>0</v>
      </c>
      <c r="G404" s="33" t="str">
        <f>IF(ISERROR(INDEX([1]Plan!A:O,MATCH(E404,[1]Plan!C:C,0),MATCH(C404,[1]Plan!$A$2:$O$2,0))),"",INDEX([1]Plan!A:O,MATCH(E404,[1]Plan!C:C,0),MATCH(C404,[1]Plan!$A$2:$O$2,0)))</f>
        <v/>
      </c>
      <c r="H404" s="33"/>
      <c r="I404" s="33"/>
      <c r="J404" s="31"/>
      <c r="K404" s="33" t="str">
        <f t="shared" si="54"/>
        <v/>
      </c>
      <c r="L404" s="33" t="str">
        <f t="shared" si="55"/>
        <v/>
      </c>
      <c r="M404" s="31" t="str">
        <f t="shared" si="50"/>
        <v/>
      </c>
      <c r="N404" s="31" t="str">
        <f>IF(ISERROR(VLOOKUP(M404,[1]Plan!$Q$5:$R$22,2,FALSE)),"",VLOOKUP(M404,[1]Plan!$Q$5:$R$22,2,FALSE))</f>
        <v/>
      </c>
      <c r="O404" s="31" t="str">
        <f>IF(ISERROR(INDEX([1]Plan!$B:$B,MATCH(F404,[1]Plan!$C:$C,0))),"",INDEX([1]Plan!$B:$B,MATCH(F404,[1]Plan!$C:$C,0)))</f>
        <v/>
      </c>
      <c r="P404" s="33" t="str">
        <f t="shared" si="51"/>
        <v/>
      </c>
      <c r="Q404" s="33">
        <f t="shared" si="52"/>
        <v>0</v>
      </c>
      <c r="R404" s="33" t="str">
        <f t="shared" si="53"/>
        <v/>
      </c>
      <c r="S404" s="33" t="str">
        <f>IF(Z404="DUPLIKAT","",Tabelle1[[#This Row],[Soll-Monat]])</f>
        <v/>
      </c>
      <c r="T404" s="33" t="str">
        <f>IF(ISERROR(IF(M404=99,"",INDEX([1]Plan!A:O,MATCH($O404,[1]Plan!B:B,0),MATCH($C404,[1]Plan!$A$2:$O$2,0)))),"",IF(M404=99,"",INDEX([1]Plan!A:O,MATCH($O404,[1]Plan!B:B,0),MATCH($C404,[1]Plan!$A$2:$O$2,0))))</f>
        <v/>
      </c>
      <c r="U404" s="33">
        <f>IF(ISERROR(SUMIFS(P:P,E:E,Datenbank!$E404,C:C,Datenbank!$C404)),"",SUMIFS(P:P,E:E,Datenbank!$E404,C:C,Datenbank!$C404))+IF(ISERROR(SUMIFS(Q:Q,E:E,Datenbank!$E404,C:C,Datenbank!$C404)),"",SUMIFS(Q:Q,E:E,Datenbank!$E404,C:C,Datenbank!$C404))</f>
        <v>0</v>
      </c>
      <c r="V404" s="33" t="str">
        <f>IF(ISERROR(IF(Z404="Duplikat","",(Datenbank!$U404-Datenbank!$T404))),"",IF(Z404="Duplikat","",(Datenbank!$U404-Datenbank!$T404)))</f>
        <v/>
      </c>
      <c r="W404" s="33">
        <f ca="1">IF(ISERROR(SUMIF(O:T,Datenbank!$O404,T:T)),"",SUMIF(O:T,Datenbank!$O404,T:T))</f>
        <v>0</v>
      </c>
      <c r="X404" s="33">
        <f ca="1">IF(ISERROR(SUMIF(O:Q,Datenbank!$O404,Q:Q)),"",SUMIF(O:Q,Datenbank!$O404,Q:Q))+IF(ISERROR(SUMIF(O:Q,Datenbank!$O404,P:P)),"",SUMIF(O:Q,Datenbank!$O404,P:P))</f>
        <v>0</v>
      </c>
      <c r="Y404" s="33">
        <f ca="1">IF(ISERROR(Datenbank!$X404-W404),"",Datenbank!$X404-W404)</f>
        <v>0</v>
      </c>
      <c r="Z404" s="31" t="str" cm="1">
        <f t="array" ref="Z404">_xlfn.LET(_xlpm.fi,_xlfn._xlws.FILTER($O404:$O$2480,(MONTH($D404:$D$2480)=MONTH($D404))*($O404:$O$2480=$O404)),IF(COUNT(_xlpm.fi)&gt;1,"DUPLIKAT",""))</f>
        <v/>
      </c>
      <c r="AA404" s="31"/>
      <c r="AB404" s="31"/>
    </row>
    <row r="405" spans="2:28" ht="20.100000000000001" customHeight="1" x14ac:dyDescent="0.25">
      <c r="B405" s="31">
        <f t="shared" ref="B405:B468" si="56">B404+1</f>
        <v>393</v>
      </c>
      <c r="C405" s="31">
        <f t="shared" ref="C405:C468" si="57">MONTH(D405)*1</f>
        <v>1</v>
      </c>
      <c r="D405" s="32"/>
      <c r="E405" s="31"/>
      <c r="F405" s="31">
        <f>Datenbank!$E405</f>
        <v>0</v>
      </c>
      <c r="G405" s="33" t="str">
        <f>IF(ISERROR(INDEX([1]Plan!A:O,MATCH(E405,[1]Plan!C:C,0),MATCH(C405,[1]Plan!$A$2:$O$2,0))),"",INDEX([1]Plan!A:O,MATCH(E405,[1]Plan!C:C,0),MATCH(C405,[1]Plan!$A$2:$O$2,0)))</f>
        <v/>
      </c>
      <c r="H405" s="33"/>
      <c r="I405" s="33"/>
      <c r="J405" s="31"/>
      <c r="K405" s="33" t="str">
        <f t="shared" si="54"/>
        <v/>
      </c>
      <c r="L405" s="33" t="str">
        <f t="shared" si="55"/>
        <v/>
      </c>
      <c r="M405" s="31" t="str">
        <f t="shared" ref="M405:M468" si="58">IF(E405&gt;0,LEFT(O405,2)*1,"")</f>
        <v/>
      </c>
      <c r="N405" s="31" t="str">
        <f>IF(ISERROR(VLOOKUP(M405,[1]Plan!$Q$5:$R$22,2,FALSE)),"",VLOOKUP(M405,[1]Plan!$Q$5:$R$22,2,FALSE))</f>
        <v/>
      </c>
      <c r="O405" s="31" t="str">
        <f>IF(ISERROR(INDEX([1]Plan!$B:$B,MATCH(F405,[1]Plan!$C:$C,0))),"",INDEX([1]Plan!$B:$B,MATCH(F405,[1]Plan!$C:$C,0)))</f>
        <v/>
      </c>
      <c r="P405" s="33" t="str">
        <f t="shared" ref="P405:P468" si="59">IF(ISERROR(IF(M405=99,0,IF(M405&lt;&gt;10,G405+I405,0))),"",IF(M405=99,0,IF(M405&lt;&gt;10,G405+I405,0)))</f>
        <v/>
      </c>
      <c r="Q405" s="33">
        <f t="shared" ref="Q405:Q468" si="60">IF(ISERROR(IF(M405=10,G405+I405,0)*1),"",IF(M405=10,G405+I405,0)*1)</f>
        <v>0</v>
      </c>
      <c r="R405" s="33" t="str">
        <f t="shared" ref="R405:R468" si="61">IF(M405=99,G405,"")</f>
        <v/>
      </c>
      <c r="S405" s="33" t="str">
        <f>IF(Z405="DUPLIKAT","",Tabelle1[[#This Row],[Soll-Monat]])</f>
        <v/>
      </c>
      <c r="T405" s="33" t="str">
        <f>IF(ISERROR(IF(M405=99,"",INDEX([1]Plan!A:O,MATCH($O405,[1]Plan!B:B,0),MATCH($C405,[1]Plan!$A$2:$O$2,0)))),"",IF(M405=99,"",INDEX([1]Plan!A:O,MATCH($O405,[1]Plan!B:B,0),MATCH($C405,[1]Plan!$A$2:$O$2,0))))</f>
        <v/>
      </c>
      <c r="U405" s="33">
        <f>IF(ISERROR(SUMIFS(P:P,E:E,Datenbank!$E405,C:C,Datenbank!$C405)),"",SUMIFS(P:P,E:E,Datenbank!$E405,C:C,Datenbank!$C405))+IF(ISERROR(SUMIFS(Q:Q,E:E,Datenbank!$E405,C:C,Datenbank!$C405)),"",SUMIFS(Q:Q,E:E,Datenbank!$E405,C:C,Datenbank!$C405))</f>
        <v>0</v>
      </c>
      <c r="V405" s="33" t="str">
        <f>IF(ISERROR(IF(Z405="Duplikat","",(Datenbank!$U405-Datenbank!$T405))),"",IF(Z405="Duplikat","",(Datenbank!$U405-Datenbank!$T405)))</f>
        <v/>
      </c>
      <c r="W405" s="33">
        <f ca="1">IF(ISERROR(SUMIF(O:T,Datenbank!$O405,T:T)),"",SUMIF(O:T,Datenbank!$O405,T:T))</f>
        <v>0</v>
      </c>
      <c r="X405" s="33">
        <f ca="1">IF(ISERROR(SUMIF(O:Q,Datenbank!$O405,Q:Q)),"",SUMIF(O:Q,Datenbank!$O405,Q:Q))+IF(ISERROR(SUMIF(O:Q,Datenbank!$O405,P:P)),"",SUMIF(O:Q,Datenbank!$O405,P:P))</f>
        <v>0</v>
      </c>
      <c r="Y405" s="33">
        <f ca="1">IF(ISERROR(Datenbank!$X405-W405),"",Datenbank!$X405-W405)</f>
        <v>0</v>
      </c>
      <c r="Z405" s="31" t="str" cm="1">
        <f t="array" ref="Z405">_xlfn.LET(_xlpm.fi,_xlfn._xlws.FILTER($O405:$O$2480,(MONTH($D405:$D$2480)=MONTH($D405))*($O405:$O$2480=$O405)),IF(COUNT(_xlpm.fi)&gt;1,"DUPLIKAT",""))</f>
        <v/>
      </c>
      <c r="AA405" s="31"/>
      <c r="AB405" s="31"/>
    </row>
    <row r="406" spans="2:28" ht="20.100000000000001" customHeight="1" x14ac:dyDescent="0.25">
      <c r="B406" s="31">
        <f t="shared" si="56"/>
        <v>394</v>
      </c>
      <c r="C406" s="31">
        <f t="shared" si="57"/>
        <v>1</v>
      </c>
      <c r="D406" s="32"/>
      <c r="E406" s="31"/>
      <c r="F406" s="31">
        <f>Datenbank!$E406</f>
        <v>0</v>
      </c>
      <c r="G406" s="33" t="str">
        <f>IF(ISERROR(INDEX([1]Plan!A:O,MATCH(E406,[1]Plan!C:C,0),MATCH(C406,[1]Plan!$A$2:$O$2,0))),"",INDEX([1]Plan!A:O,MATCH(E406,[1]Plan!C:C,0),MATCH(C406,[1]Plan!$A$2:$O$2,0)))</f>
        <v/>
      </c>
      <c r="H406" s="33"/>
      <c r="I406" s="33"/>
      <c r="J406" s="31"/>
      <c r="K406" s="33" t="str">
        <f t="shared" si="54"/>
        <v/>
      </c>
      <c r="L406" s="33" t="str">
        <f t="shared" si="55"/>
        <v/>
      </c>
      <c r="M406" s="31" t="str">
        <f t="shared" si="58"/>
        <v/>
      </c>
      <c r="N406" s="31" t="str">
        <f>IF(ISERROR(VLOOKUP(M406,[1]Plan!$Q$5:$R$22,2,FALSE)),"",VLOOKUP(M406,[1]Plan!$Q$5:$R$22,2,FALSE))</f>
        <v/>
      </c>
      <c r="O406" s="31" t="str">
        <f>IF(ISERROR(INDEX([1]Plan!$B:$B,MATCH(F406,[1]Plan!$C:$C,0))),"",INDEX([1]Plan!$B:$B,MATCH(F406,[1]Plan!$C:$C,0)))</f>
        <v/>
      </c>
      <c r="P406" s="33" t="str">
        <f t="shared" si="59"/>
        <v/>
      </c>
      <c r="Q406" s="33">
        <f t="shared" si="60"/>
        <v>0</v>
      </c>
      <c r="R406" s="33" t="str">
        <f t="shared" si="61"/>
        <v/>
      </c>
      <c r="S406" s="33" t="str">
        <f>IF(Z406="DUPLIKAT","",Tabelle1[[#This Row],[Soll-Monat]])</f>
        <v/>
      </c>
      <c r="T406" s="33" t="str">
        <f>IF(ISERROR(IF(M406=99,"",INDEX([1]Plan!A:O,MATCH($O406,[1]Plan!B:B,0),MATCH($C406,[1]Plan!$A$2:$O$2,0)))),"",IF(M406=99,"",INDEX([1]Plan!A:O,MATCH($O406,[1]Plan!B:B,0),MATCH($C406,[1]Plan!$A$2:$O$2,0))))</f>
        <v/>
      </c>
      <c r="U406" s="33">
        <f>IF(ISERROR(SUMIFS(P:P,E:E,Datenbank!$E406,C:C,Datenbank!$C406)),"",SUMIFS(P:P,E:E,Datenbank!$E406,C:C,Datenbank!$C406))+IF(ISERROR(SUMIFS(Q:Q,E:E,Datenbank!$E406,C:C,Datenbank!$C406)),"",SUMIFS(Q:Q,E:E,Datenbank!$E406,C:C,Datenbank!$C406))</f>
        <v>0</v>
      </c>
      <c r="V406" s="33" t="str">
        <f>IF(ISERROR(IF(Z406="Duplikat","",(Datenbank!$U406-Datenbank!$T406))),"",IF(Z406="Duplikat","",(Datenbank!$U406-Datenbank!$T406)))</f>
        <v/>
      </c>
      <c r="W406" s="33">
        <f ca="1">IF(ISERROR(SUMIF(O:T,Datenbank!$O406,T:T)),"",SUMIF(O:T,Datenbank!$O406,T:T))</f>
        <v>0</v>
      </c>
      <c r="X406" s="33">
        <f ca="1">IF(ISERROR(SUMIF(O:Q,Datenbank!$O406,Q:Q)),"",SUMIF(O:Q,Datenbank!$O406,Q:Q))+IF(ISERROR(SUMIF(O:Q,Datenbank!$O406,P:P)),"",SUMIF(O:Q,Datenbank!$O406,P:P))</f>
        <v>0</v>
      </c>
      <c r="Y406" s="33">
        <f ca="1">IF(ISERROR(Datenbank!$X406-W406),"",Datenbank!$X406-W406)</f>
        <v>0</v>
      </c>
      <c r="Z406" s="31" t="str" cm="1">
        <f t="array" ref="Z406">_xlfn.LET(_xlpm.fi,_xlfn._xlws.FILTER($O406:$O$2480,(MONTH($D406:$D$2480)=MONTH($D406))*($O406:$O$2480=$O406)),IF(COUNT(_xlpm.fi)&gt;1,"DUPLIKAT",""))</f>
        <v/>
      </c>
      <c r="AA406" s="31"/>
      <c r="AB406" s="31"/>
    </row>
    <row r="407" spans="2:28" ht="20.100000000000001" customHeight="1" x14ac:dyDescent="0.25">
      <c r="B407" s="31">
        <f t="shared" si="56"/>
        <v>395</v>
      </c>
      <c r="C407" s="31">
        <f t="shared" si="57"/>
        <v>1</v>
      </c>
      <c r="D407" s="32"/>
      <c r="E407" s="31"/>
      <c r="F407" s="31">
        <f>Datenbank!$E407</f>
        <v>0</v>
      </c>
      <c r="G407" s="33" t="str">
        <f>IF(ISERROR(INDEX([1]Plan!A:O,MATCH(E407,[1]Plan!C:C,0),MATCH(C407,[1]Plan!$A$2:$O$2,0))),"",INDEX([1]Plan!A:O,MATCH(E407,[1]Plan!C:C,0),MATCH(C407,[1]Plan!$A$2:$O$2,0)))</f>
        <v/>
      </c>
      <c r="H407" s="33"/>
      <c r="I407" s="33"/>
      <c r="J407" s="31"/>
      <c r="K407" s="33" t="str">
        <f t="shared" si="54"/>
        <v/>
      </c>
      <c r="L407" s="33" t="str">
        <f t="shared" si="55"/>
        <v/>
      </c>
      <c r="M407" s="31" t="str">
        <f t="shared" si="58"/>
        <v/>
      </c>
      <c r="N407" s="31" t="str">
        <f>IF(ISERROR(VLOOKUP(M407,[1]Plan!$Q$5:$R$22,2,FALSE)),"",VLOOKUP(M407,[1]Plan!$Q$5:$R$22,2,FALSE))</f>
        <v/>
      </c>
      <c r="O407" s="31" t="str">
        <f>IF(ISERROR(INDEX([1]Plan!$B:$B,MATCH(F407,[1]Plan!$C:$C,0))),"",INDEX([1]Plan!$B:$B,MATCH(F407,[1]Plan!$C:$C,0)))</f>
        <v/>
      </c>
      <c r="P407" s="33" t="str">
        <f t="shared" si="59"/>
        <v/>
      </c>
      <c r="Q407" s="33">
        <f t="shared" si="60"/>
        <v>0</v>
      </c>
      <c r="R407" s="33" t="str">
        <f t="shared" si="61"/>
        <v/>
      </c>
      <c r="S407" s="33" t="str">
        <f>IF(Z407="DUPLIKAT","",Tabelle1[[#This Row],[Soll-Monat]])</f>
        <v/>
      </c>
      <c r="T407" s="33" t="str">
        <f>IF(ISERROR(IF(M407=99,"",INDEX([1]Plan!A:O,MATCH($O407,[1]Plan!B:B,0),MATCH($C407,[1]Plan!$A$2:$O$2,0)))),"",IF(M407=99,"",INDEX([1]Plan!A:O,MATCH($O407,[1]Plan!B:B,0),MATCH($C407,[1]Plan!$A$2:$O$2,0))))</f>
        <v/>
      </c>
      <c r="U407" s="33">
        <f>IF(ISERROR(SUMIFS(P:P,E:E,Datenbank!$E407,C:C,Datenbank!$C407)),"",SUMIFS(P:P,E:E,Datenbank!$E407,C:C,Datenbank!$C407))+IF(ISERROR(SUMIFS(Q:Q,E:E,Datenbank!$E407,C:C,Datenbank!$C407)),"",SUMIFS(Q:Q,E:E,Datenbank!$E407,C:C,Datenbank!$C407))</f>
        <v>0</v>
      </c>
      <c r="V407" s="33" t="str">
        <f>IF(ISERROR(IF(Z407="Duplikat","",(Datenbank!$U407-Datenbank!$T407))),"",IF(Z407="Duplikat","",(Datenbank!$U407-Datenbank!$T407)))</f>
        <v/>
      </c>
      <c r="W407" s="33">
        <f ca="1">IF(ISERROR(SUMIF(O:T,Datenbank!$O407,T:T)),"",SUMIF(O:T,Datenbank!$O407,T:T))</f>
        <v>0</v>
      </c>
      <c r="X407" s="33">
        <f ca="1">IF(ISERROR(SUMIF(O:Q,Datenbank!$O407,Q:Q)),"",SUMIF(O:Q,Datenbank!$O407,Q:Q))+IF(ISERROR(SUMIF(O:Q,Datenbank!$O407,P:P)),"",SUMIF(O:Q,Datenbank!$O407,P:P))</f>
        <v>0</v>
      </c>
      <c r="Y407" s="33">
        <f ca="1">IF(ISERROR(Datenbank!$X407-W407),"",Datenbank!$X407-W407)</f>
        <v>0</v>
      </c>
      <c r="Z407" s="31" t="str" cm="1">
        <f t="array" ref="Z407">_xlfn.LET(_xlpm.fi,_xlfn._xlws.FILTER($O407:$O$2480,(MONTH($D407:$D$2480)=MONTH($D407))*($O407:$O$2480=$O407)),IF(COUNT(_xlpm.fi)&gt;1,"DUPLIKAT",""))</f>
        <v/>
      </c>
      <c r="AA407" s="31"/>
      <c r="AB407" s="31"/>
    </row>
    <row r="408" spans="2:28" ht="20.100000000000001" customHeight="1" x14ac:dyDescent="0.25">
      <c r="B408" s="31">
        <f t="shared" si="56"/>
        <v>396</v>
      </c>
      <c r="C408" s="31">
        <f t="shared" si="57"/>
        <v>1</v>
      </c>
      <c r="D408" s="32"/>
      <c r="E408" s="31"/>
      <c r="F408" s="31">
        <f>Datenbank!$E408</f>
        <v>0</v>
      </c>
      <c r="G408" s="33" t="str">
        <f>IF(ISERROR(INDEX([1]Plan!A:O,MATCH(E408,[1]Plan!C:C,0),MATCH(C408,[1]Plan!$A$2:$O$2,0))),"",INDEX([1]Plan!A:O,MATCH(E408,[1]Plan!C:C,0),MATCH(C408,[1]Plan!$A$2:$O$2,0)))</f>
        <v/>
      </c>
      <c r="H408" s="33"/>
      <c r="I408" s="33"/>
      <c r="J408" s="31"/>
      <c r="K408" s="33" t="str">
        <f t="shared" si="54"/>
        <v/>
      </c>
      <c r="L408" s="33" t="str">
        <f t="shared" si="55"/>
        <v/>
      </c>
      <c r="M408" s="31" t="str">
        <f t="shared" si="58"/>
        <v/>
      </c>
      <c r="N408" s="31" t="str">
        <f>IF(ISERROR(VLOOKUP(M408,[1]Plan!$Q$5:$R$22,2,FALSE)),"",VLOOKUP(M408,[1]Plan!$Q$5:$R$22,2,FALSE))</f>
        <v/>
      </c>
      <c r="O408" s="31" t="str">
        <f>IF(ISERROR(INDEX([1]Plan!$B:$B,MATCH(F408,[1]Plan!$C:$C,0))),"",INDEX([1]Plan!$B:$B,MATCH(F408,[1]Plan!$C:$C,0)))</f>
        <v/>
      </c>
      <c r="P408" s="33" t="str">
        <f t="shared" si="59"/>
        <v/>
      </c>
      <c r="Q408" s="33">
        <f t="shared" si="60"/>
        <v>0</v>
      </c>
      <c r="R408" s="33" t="str">
        <f t="shared" si="61"/>
        <v/>
      </c>
      <c r="S408" s="33" t="str">
        <f>IF(Z408="DUPLIKAT","",Tabelle1[[#This Row],[Soll-Monat]])</f>
        <v/>
      </c>
      <c r="T408" s="33" t="str">
        <f>IF(ISERROR(IF(M408=99,"",INDEX([1]Plan!A:O,MATCH($O408,[1]Plan!B:B,0),MATCH($C408,[1]Plan!$A$2:$O$2,0)))),"",IF(M408=99,"",INDEX([1]Plan!A:O,MATCH($O408,[1]Plan!B:B,0),MATCH($C408,[1]Plan!$A$2:$O$2,0))))</f>
        <v/>
      </c>
      <c r="U408" s="33">
        <f>IF(ISERROR(SUMIFS(P:P,E:E,Datenbank!$E408,C:C,Datenbank!$C408)),"",SUMIFS(P:P,E:E,Datenbank!$E408,C:C,Datenbank!$C408))+IF(ISERROR(SUMIFS(Q:Q,E:E,Datenbank!$E408,C:C,Datenbank!$C408)),"",SUMIFS(Q:Q,E:E,Datenbank!$E408,C:C,Datenbank!$C408))</f>
        <v>0</v>
      </c>
      <c r="V408" s="33" t="str">
        <f>IF(ISERROR(IF(Z408="Duplikat","",(Datenbank!$U408-Datenbank!$T408))),"",IF(Z408="Duplikat","",(Datenbank!$U408-Datenbank!$T408)))</f>
        <v/>
      </c>
      <c r="W408" s="33">
        <f ca="1">IF(ISERROR(SUMIF(O:T,Datenbank!$O408,T:T)),"",SUMIF(O:T,Datenbank!$O408,T:T))</f>
        <v>0</v>
      </c>
      <c r="X408" s="33">
        <f ca="1">IF(ISERROR(SUMIF(O:Q,Datenbank!$O408,Q:Q)),"",SUMIF(O:Q,Datenbank!$O408,Q:Q))+IF(ISERROR(SUMIF(O:Q,Datenbank!$O408,P:P)),"",SUMIF(O:Q,Datenbank!$O408,P:P))</f>
        <v>0</v>
      </c>
      <c r="Y408" s="33">
        <f ca="1">IF(ISERROR(Datenbank!$X408-W408),"",Datenbank!$X408-W408)</f>
        <v>0</v>
      </c>
      <c r="Z408" s="31" t="str" cm="1">
        <f t="array" ref="Z408">_xlfn.LET(_xlpm.fi,_xlfn._xlws.FILTER($O408:$O$2480,(MONTH($D408:$D$2480)=MONTH($D408))*($O408:$O$2480=$O408)),IF(COUNT(_xlpm.fi)&gt;1,"DUPLIKAT",""))</f>
        <v/>
      </c>
      <c r="AA408" s="31"/>
      <c r="AB408" s="31"/>
    </row>
    <row r="409" spans="2:28" ht="20.100000000000001" customHeight="1" x14ac:dyDescent="0.25">
      <c r="B409" s="31">
        <f t="shared" si="56"/>
        <v>397</v>
      </c>
      <c r="C409" s="31">
        <f t="shared" si="57"/>
        <v>1</v>
      </c>
      <c r="D409" s="32"/>
      <c r="E409" s="31"/>
      <c r="F409" s="31">
        <f>Datenbank!$E409</f>
        <v>0</v>
      </c>
      <c r="G409" s="33" t="str">
        <f>IF(ISERROR(INDEX([1]Plan!A:O,MATCH(E409,[1]Plan!C:C,0),MATCH(C409,[1]Plan!$A$2:$O$2,0))),"",INDEX([1]Plan!A:O,MATCH(E409,[1]Plan!C:C,0),MATCH(C409,[1]Plan!$A$2:$O$2,0)))</f>
        <v/>
      </c>
      <c r="H409" s="33"/>
      <c r="I409" s="33"/>
      <c r="J409" s="31"/>
      <c r="K409" s="33" t="str">
        <f t="shared" si="54"/>
        <v/>
      </c>
      <c r="L409" s="33" t="str">
        <f t="shared" si="55"/>
        <v/>
      </c>
      <c r="M409" s="31" t="str">
        <f t="shared" si="58"/>
        <v/>
      </c>
      <c r="N409" s="31" t="str">
        <f>IF(ISERROR(VLOOKUP(M409,[1]Plan!$Q$5:$R$22,2,FALSE)),"",VLOOKUP(M409,[1]Plan!$Q$5:$R$22,2,FALSE))</f>
        <v/>
      </c>
      <c r="O409" s="31" t="str">
        <f>IF(ISERROR(INDEX([1]Plan!$B:$B,MATCH(F409,[1]Plan!$C:$C,0))),"",INDEX([1]Plan!$B:$B,MATCH(F409,[1]Plan!$C:$C,0)))</f>
        <v/>
      </c>
      <c r="P409" s="33" t="str">
        <f t="shared" si="59"/>
        <v/>
      </c>
      <c r="Q409" s="33">
        <f t="shared" si="60"/>
        <v>0</v>
      </c>
      <c r="R409" s="33" t="str">
        <f t="shared" si="61"/>
        <v/>
      </c>
      <c r="S409" s="33" t="str">
        <f>IF(Z409="DUPLIKAT","",Tabelle1[[#This Row],[Soll-Monat]])</f>
        <v/>
      </c>
      <c r="T409" s="33" t="str">
        <f>IF(ISERROR(IF(M409=99,"",INDEX([1]Plan!A:O,MATCH($O409,[1]Plan!B:B,0),MATCH($C409,[1]Plan!$A$2:$O$2,0)))),"",IF(M409=99,"",INDEX([1]Plan!A:O,MATCH($O409,[1]Plan!B:B,0),MATCH($C409,[1]Plan!$A$2:$O$2,0))))</f>
        <v/>
      </c>
      <c r="U409" s="33">
        <f>IF(ISERROR(SUMIFS(P:P,E:E,Datenbank!$E409,C:C,Datenbank!$C409)),"",SUMIFS(P:P,E:E,Datenbank!$E409,C:C,Datenbank!$C409))+IF(ISERROR(SUMIFS(Q:Q,E:E,Datenbank!$E409,C:C,Datenbank!$C409)),"",SUMIFS(Q:Q,E:E,Datenbank!$E409,C:C,Datenbank!$C409))</f>
        <v>0</v>
      </c>
      <c r="V409" s="33" t="str">
        <f>IF(ISERROR(IF(Z409="Duplikat","",(Datenbank!$U409-Datenbank!$T409))),"",IF(Z409="Duplikat","",(Datenbank!$U409-Datenbank!$T409)))</f>
        <v/>
      </c>
      <c r="W409" s="33">
        <f ca="1">IF(ISERROR(SUMIF(O:T,Datenbank!$O409,T:T)),"",SUMIF(O:T,Datenbank!$O409,T:T))</f>
        <v>0</v>
      </c>
      <c r="X409" s="33">
        <f ca="1">IF(ISERROR(SUMIF(O:Q,Datenbank!$O409,Q:Q)),"",SUMIF(O:Q,Datenbank!$O409,Q:Q))+IF(ISERROR(SUMIF(O:Q,Datenbank!$O409,P:P)),"",SUMIF(O:Q,Datenbank!$O409,P:P))</f>
        <v>0</v>
      </c>
      <c r="Y409" s="33">
        <f ca="1">IF(ISERROR(Datenbank!$X409-W409),"",Datenbank!$X409-W409)</f>
        <v>0</v>
      </c>
      <c r="Z409" s="31" t="str" cm="1">
        <f t="array" ref="Z409">_xlfn.LET(_xlpm.fi,_xlfn._xlws.FILTER($O409:$O$2480,(MONTH($D409:$D$2480)=MONTH($D409))*($O409:$O$2480=$O409)),IF(COUNT(_xlpm.fi)&gt;1,"DUPLIKAT",""))</f>
        <v/>
      </c>
      <c r="AA409" s="31"/>
      <c r="AB409" s="31"/>
    </row>
    <row r="410" spans="2:28" ht="20.100000000000001" customHeight="1" x14ac:dyDescent="0.25">
      <c r="B410" s="31">
        <f t="shared" si="56"/>
        <v>398</v>
      </c>
      <c r="C410" s="31">
        <f t="shared" si="57"/>
        <v>1</v>
      </c>
      <c r="D410" s="32"/>
      <c r="E410" s="31"/>
      <c r="F410" s="31">
        <f>Datenbank!$E410</f>
        <v>0</v>
      </c>
      <c r="G410" s="33" t="str">
        <f>IF(ISERROR(INDEX([1]Plan!A:O,MATCH(E410,[1]Plan!C:C,0),MATCH(C410,[1]Plan!$A$2:$O$2,0))),"",INDEX([1]Plan!A:O,MATCH(E410,[1]Plan!C:C,0),MATCH(C410,[1]Plan!$A$2:$O$2,0)))</f>
        <v/>
      </c>
      <c r="H410" s="33"/>
      <c r="I410" s="33"/>
      <c r="J410" s="31"/>
      <c r="K410" s="33" t="str">
        <f t="shared" si="54"/>
        <v/>
      </c>
      <c r="L410" s="33" t="str">
        <f t="shared" si="55"/>
        <v/>
      </c>
      <c r="M410" s="31" t="str">
        <f t="shared" si="58"/>
        <v/>
      </c>
      <c r="N410" s="31" t="str">
        <f>IF(ISERROR(VLOOKUP(M410,[1]Plan!$Q$5:$R$22,2,FALSE)),"",VLOOKUP(M410,[1]Plan!$Q$5:$R$22,2,FALSE))</f>
        <v/>
      </c>
      <c r="O410" s="31" t="str">
        <f>IF(ISERROR(INDEX([1]Plan!$B:$B,MATCH(F410,[1]Plan!$C:$C,0))),"",INDEX([1]Plan!$B:$B,MATCH(F410,[1]Plan!$C:$C,0)))</f>
        <v/>
      </c>
      <c r="P410" s="33" t="str">
        <f t="shared" si="59"/>
        <v/>
      </c>
      <c r="Q410" s="33">
        <f t="shared" si="60"/>
        <v>0</v>
      </c>
      <c r="R410" s="33" t="str">
        <f t="shared" si="61"/>
        <v/>
      </c>
      <c r="S410" s="33" t="str">
        <f>IF(Z410="DUPLIKAT","",Tabelle1[[#This Row],[Soll-Monat]])</f>
        <v/>
      </c>
      <c r="T410" s="33" t="str">
        <f>IF(ISERROR(IF(M410=99,"",INDEX([1]Plan!A:O,MATCH($O410,[1]Plan!B:B,0),MATCH($C410,[1]Plan!$A$2:$O$2,0)))),"",IF(M410=99,"",INDEX([1]Plan!A:O,MATCH($O410,[1]Plan!B:B,0),MATCH($C410,[1]Plan!$A$2:$O$2,0))))</f>
        <v/>
      </c>
      <c r="U410" s="33">
        <f>IF(ISERROR(SUMIFS(P:P,E:E,Datenbank!$E410,C:C,Datenbank!$C410)),"",SUMIFS(P:P,E:E,Datenbank!$E410,C:C,Datenbank!$C410))+IF(ISERROR(SUMIFS(Q:Q,E:E,Datenbank!$E410,C:C,Datenbank!$C410)),"",SUMIFS(Q:Q,E:E,Datenbank!$E410,C:C,Datenbank!$C410))</f>
        <v>0</v>
      </c>
      <c r="V410" s="33" t="str">
        <f>IF(ISERROR(IF(Z410="Duplikat","",(Datenbank!$U410-Datenbank!$T410))),"",IF(Z410="Duplikat","",(Datenbank!$U410-Datenbank!$T410)))</f>
        <v/>
      </c>
      <c r="W410" s="33">
        <f ca="1">IF(ISERROR(SUMIF(O:T,Datenbank!$O410,T:T)),"",SUMIF(O:T,Datenbank!$O410,T:T))</f>
        <v>0</v>
      </c>
      <c r="X410" s="33">
        <f ca="1">IF(ISERROR(SUMIF(O:Q,Datenbank!$O410,Q:Q)),"",SUMIF(O:Q,Datenbank!$O410,Q:Q))+IF(ISERROR(SUMIF(O:Q,Datenbank!$O410,P:P)),"",SUMIF(O:Q,Datenbank!$O410,P:P))</f>
        <v>0</v>
      </c>
      <c r="Y410" s="33">
        <f ca="1">IF(ISERROR(Datenbank!$X410-W410),"",Datenbank!$X410-W410)</f>
        <v>0</v>
      </c>
      <c r="Z410" s="31" t="str" cm="1">
        <f t="array" ref="Z410">_xlfn.LET(_xlpm.fi,_xlfn._xlws.FILTER($O410:$O$2480,(MONTH($D410:$D$2480)=MONTH($D410))*($O410:$O$2480=$O410)),IF(COUNT(_xlpm.fi)&gt;1,"DUPLIKAT",""))</f>
        <v/>
      </c>
      <c r="AA410" s="31"/>
      <c r="AB410" s="31"/>
    </row>
    <row r="411" spans="2:28" ht="20.100000000000001" customHeight="1" x14ac:dyDescent="0.25">
      <c r="B411" s="31">
        <f t="shared" si="56"/>
        <v>399</v>
      </c>
      <c r="C411" s="31">
        <f t="shared" si="57"/>
        <v>1</v>
      </c>
      <c r="D411" s="32"/>
      <c r="E411" s="31"/>
      <c r="F411" s="31">
        <f>Datenbank!$E411</f>
        <v>0</v>
      </c>
      <c r="G411" s="33" t="str">
        <f>IF(ISERROR(INDEX([1]Plan!A:O,MATCH(E411,[1]Plan!C:C,0),MATCH(C411,[1]Plan!$A$2:$O$2,0))),"",INDEX([1]Plan!A:O,MATCH(E411,[1]Plan!C:C,0),MATCH(C411,[1]Plan!$A$2:$O$2,0)))</f>
        <v/>
      </c>
      <c r="H411" s="33"/>
      <c r="I411" s="33"/>
      <c r="J411" s="31"/>
      <c r="K411" s="33" t="str">
        <f t="shared" si="54"/>
        <v/>
      </c>
      <c r="L411" s="33" t="str">
        <f t="shared" si="55"/>
        <v/>
      </c>
      <c r="M411" s="31" t="str">
        <f t="shared" si="58"/>
        <v/>
      </c>
      <c r="N411" s="31" t="str">
        <f>IF(ISERROR(VLOOKUP(M411,[1]Plan!$Q$5:$R$22,2,FALSE)),"",VLOOKUP(M411,[1]Plan!$Q$5:$R$22,2,FALSE))</f>
        <v/>
      </c>
      <c r="O411" s="31" t="str">
        <f>IF(ISERROR(INDEX([1]Plan!$B:$B,MATCH(F411,[1]Plan!$C:$C,0))),"",INDEX([1]Plan!$B:$B,MATCH(F411,[1]Plan!$C:$C,0)))</f>
        <v/>
      </c>
      <c r="P411" s="33" t="str">
        <f t="shared" si="59"/>
        <v/>
      </c>
      <c r="Q411" s="33">
        <f t="shared" si="60"/>
        <v>0</v>
      </c>
      <c r="R411" s="33" t="str">
        <f t="shared" si="61"/>
        <v/>
      </c>
      <c r="S411" s="33" t="str">
        <f>IF(Z411="DUPLIKAT","",Tabelle1[[#This Row],[Soll-Monat]])</f>
        <v/>
      </c>
      <c r="T411" s="33" t="str">
        <f>IF(ISERROR(IF(M411=99,"",INDEX([1]Plan!A:O,MATCH($O411,[1]Plan!B:B,0),MATCH($C411,[1]Plan!$A$2:$O$2,0)))),"",IF(M411=99,"",INDEX([1]Plan!A:O,MATCH($O411,[1]Plan!B:B,0),MATCH($C411,[1]Plan!$A$2:$O$2,0))))</f>
        <v/>
      </c>
      <c r="U411" s="33">
        <f>IF(ISERROR(SUMIFS(P:P,E:E,Datenbank!$E411,C:C,Datenbank!$C411)),"",SUMIFS(P:P,E:E,Datenbank!$E411,C:C,Datenbank!$C411))+IF(ISERROR(SUMIFS(Q:Q,E:E,Datenbank!$E411,C:C,Datenbank!$C411)),"",SUMIFS(Q:Q,E:E,Datenbank!$E411,C:C,Datenbank!$C411))</f>
        <v>0</v>
      </c>
      <c r="V411" s="33" t="str">
        <f>IF(ISERROR(IF(Z411="Duplikat","",(Datenbank!$U411-Datenbank!$T411))),"",IF(Z411="Duplikat","",(Datenbank!$U411-Datenbank!$T411)))</f>
        <v/>
      </c>
      <c r="W411" s="33">
        <f ca="1">IF(ISERROR(SUMIF(O:T,Datenbank!$O411,T:T)),"",SUMIF(O:T,Datenbank!$O411,T:T))</f>
        <v>0</v>
      </c>
      <c r="X411" s="33">
        <f ca="1">IF(ISERROR(SUMIF(O:Q,Datenbank!$O411,Q:Q)),"",SUMIF(O:Q,Datenbank!$O411,Q:Q))+IF(ISERROR(SUMIF(O:Q,Datenbank!$O411,P:P)),"",SUMIF(O:Q,Datenbank!$O411,P:P))</f>
        <v>0</v>
      </c>
      <c r="Y411" s="33">
        <f ca="1">IF(ISERROR(Datenbank!$X411-W411),"",Datenbank!$X411-W411)</f>
        <v>0</v>
      </c>
      <c r="Z411" s="31" t="str" cm="1">
        <f t="array" ref="Z411">_xlfn.LET(_xlpm.fi,_xlfn._xlws.FILTER($O411:$O$2480,(MONTH($D411:$D$2480)=MONTH($D411))*($O411:$O$2480=$O411)),IF(COUNT(_xlpm.fi)&gt;1,"DUPLIKAT",""))</f>
        <v/>
      </c>
      <c r="AA411" s="31"/>
      <c r="AB411" s="31"/>
    </row>
    <row r="412" spans="2:28" ht="20.100000000000001" customHeight="1" x14ac:dyDescent="0.25">
      <c r="B412" s="31">
        <f t="shared" si="56"/>
        <v>400</v>
      </c>
      <c r="C412" s="31">
        <f t="shared" si="57"/>
        <v>1</v>
      </c>
      <c r="D412" s="32"/>
      <c r="E412" s="31"/>
      <c r="F412" s="31">
        <f>Datenbank!$E412</f>
        <v>0</v>
      </c>
      <c r="G412" s="33" t="str">
        <f>IF(ISERROR(INDEX([1]Plan!A:O,MATCH(E412,[1]Plan!C:C,0),MATCH(C412,[1]Plan!$A$2:$O$2,0))),"",INDEX([1]Plan!A:O,MATCH(E412,[1]Plan!C:C,0),MATCH(C412,[1]Plan!$A$2:$O$2,0)))</f>
        <v/>
      </c>
      <c r="H412" s="33"/>
      <c r="I412" s="33"/>
      <c r="J412" s="31"/>
      <c r="K412" s="33" t="str">
        <f t="shared" si="54"/>
        <v/>
      </c>
      <c r="L412" s="33" t="str">
        <f t="shared" si="55"/>
        <v/>
      </c>
      <c r="M412" s="31" t="str">
        <f t="shared" si="58"/>
        <v/>
      </c>
      <c r="N412" s="31" t="str">
        <f>IF(ISERROR(VLOOKUP(M412,[1]Plan!$Q$5:$R$22,2,FALSE)),"",VLOOKUP(M412,[1]Plan!$Q$5:$R$22,2,FALSE))</f>
        <v/>
      </c>
      <c r="O412" s="31" t="str">
        <f>IF(ISERROR(INDEX([1]Plan!$B:$B,MATCH(F412,[1]Plan!$C:$C,0))),"",INDEX([1]Plan!$B:$B,MATCH(F412,[1]Plan!$C:$C,0)))</f>
        <v/>
      </c>
      <c r="P412" s="33" t="str">
        <f t="shared" si="59"/>
        <v/>
      </c>
      <c r="Q412" s="33">
        <f t="shared" si="60"/>
        <v>0</v>
      </c>
      <c r="R412" s="33" t="str">
        <f t="shared" si="61"/>
        <v/>
      </c>
      <c r="S412" s="33" t="str">
        <f>IF(Z412="DUPLIKAT","",Tabelle1[[#This Row],[Soll-Monat]])</f>
        <v/>
      </c>
      <c r="T412" s="33" t="str">
        <f>IF(ISERROR(IF(M412=99,"",INDEX([1]Plan!A:O,MATCH($O412,[1]Plan!B:B,0),MATCH($C412,[1]Plan!$A$2:$O$2,0)))),"",IF(M412=99,"",INDEX([1]Plan!A:O,MATCH($O412,[1]Plan!B:B,0),MATCH($C412,[1]Plan!$A$2:$O$2,0))))</f>
        <v/>
      </c>
      <c r="U412" s="33">
        <f>IF(ISERROR(SUMIFS(P:P,E:E,Datenbank!$E412,C:C,Datenbank!$C412)),"",SUMIFS(P:P,E:E,Datenbank!$E412,C:C,Datenbank!$C412))+IF(ISERROR(SUMIFS(Q:Q,E:E,Datenbank!$E412,C:C,Datenbank!$C412)),"",SUMIFS(Q:Q,E:E,Datenbank!$E412,C:C,Datenbank!$C412))</f>
        <v>0</v>
      </c>
      <c r="V412" s="33" t="str">
        <f>IF(ISERROR(IF(Z412="Duplikat","",(Datenbank!$U412-Datenbank!$T412))),"",IF(Z412="Duplikat","",(Datenbank!$U412-Datenbank!$T412)))</f>
        <v/>
      </c>
      <c r="W412" s="33">
        <f ca="1">IF(ISERROR(SUMIF(O:T,Datenbank!$O412,T:T)),"",SUMIF(O:T,Datenbank!$O412,T:T))</f>
        <v>0</v>
      </c>
      <c r="X412" s="33">
        <f ca="1">IF(ISERROR(SUMIF(O:Q,Datenbank!$O412,Q:Q)),"",SUMIF(O:Q,Datenbank!$O412,Q:Q))+IF(ISERROR(SUMIF(O:Q,Datenbank!$O412,P:P)),"",SUMIF(O:Q,Datenbank!$O412,P:P))</f>
        <v>0</v>
      </c>
      <c r="Y412" s="33">
        <f ca="1">IF(ISERROR(Datenbank!$X412-W412),"",Datenbank!$X412-W412)</f>
        <v>0</v>
      </c>
      <c r="Z412" s="31" t="str" cm="1">
        <f t="array" ref="Z412">_xlfn.LET(_xlpm.fi,_xlfn._xlws.FILTER($O412:$O$2480,(MONTH($D412:$D$2480)=MONTH($D412))*($O412:$O$2480=$O412)),IF(COUNT(_xlpm.fi)&gt;1,"DUPLIKAT",""))</f>
        <v/>
      </c>
      <c r="AA412" s="31"/>
      <c r="AB412" s="31"/>
    </row>
    <row r="413" spans="2:28" ht="20.100000000000001" customHeight="1" x14ac:dyDescent="0.25">
      <c r="B413" s="31">
        <f t="shared" si="56"/>
        <v>401</v>
      </c>
      <c r="C413" s="31">
        <f t="shared" si="57"/>
        <v>1</v>
      </c>
      <c r="D413" s="32"/>
      <c r="E413" s="31"/>
      <c r="F413" s="31">
        <f>Datenbank!$E413</f>
        <v>0</v>
      </c>
      <c r="G413" s="33" t="str">
        <f>IF(ISERROR(INDEX([1]Plan!A:O,MATCH(E413,[1]Plan!C:C,0),MATCH(C413,[1]Plan!$A$2:$O$2,0))),"",INDEX([1]Plan!A:O,MATCH(E413,[1]Plan!C:C,0),MATCH(C413,[1]Plan!$A$2:$O$2,0)))</f>
        <v/>
      </c>
      <c r="H413" s="33"/>
      <c r="I413" s="33"/>
      <c r="J413" s="31"/>
      <c r="K413" s="33" t="str">
        <f t="shared" si="54"/>
        <v/>
      </c>
      <c r="L413" s="33" t="str">
        <f t="shared" si="55"/>
        <v/>
      </c>
      <c r="M413" s="31" t="str">
        <f t="shared" si="58"/>
        <v/>
      </c>
      <c r="N413" s="31" t="str">
        <f>IF(ISERROR(VLOOKUP(M413,[1]Plan!$Q$5:$R$22,2,FALSE)),"",VLOOKUP(M413,[1]Plan!$Q$5:$R$22,2,FALSE))</f>
        <v/>
      </c>
      <c r="O413" s="31" t="str">
        <f>IF(ISERROR(INDEX([1]Plan!$B:$B,MATCH(F413,[1]Plan!$C:$C,0))),"",INDEX([1]Plan!$B:$B,MATCH(F413,[1]Plan!$C:$C,0)))</f>
        <v/>
      </c>
      <c r="P413" s="33" t="str">
        <f t="shared" si="59"/>
        <v/>
      </c>
      <c r="Q413" s="33">
        <f t="shared" si="60"/>
        <v>0</v>
      </c>
      <c r="R413" s="33" t="str">
        <f t="shared" si="61"/>
        <v/>
      </c>
      <c r="S413" s="33" t="str">
        <f>IF(Z413="DUPLIKAT","",Tabelle1[[#This Row],[Soll-Monat]])</f>
        <v/>
      </c>
      <c r="T413" s="33" t="str">
        <f>IF(ISERROR(IF(M413=99,"",INDEX([1]Plan!A:O,MATCH($O413,[1]Plan!B:B,0),MATCH($C413,[1]Plan!$A$2:$O$2,0)))),"",IF(M413=99,"",INDEX([1]Plan!A:O,MATCH($O413,[1]Plan!B:B,0),MATCH($C413,[1]Plan!$A$2:$O$2,0))))</f>
        <v/>
      </c>
      <c r="U413" s="33">
        <f>IF(ISERROR(SUMIFS(P:P,E:E,Datenbank!$E413,C:C,Datenbank!$C413)),"",SUMIFS(P:P,E:E,Datenbank!$E413,C:C,Datenbank!$C413))+IF(ISERROR(SUMIFS(Q:Q,E:E,Datenbank!$E413,C:C,Datenbank!$C413)),"",SUMIFS(Q:Q,E:E,Datenbank!$E413,C:C,Datenbank!$C413))</f>
        <v>0</v>
      </c>
      <c r="V413" s="33" t="str">
        <f>IF(ISERROR(IF(Z413="Duplikat","",(Datenbank!$U413-Datenbank!$T413))),"",IF(Z413="Duplikat","",(Datenbank!$U413-Datenbank!$T413)))</f>
        <v/>
      </c>
      <c r="W413" s="33">
        <f ca="1">IF(ISERROR(SUMIF(O:T,Datenbank!$O413,T:T)),"",SUMIF(O:T,Datenbank!$O413,T:T))</f>
        <v>0</v>
      </c>
      <c r="X413" s="33">
        <f ca="1">IF(ISERROR(SUMIF(O:Q,Datenbank!$O413,Q:Q)),"",SUMIF(O:Q,Datenbank!$O413,Q:Q))+IF(ISERROR(SUMIF(O:Q,Datenbank!$O413,P:P)),"",SUMIF(O:Q,Datenbank!$O413,P:P))</f>
        <v>0</v>
      </c>
      <c r="Y413" s="33">
        <f ca="1">IF(ISERROR(Datenbank!$X413-W413),"",Datenbank!$X413-W413)</f>
        <v>0</v>
      </c>
      <c r="Z413" s="31" t="str" cm="1">
        <f t="array" ref="Z413">_xlfn.LET(_xlpm.fi,_xlfn._xlws.FILTER($O413:$O$2480,(MONTH($D413:$D$2480)=MONTH($D413))*($O413:$O$2480=$O413)),IF(COUNT(_xlpm.fi)&gt;1,"DUPLIKAT",""))</f>
        <v/>
      </c>
      <c r="AA413" s="31"/>
      <c r="AB413" s="31"/>
    </row>
    <row r="414" spans="2:28" ht="20.100000000000001" customHeight="1" x14ac:dyDescent="0.25">
      <c r="B414" s="31">
        <f t="shared" si="56"/>
        <v>402</v>
      </c>
      <c r="C414" s="31">
        <f t="shared" si="57"/>
        <v>1</v>
      </c>
      <c r="D414" s="32"/>
      <c r="E414" s="31"/>
      <c r="F414" s="31">
        <f>Datenbank!$E414</f>
        <v>0</v>
      </c>
      <c r="G414" s="33" t="str">
        <f>IF(ISERROR(INDEX([1]Plan!A:O,MATCH(E414,[1]Plan!C:C,0),MATCH(C414,[1]Plan!$A$2:$O$2,0))),"",INDEX([1]Plan!A:O,MATCH(E414,[1]Plan!C:C,0),MATCH(C414,[1]Plan!$A$2:$O$2,0)))</f>
        <v/>
      </c>
      <c r="H414" s="33"/>
      <c r="I414" s="33"/>
      <c r="J414" s="31"/>
      <c r="K414" s="33" t="str">
        <f t="shared" si="54"/>
        <v/>
      </c>
      <c r="L414" s="33" t="str">
        <f t="shared" si="55"/>
        <v/>
      </c>
      <c r="M414" s="31" t="str">
        <f t="shared" si="58"/>
        <v/>
      </c>
      <c r="N414" s="31" t="str">
        <f>IF(ISERROR(VLOOKUP(M414,[1]Plan!$Q$5:$R$22,2,FALSE)),"",VLOOKUP(M414,[1]Plan!$Q$5:$R$22,2,FALSE))</f>
        <v/>
      </c>
      <c r="O414" s="31" t="str">
        <f>IF(ISERROR(INDEX([1]Plan!$B:$B,MATCH(F414,[1]Plan!$C:$C,0))),"",INDEX([1]Plan!$B:$B,MATCH(F414,[1]Plan!$C:$C,0)))</f>
        <v/>
      </c>
      <c r="P414" s="33" t="str">
        <f t="shared" si="59"/>
        <v/>
      </c>
      <c r="Q414" s="33">
        <f t="shared" si="60"/>
        <v>0</v>
      </c>
      <c r="R414" s="33" t="str">
        <f t="shared" si="61"/>
        <v/>
      </c>
      <c r="S414" s="33" t="str">
        <f>IF(Z414="DUPLIKAT","",Tabelle1[[#This Row],[Soll-Monat]])</f>
        <v/>
      </c>
      <c r="T414" s="33" t="str">
        <f>IF(ISERROR(IF(M414=99,"",INDEX([1]Plan!A:O,MATCH($O414,[1]Plan!B:B,0),MATCH($C414,[1]Plan!$A$2:$O$2,0)))),"",IF(M414=99,"",INDEX([1]Plan!A:O,MATCH($O414,[1]Plan!B:B,0),MATCH($C414,[1]Plan!$A$2:$O$2,0))))</f>
        <v/>
      </c>
      <c r="U414" s="33">
        <f>IF(ISERROR(SUMIFS(P:P,E:E,Datenbank!$E414,C:C,Datenbank!$C414)),"",SUMIFS(P:P,E:E,Datenbank!$E414,C:C,Datenbank!$C414))+IF(ISERROR(SUMIFS(Q:Q,E:E,Datenbank!$E414,C:C,Datenbank!$C414)),"",SUMIFS(Q:Q,E:E,Datenbank!$E414,C:C,Datenbank!$C414))</f>
        <v>0</v>
      </c>
      <c r="V414" s="33" t="str">
        <f>IF(ISERROR(IF(Z414="Duplikat","",(Datenbank!$U414-Datenbank!$T414))),"",IF(Z414="Duplikat","",(Datenbank!$U414-Datenbank!$T414)))</f>
        <v/>
      </c>
      <c r="W414" s="33">
        <f ca="1">IF(ISERROR(SUMIF(O:T,Datenbank!$O414,T:T)),"",SUMIF(O:T,Datenbank!$O414,T:T))</f>
        <v>0</v>
      </c>
      <c r="X414" s="33">
        <f ca="1">IF(ISERROR(SUMIF(O:Q,Datenbank!$O414,Q:Q)),"",SUMIF(O:Q,Datenbank!$O414,Q:Q))+IF(ISERROR(SUMIF(O:Q,Datenbank!$O414,P:P)),"",SUMIF(O:Q,Datenbank!$O414,P:P))</f>
        <v>0</v>
      </c>
      <c r="Y414" s="33">
        <f ca="1">IF(ISERROR(Datenbank!$X414-W414),"",Datenbank!$X414-W414)</f>
        <v>0</v>
      </c>
      <c r="Z414" s="31" t="str" cm="1">
        <f t="array" ref="Z414">_xlfn.LET(_xlpm.fi,_xlfn._xlws.FILTER($O414:$O$2480,(MONTH($D414:$D$2480)=MONTH($D414))*($O414:$O$2480=$O414)),IF(COUNT(_xlpm.fi)&gt;1,"DUPLIKAT",""))</f>
        <v/>
      </c>
      <c r="AA414" s="31"/>
      <c r="AB414" s="31"/>
    </row>
    <row r="415" spans="2:28" ht="20.100000000000001" customHeight="1" x14ac:dyDescent="0.25">
      <c r="B415" s="31">
        <f t="shared" si="56"/>
        <v>403</v>
      </c>
      <c r="C415" s="31">
        <f t="shared" si="57"/>
        <v>1</v>
      </c>
      <c r="D415" s="32"/>
      <c r="E415" s="31"/>
      <c r="F415" s="31">
        <f>Datenbank!$E415</f>
        <v>0</v>
      </c>
      <c r="G415" s="33" t="str">
        <f>IF(ISERROR(INDEX([1]Plan!A:O,MATCH(E415,[1]Plan!C:C,0),MATCH(C415,[1]Plan!$A$2:$O$2,0))),"",INDEX([1]Plan!A:O,MATCH(E415,[1]Plan!C:C,0),MATCH(C415,[1]Plan!$A$2:$O$2,0)))</f>
        <v/>
      </c>
      <c r="H415" s="33"/>
      <c r="I415" s="33"/>
      <c r="J415" s="31"/>
      <c r="K415" s="33" t="str">
        <f t="shared" si="54"/>
        <v/>
      </c>
      <c r="L415" s="33" t="str">
        <f t="shared" si="55"/>
        <v/>
      </c>
      <c r="M415" s="31" t="str">
        <f t="shared" si="58"/>
        <v/>
      </c>
      <c r="N415" s="31" t="str">
        <f>IF(ISERROR(VLOOKUP(M415,[1]Plan!$Q$5:$R$22,2,FALSE)),"",VLOOKUP(M415,[1]Plan!$Q$5:$R$22,2,FALSE))</f>
        <v/>
      </c>
      <c r="O415" s="31" t="str">
        <f>IF(ISERROR(INDEX([1]Plan!$B:$B,MATCH(F415,[1]Plan!$C:$C,0))),"",INDEX([1]Plan!$B:$B,MATCH(F415,[1]Plan!$C:$C,0)))</f>
        <v/>
      </c>
      <c r="P415" s="33" t="str">
        <f t="shared" si="59"/>
        <v/>
      </c>
      <c r="Q415" s="33">
        <f t="shared" si="60"/>
        <v>0</v>
      </c>
      <c r="R415" s="33" t="str">
        <f t="shared" si="61"/>
        <v/>
      </c>
      <c r="S415" s="33" t="str">
        <f>IF(Z415="DUPLIKAT","",Tabelle1[[#This Row],[Soll-Monat]])</f>
        <v/>
      </c>
      <c r="T415" s="33" t="str">
        <f>IF(ISERROR(IF(M415=99,"",INDEX([1]Plan!A:O,MATCH($O415,[1]Plan!B:B,0),MATCH($C415,[1]Plan!$A$2:$O$2,0)))),"",IF(M415=99,"",INDEX([1]Plan!A:O,MATCH($O415,[1]Plan!B:B,0),MATCH($C415,[1]Plan!$A$2:$O$2,0))))</f>
        <v/>
      </c>
      <c r="U415" s="33">
        <f>IF(ISERROR(SUMIFS(P:P,E:E,Datenbank!$E415,C:C,Datenbank!$C415)),"",SUMIFS(P:P,E:E,Datenbank!$E415,C:C,Datenbank!$C415))+IF(ISERROR(SUMIFS(Q:Q,E:E,Datenbank!$E415,C:C,Datenbank!$C415)),"",SUMIFS(Q:Q,E:E,Datenbank!$E415,C:C,Datenbank!$C415))</f>
        <v>0</v>
      </c>
      <c r="V415" s="33" t="str">
        <f>IF(ISERROR(IF(Z415="Duplikat","",(Datenbank!$U415-Datenbank!$T415))),"",IF(Z415="Duplikat","",(Datenbank!$U415-Datenbank!$T415)))</f>
        <v/>
      </c>
      <c r="W415" s="33">
        <f ca="1">IF(ISERROR(SUMIF(O:T,Datenbank!$O415,T:T)),"",SUMIF(O:T,Datenbank!$O415,T:T))</f>
        <v>0</v>
      </c>
      <c r="X415" s="33">
        <f ca="1">IF(ISERROR(SUMIF(O:Q,Datenbank!$O415,Q:Q)),"",SUMIF(O:Q,Datenbank!$O415,Q:Q))+IF(ISERROR(SUMIF(O:Q,Datenbank!$O415,P:P)),"",SUMIF(O:Q,Datenbank!$O415,P:P))</f>
        <v>0</v>
      </c>
      <c r="Y415" s="33">
        <f ca="1">IF(ISERROR(Datenbank!$X415-W415),"",Datenbank!$X415-W415)</f>
        <v>0</v>
      </c>
      <c r="Z415" s="31" t="str" cm="1">
        <f t="array" ref="Z415">_xlfn.LET(_xlpm.fi,_xlfn._xlws.FILTER($O415:$O$2480,(MONTH($D415:$D$2480)=MONTH($D415))*($O415:$O$2480=$O415)),IF(COUNT(_xlpm.fi)&gt;1,"DUPLIKAT",""))</f>
        <v/>
      </c>
      <c r="AA415" s="31"/>
      <c r="AB415" s="31"/>
    </row>
    <row r="416" spans="2:28" ht="20.100000000000001" customHeight="1" x14ac:dyDescent="0.25">
      <c r="B416" s="31">
        <f t="shared" si="56"/>
        <v>404</v>
      </c>
      <c r="C416" s="31">
        <f t="shared" si="57"/>
        <v>1</v>
      </c>
      <c r="D416" s="32"/>
      <c r="E416" s="31"/>
      <c r="F416" s="31">
        <f>Datenbank!$E416</f>
        <v>0</v>
      </c>
      <c r="G416" s="33" t="str">
        <f>IF(ISERROR(INDEX([1]Plan!A:O,MATCH(E416,[1]Plan!C:C,0),MATCH(C416,[1]Plan!$A$2:$O$2,0))),"",INDEX([1]Plan!A:O,MATCH(E416,[1]Plan!C:C,0),MATCH(C416,[1]Plan!$A$2:$O$2,0)))</f>
        <v/>
      </c>
      <c r="H416" s="33"/>
      <c r="I416" s="33"/>
      <c r="J416" s="31"/>
      <c r="K416" s="33" t="str">
        <f t="shared" si="54"/>
        <v/>
      </c>
      <c r="L416" s="33" t="str">
        <f t="shared" si="55"/>
        <v/>
      </c>
      <c r="M416" s="31" t="str">
        <f t="shared" si="58"/>
        <v/>
      </c>
      <c r="N416" s="31" t="str">
        <f>IF(ISERROR(VLOOKUP(M416,[1]Plan!$Q$5:$R$22,2,FALSE)),"",VLOOKUP(M416,[1]Plan!$Q$5:$R$22,2,FALSE))</f>
        <v/>
      </c>
      <c r="O416" s="31" t="str">
        <f>IF(ISERROR(INDEX([1]Plan!$B:$B,MATCH(F416,[1]Plan!$C:$C,0))),"",INDEX([1]Plan!$B:$B,MATCH(F416,[1]Plan!$C:$C,0)))</f>
        <v/>
      </c>
      <c r="P416" s="33" t="str">
        <f t="shared" si="59"/>
        <v/>
      </c>
      <c r="Q416" s="33">
        <f t="shared" si="60"/>
        <v>0</v>
      </c>
      <c r="R416" s="33" t="str">
        <f t="shared" si="61"/>
        <v/>
      </c>
      <c r="S416" s="33" t="str">
        <f>IF(Z416="DUPLIKAT","",Tabelle1[[#This Row],[Soll-Monat]])</f>
        <v/>
      </c>
      <c r="T416" s="33" t="str">
        <f>IF(ISERROR(IF(M416=99,"",INDEX([1]Plan!A:O,MATCH($O416,[1]Plan!B:B,0),MATCH($C416,[1]Plan!$A$2:$O$2,0)))),"",IF(M416=99,"",INDEX([1]Plan!A:O,MATCH($O416,[1]Plan!B:B,0),MATCH($C416,[1]Plan!$A$2:$O$2,0))))</f>
        <v/>
      </c>
      <c r="U416" s="33">
        <f>IF(ISERROR(SUMIFS(P:P,E:E,Datenbank!$E416,C:C,Datenbank!$C416)),"",SUMIFS(P:P,E:E,Datenbank!$E416,C:C,Datenbank!$C416))+IF(ISERROR(SUMIFS(Q:Q,E:E,Datenbank!$E416,C:C,Datenbank!$C416)),"",SUMIFS(Q:Q,E:E,Datenbank!$E416,C:C,Datenbank!$C416))</f>
        <v>0</v>
      </c>
      <c r="V416" s="33" t="str">
        <f>IF(ISERROR(IF(Z416="Duplikat","",(Datenbank!$U416-Datenbank!$T416))),"",IF(Z416="Duplikat","",(Datenbank!$U416-Datenbank!$T416)))</f>
        <v/>
      </c>
      <c r="W416" s="33">
        <f ca="1">IF(ISERROR(SUMIF(O:T,Datenbank!$O416,T:T)),"",SUMIF(O:T,Datenbank!$O416,T:T))</f>
        <v>0</v>
      </c>
      <c r="X416" s="33">
        <f ca="1">IF(ISERROR(SUMIF(O:Q,Datenbank!$O416,Q:Q)),"",SUMIF(O:Q,Datenbank!$O416,Q:Q))+IF(ISERROR(SUMIF(O:Q,Datenbank!$O416,P:P)),"",SUMIF(O:Q,Datenbank!$O416,P:P))</f>
        <v>0</v>
      </c>
      <c r="Y416" s="33">
        <f ca="1">IF(ISERROR(Datenbank!$X416-W416),"",Datenbank!$X416-W416)</f>
        <v>0</v>
      </c>
      <c r="Z416" s="31" t="str" cm="1">
        <f t="array" ref="Z416">_xlfn.LET(_xlpm.fi,_xlfn._xlws.FILTER($O416:$O$2480,(MONTH($D416:$D$2480)=MONTH($D416))*($O416:$O$2480=$O416)),IF(COUNT(_xlpm.fi)&gt;1,"DUPLIKAT",""))</f>
        <v/>
      </c>
      <c r="AA416" s="31"/>
      <c r="AB416" s="31"/>
    </row>
    <row r="417" spans="2:28" ht="20.100000000000001" customHeight="1" x14ac:dyDescent="0.25">
      <c r="B417" s="31">
        <f t="shared" si="56"/>
        <v>405</v>
      </c>
      <c r="C417" s="31">
        <f t="shared" si="57"/>
        <v>1</v>
      </c>
      <c r="D417" s="32"/>
      <c r="E417" s="31"/>
      <c r="F417" s="31">
        <f>Datenbank!$E417</f>
        <v>0</v>
      </c>
      <c r="G417" s="33" t="str">
        <f>IF(ISERROR(INDEX([1]Plan!A:O,MATCH(E417,[1]Plan!C:C,0),MATCH(C417,[1]Plan!$A$2:$O$2,0))),"",INDEX([1]Plan!A:O,MATCH(E417,[1]Plan!C:C,0),MATCH(C417,[1]Plan!$A$2:$O$2,0)))</f>
        <v/>
      </c>
      <c r="H417" s="33"/>
      <c r="I417" s="33"/>
      <c r="J417" s="31"/>
      <c r="K417" s="33" t="str">
        <f t="shared" si="54"/>
        <v/>
      </c>
      <c r="L417" s="33" t="str">
        <f t="shared" si="55"/>
        <v/>
      </c>
      <c r="M417" s="31" t="str">
        <f t="shared" si="58"/>
        <v/>
      </c>
      <c r="N417" s="31" t="str">
        <f>IF(ISERROR(VLOOKUP(M417,[1]Plan!$Q$5:$R$22,2,FALSE)),"",VLOOKUP(M417,[1]Plan!$Q$5:$R$22,2,FALSE))</f>
        <v/>
      </c>
      <c r="O417" s="31" t="str">
        <f>IF(ISERROR(INDEX([1]Plan!$B:$B,MATCH(F417,[1]Plan!$C:$C,0))),"",INDEX([1]Plan!$B:$B,MATCH(F417,[1]Plan!$C:$C,0)))</f>
        <v/>
      </c>
      <c r="P417" s="33" t="str">
        <f t="shared" si="59"/>
        <v/>
      </c>
      <c r="Q417" s="33">
        <f t="shared" si="60"/>
        <v>0</v>
      </c>
      <c r="R417" s="33" t="str">
        <f t="shared" si="61"/>
        <v/>
      </c>
      <c r="S417" s="33" t="str">
        <f>IF(Z417="DUPLIKAT","",Tabelle1[[#This Row],[Soll-Monat]])</f>
        <v/>
      </c>
      <c r="T417" s="33" t="str">
        <f>IF(ISERROR(IF(M417=99,"",INDEX([1]Plan!A:O,MATCH($O417,[1]Plan!B:B,0),MATCH($C417,[1]Plan!$A$2:$O$2,0)))),"",IF(M417=99,"",INDEX([1]Plan!A:O,MATCH($O417,[1]Plan!B:B,0),MATCH($C417,[1]Plan!$A$2:$O$2,0))))</f>
        <v/>
      </c>
      <c r="U417" s="33">
        <f>IF(ISERROR(SUMIFS(P:P,E:E,Datenbank!$E417,C:C,Datenbank!$C417)),"",SUMIFS(P:P,E:E,Datenbank!$E417,C:C,Datenbank!$C417))+IF(ISERROR(SUMIFS(Q:Q,E:E,Datenbank!$E417,C:C,Datenbank!$C417)),"",SUMIFS(Q:Q,E:E,Datenbank!$E417,C:C,Datenbank!$C417))</f>
        <v>0</v>
      </c>
      <c r="V417" s="33" t="str">
        <f>IF(ISERROR(IF(Z417="Duplikat","",(Datenbank!$U417-Datenbank!$T417))),"",IF(Z417="Duplikat","",(Datenbank!$U417-Datenbank!$T417)))</f>
        <v/>
      </c>
      <c r="W417" s="33">
        <f ca="1">IF(ISERROR(SUMIF(O:T,Datenbank!$O417,T:T)),"",SUMIF(O:T,Datenbank!$O417,T:T))</f>
        <v>0</v>
      </c>
      <c r="X417" s="33">
        <f ca="1">IF(ISERROR(SUMIF(O:Q,Datenbank!$O417,Q:Q)),"",SUMIF(O:Q,Datenbank!$O417,Q:Q))+IF(ISERROR(SUMIF(O:Q,Datenbank!$O417,P:P)),"",SUMIF(O:Q,Datenbank!$O417,P:P))</f>
        <v>0</v>
      </c>
      <c r="Y417" s="33">
        <f ca="1">IF(ISERROR(Datenbank!$X417-W417),"",Datenbank!$X417-W417)</f>
        <v>0</v>
      </c>
      <c r="Z417" s="31" t="str" cm="1">
        <f t="array" ref="Z417">_xlfn.LET(_xlpm.fi,_xlfn._xlws.FILTER($O417:$O$2480,(MONTH($D417:$D$2480)=MONTH($D417))*($O417:$O$2480=$O417)),IF(COUNT(_xlpm.fi)&gt;1,"DUPLIKAT",""))</f>
        <v/>
      </c>
      <c r="AA417" s="31"/>
      <c r="AB417" s="31"/>
    </row>
    <row r="418" spans="2:28" ht="20.100000000000001" customHeight="1" x14ac:dyDescent="0.25">
      <c r="B418" s="31">
        <f t="shared" si="56"/>
        <v>406</v>
      </c>
      <c r="C418" s="31">
        <f t="shared" si="57"/>
        <v>1</v>
      </c>
      <c r="D418" s="32"/>
      <c r="E418" s="31"/>
      <c r="F418" s="31">
        <f>Datenbank!$E418</f>
        <v>0</v>
      </c>
      <c r="G418" s="33" t="str">
        <f>IF(ISERROR(INDEX([1]Plan!A:O,MATCH(E418,[1]Plan!C:C,0),MATCH(C418,[1]Plan!$A$2:$O$2,0))),"",INDEX([1]Plan!A:O,MATCH(E418,[1]Plan!C:C,0),MATCH(C418,[1]Plan!$A$2:$O$2,0)))</f>
        <v/>
      </c>
      <c r="H418" s="33"/>
      <c r="I418" s="33"/>
      <c r="J418" s="31"/>
      <c r="K418" s="33" t="str">
        <f t="shared" si="54"/>
        <v/>
      </c>
      <c r="L418" s="33" t="str">
        <f t="shared" si="55"/>
        <v/>
      </c>
      <c r="M418" s="31" t="str">
        <f t="shared" si="58"/>
        <v/>
      </c>
      <c r="N418" s="31" t="str">
        <f>IF(ISERROR(VLOOKUP(M418,[1]Plan!$Q$5:$R$22,2,FALSE)),"",VLOOKUP(M418,[1]Plan!$Q$5:$R$22,2,FALSE))</f>
        <v/>
      </c>
      <c r="O418" s="31" t="str">
        <f>IF(ISERROR(INDEX([1]Plan!$B:$B,MATCH(F418,[1]Plan!$C:$C,0))),"",INDEX([1]Plan!$B:$B,MATCH(F418,[1]Plan!$C:$C,0)))</f>
        <v/>
      </c>
      <c r="P418" s="33" t="str">
        <f t="shared" si="59"/>
        <v/>
      </c>
      <c r="Q418" s="33">
        <f t="shared" si="60"/>
        <v>0</v>
      </c>
      <c r="R418" s="33" t="str">
        <f t="shared" si="61"/>
        <v/>
      </c>
      <c r="S418" s="33" t="str">
        <f>IF(Z418="DUPLIKAT","",Tabelle1[[#This Row],[Soll-Monat]])</f>
        <v/>
      </c>
      <c r="T418" s="33" t="str">
        <f>IF(ISERROR(IF(M418=99,"",INDEX([1]Plan!A:O,MATCH($O418,[1]Plan!B:B,0),MATCH($C418,[1]Plan!$A$2:$O$2,0)))),"",IF(M418=99,"",INDEX([1]Plan!A:O,MATCH($O418,[1]Plan!B:B,0),MATCH($C418,[1]Plan!$A$2:$O$2,0))))</f>
        <v/>
      </c>
      <c r="U418" s="33">
        <f>IF(ISERROR(SUMIFS(P:P,E:E,Datenbank!$E418,C:C,Datenbank!$C418)),"",SUMIFS(P:P,E:E,Datenbank!$E418,C:C,Datenbank!$C418))+IF(ISERROR(SUMIFS(Q:Q,E:E,Datenbank!$E418,C:C,Datenbank!$C418)),"",SUMIFS(Q:Q,E:E,Datenbank!$E418,C:C,Datenbank!$C418))</f>
        <v>0</v>
      </c>
      <c r="V418" s="33" t="str">
        <f>IF(ISERROR(IF(Z418="Duplikat","",(Datenbank!$U418-Datenbank!$T418))),"",IF(Z418="Duplikat","",(Datenbank!$U418-Datenbank!$T418)))</f>
        <v/>
      </c>
      <c r="W418" s="33">
        <f ca="1">IF(ISERROR(SUMIF(O:T,Datenbank!$O418,T:T)),"",SUMIF(O:T,Datenbank!$O418,T:T))</f>
        <v>0</v>
      </c>
      <c r="X418" s="33">
        <f ca="1">IF(ISERROR(SUMIF(O:Q,Datenbank!$O418,Q:Q)),"",SUMIF(O:Q,Datenbank!$O418,Q:Q))+IF(ISERROR(SUMIF(O:Q,Datenbank!$O418,P:P)),"",SUMIF(O:Q,Datenbank!$O418,P:P))</f>
        <v>0</v>
      </c>
      <c r="Y418" s="33">
        <f ca="1">IF(ISERROR(Datenbank!$X418-W418),"",Datenbank!$X418-W418)</f>
        <v>0</v>
      </c>
      <c r="Z418" s="31" t="str" cm="1">
        <f t="array" ref="Z418">_xlfn.LET(_xlpm.fi,_xlfn._xlws.FILTER($O418:$O$2480,(MONTH($D418:$D$2480)=MONTH($D418))*($O418:$O$2480=$O418)),IF(COUNT(_xlpm.fi)&gt;1,"DUPLIKAT",""))</f>
        <v/>
      </c>
      <c r="AA418" s="31"/>
      <c r="AB418" s="31"/>
    </row>
    <row r="419" spans="2:28" ht="20.100000000000001" customHeight="1" x14ac:dyDescent="0.25">
      <c r="B419" s="31">
        <f t="shared" si="56"/>
        <v>407</v>
      </c>
      <c r="C419" s="31">
        <f t="shared" si="57"/>
        <v>1</v>
      </c>
      <c r="D419" s="32"/>
      <c r="E419" s="31"/>
      <c r="F419" s="31">
        <f>Datenbank!$E419</f>
        <v>0</v>
      </c>
      <c r="G419" s="33" t="str">
        <f>IF(ISERROR(INDEX([1]Plan!A:O,MATCH(E419,[1]Plan!C:C,0),MATCH(C419,[1]Plan!$A$2:$O$2,0))),"",INDEX([1]Plan!A:O,MATCH(E419,[1]Plan!C:C,0),MATCH(C419,[1]Plan!$A$2:$O$2,0)))</f>
        <v/>
      </c>
      <c r="H419" s="33"/>
      <c r="I419" s="33"/>
      <c r="J419" s="31"/>
      <c r="K419" s="33" t="str">
        <f t="shared" si="54"/>
        <v/>
      </c>
      <c r="L419" s="33" t="str">
        <f t="shared" si="55"/>
        <v/>
      </c>
      <c r="M419" s="31" t="str">
        <f t="shared" si="58"/>
        <v/>
      </c>
      <c r="N419" s="31" t="str">
        <f>IF(ISERROR(VLOOKUP(M419,[1]Plan!$Q$5:$R$22,2,FALSE)),"",VLOOKUP(M419,[1]Plan!$Q$5:$R$22,2,FALSE))</f>
        <v/>
      </c>
      <c r="O419" s="31" t="str">
        <f>IF(ISERROR(INDEX([1]Plan!$B:$B,MATCH(F419,[1]Plan!$C:$C,0))),"",INDEX([1]Plan!$B:$B,MATCH(F419,[1]Plan!$C:$C,0)))</f>
        <v/>
      </c>
      <c r="P419" s="33" t="str">
        <f t="shared" si="59"/>
        <v/>
      </c>
      <c r="Q419" s="33">
        <f t="shared" si="60"/>
        <v>0</v>
      </c>
      <c r="R419" s="33" t="str">
        <f t="shared" si="61"/>
        <v/>
      </c>
      <c r="S419" s="33" t="str">
        <f>IF(Z419="DUPLIKAT","",Tabelle1[[#This Row],[Soll-Monat]])</f>
        <v/>
      </c>
      <c r="T419" s="33" t="str">
        <f>IF(ISERROR(IF(M419=99,"",INDEX([1]Plan!A:O,MATCH($O419,[1]Plan!B:B,0),MATCH($C419,[1]Plan!$A$2:$O$2,0)))),"",IF(M419=99,"",INDEX([1]Plan!A:O,MATCH($O419,[1]Plan!B:B,0),MATCH($C419,[1]Plan!$A$2:$O$2,0))))</f>
        <v/>
      </c>
      <c r="U419" s="33">
        <f>IF(ISERROR(SUMIFS(P:P,E:E,Datenbank!$E419,C:C,Datenbank!$C419)),"",SUMIFS(P:P,E:E,Datenbank!$E419,C:C,Datenbank!$C419))+IF(ISERROR(SUMIFS(Q:Q,E:E,Datenbank!$E419,C:C,Datenbank!$C419)),"",SUMIFS(Q:Q,E:E,Datenbank!$E419,C:C,Datenbank!$C419))</f>
        <v>0</v>
      </c>
      <c r="V419" s="33" t="str">
        <f>IF(ISERROR(IF(Z419="Duplikat","",(Datenbank!$U419-Datenbank!$T419))),"",IF(Z419="Duplikat","",(Datenbank!$U419-Datenbank!$T419)))</f>
        <v/>
      </c>
      <c r="W419" s="33">
        <f ca="1">IF(ISERROR(SUMIF(O:T,Datenbank!$O419,T:T)),"",SUMIF(O:T,Datenbank!$O419,T:T))</f>
        <v>0</v>
      </c>
      <c r="X419" s="33">
        <f ca="1">IF(ISERROR(SUMIF(O:Q,Datenbank!$O419,Q:Q)),"",SUMIF(O:Q,Datenbank!$O419,Q:Q))+IF(ISERROR(SUMIF(O:Q,Datenbank!$O419,P:P)),"",SUMIF(O:Q,Datenbank!$O419,P:P))</f>
        <v>0</v>
      </c>
      <c r="Y419" s="33">
        <f ca="1">IF(ISERROR(Datenbank!$X419-W419),"",Datenbank!$X419-W419)</f>
        <v>0</v>
      </c>
      <c r="Z419" s="31" t="str" cm="1">
        <f t="array" ref="Z419">_xlfn.LET(_xlpm.fi,_xlfn._xlws.FILTER($O419:$O$2480,(MONTH($D419:$D$2480)=MONTH($D419))*($O419:$O$2480=$O419)),IF(COUNT(_xlpm.fi)&gt;1,"DUPLIKAT",""))</f>
        <v/>
      </c>
      <c r="AA419" s="31"/>
      <c r="AB419" s="31"/>
    </row>
    <row r="420" spans="2:28" ht="20.100000000000001" customHeight="1" x14ac:dyDescent="0.25">
      <c r="B420" s="31">
        <f t="shared" si="56"/>
        <v>408</v>
      </c>
      <c r="C420" s="31">
        <f t="shared" si="57"/>
        <v>1</v>
      </c>
      <c r="D420" s="32"/>
      <c r="E420" s="31"/>
      <c r="F420" s="31">
        <f>Datenbank!$E420</f>
        <v>0</v>
      </c>
      <c r="G420" s="33" t="str">
        <f>IF(ISERROR(INDEX([1]Plan!A:O,MATCH(E420,[1]Plan!C:C,0),MATCH(C420,[1]Plan!$A$2:$O$2,0))),"",INDEX([1]Plan!A:O,MATCH(E420,[1]Plan!C:C,0),MATCH(C420,[1]Plan!$A$2:$O$2,0)))</f>
        <v/>
      </c>
      <c r="H420" s="33"/>
      <c r="I420" s="33"/>
      <c r="J420" s="31"/>
      <c r="K420" s="33" t="str">
        <f t="shared" si="54"/>
        <v/>
      </c>
      <c r="L420" s="33" t="str">
        <f t="shared" si="55"/>
        <v/>
      </c>
      <c r="M420" s="31" t="str">
        <f t="shared" si="58"/>
        <v/>
      </c>
      <c r="N420" s="31" t="str">
        <f>IF(ISERROR(VLOOKUP(M420,[1]Plan!$Q$5:$R$22,2,FALSE)),"",VLOOKUP(M420,[1]Plan!$Q$5:$R$22,2,FALSE))</f>
        <v/>
      </c>
      <c r="O420" s="31" t="str">
        <f>IF(ISERROR(INDEX([1]Plan!$B:$B,MATCH(F420,[1]Plan!$C:$C,0))),"",INDEX([1]Plan!$B:$B,MATCH(F420,[1]Plan!$C:$C,0)))</f>
        <v/>
      </c>
      <c r="P420" s="33" t="str">
        <f t="shared" si="59"/>
        <v/>
      </c>
      <c r="Q420" s="33">
        <f t="shared" si="60"/>
        <v>0</v>
      </c>
      <c r="R420" s="33" t="str">
        <f t="shared" si="61"/>
        <v/>
      </c>
      <c r="S420" s="33" t="str">
        <f>IF(Z420="DUPLIKAT","",Tabelle1[[#This Row],[Soll-Monat]])</f>
        <v/>
      </c>
      <c r="T420" s="33" t="str">
        <f>IF(ISERROR(IF(M420=99,"",INDEX([1]Plan!A:O,MATCH($O420,[1]Plan!B:B,0),MATCH($C420,[1]Plan!$A$2:$O$2,0)))),"",IF(M420=99,"",INDEX([1]Plan!A:O,MATCH($O420,[1]Plan!B:B,0),MATCH($C420,[1]Plan!$A$2:$O$2,0))))</f>
        <v/>
      </c>
      <c r="U420" s="33">
        <f>IF(ISERROR(SUMIFS(P:P,E:E,Datenbank!$E420,C:C,Datenbank!$C420)),"",SUMIFS(P:P,E:E,Datenbank!$E420,C:C,Datenbank!$C420))+IF(ISERROR(SUMIFS(Q:Q,E:E,Datenbank!$E420,C:C,Datenbank!$C420)),"",SUMIFS(Q:Q,E:E,Datenbank!$E420,C:C,Datenbank!$C420))</f>
        <v>0</v>
      </c>
      <c r="V420" s="33" t="str">
        <f>IF(ISERROR(IF(Z420="Duplikat","",(Datenbank!$U420-Datenbank!$T420))),"",IF(Z420="Duplikat","",(Datenbank!$U420-Datenbank!$T420)))</f>
        <v/>
      </c>
      <c r="W420" s="33">
        <f ca="1">IF(ISERROR(SUMIF(O:T,Datenbank!$O420,T:T)),"",SUMIF(O:T,Datenbank!$O420,T:T))</f>
        <v>0</v>
      </c>
      <c r="X420" s="33">
        <f ca="1">IF(ISERROR(SUMIF(O:Q,Datenbank!$O420,Q:Q)),"",SUMIF(O:Q,Datenbank!$O420,Q:Q))+IF(ISERROR(SUMIF(O:Q,Datenbank!$O420,P:P)),"",SUMIF(O:Q,Datenbank!$O420,P:P))</f>
        <v>0</v>
      </c>
      <c r="Y420" s="33">
        <f ca="1">IF(ISERROR(Datenbank!$X420-W420),"",Datenbank!$X420-W420)</f>
        <v>0</v>
      </c>
      <c r="Z420" s="31" t="str" cm="1">
        <f t="array" ref="Z420">_xlfn.LET(_xlpm.fi,_xlfn._xlws.FILTER($O420:$O$2480,(MONTH($D420:$D$2480)=MONTH($D420))*($O420:$O$2480=$O420)),IF(COUNT(_xlpm.fi)&gt;1,"DUPLIKAT",""))</f>
        <v/>
      </c>
      <c r="AA420" s="31"/>
      <c r="AB420" s="31"/>
    </row>
    <row r="421" spans="2:28" ht="20.100000000000001" customHeight="1" x14ac:dyDescent="0.25">
      <c r="B421" s="31">
        <f t="shared" si="56"/>
        <v>409</v>
      </c>
      <c r="C421" s="31">
        <f t="shared" si="57"/>
        <v>1</v>
      </c>
      <c r="D421" s="32"/>
      <c r="E421" s="31"/>
      <c r="F421" s="31">
        <f>Datenbank!$E421</f>
        <v>0</v>
      </c>
      <c r="G421" s="33" t="str">
        <f>IF(ISERROR(INDEX([1]Plan!A:O,MATCH(E421,[1]Plan!C:C,0),MATCH(C421,[1]Plan!$A$2:$O$2,0))),"",INDEX([1]Plan!A:O,MATCH(E421,[1]Plan!C:C,0),MATCH(C421,[1]Plan!$A$2:$O$2,0)))</f>
        <v/>
      </c>
      <c r="H421" s="33"/>
      <c r="I421" s="33"/>
      <c r="J421" s="31"/>
      <c r="K421" s="33" t="str">
        <f t="shared" si="54"/>
        <v/>
      </c>
      <c r="L421" s="33" t="str">
        <f t="shared" si="55"/>
        <v/>
      </c>
      <c r="M421" s="31" t="str">
        <f t="shared" si="58"/>
        <v/>
      </c>
      <c r="N421" s="31" t="str">
        <f>IF(ISERROR(VLOOKUP(M421,[1]Plan!$Q$5:$R$22,2,FALSE)),"",VLOOKUP(M421,[1]Plan!$Q$5:$R$22,2,FALSE))</f>
        <v/>
      </c>
      <c r="O421" s="31" t="str">
        <f>IF(ISERROR(INDEX([1]Plan!$B:$B,MATCH(F421,[1]Plan!$C:$C,0))),"",INDEX([1]Plan!$B:$B,MATCH(F421,[1]Plan!$C:$C,0)))</f>
        <v/>
      </c>
      <c r="P421" s="33" t="str">
        <f t="shared" si="59"/>
        <v/>
      </c>
      <c r="Q421" s="33">
        <f t="shared" si="60"/>
        <v>0</v>
      </c>
      <c r="R421" s="33" t="str">
        <f t="shared" si="61"/>
        <v/>
      </c>
      <c r="S421" s="33" t="str">
        <f>IF(Z421="DUPLIKAT","",Tabelle1[[#This Row],[Soll-Monat]])</f>
        <v/>
      </c>
      <c r="T421" s="33" t="str">
        <f>IF(ISERROR(IF(M421=99,"",INDEX([1]Plan!A:O,MATCH($O421,[1]Plan!B:B,0),MATCH($C421,[1]Plan!$A$2:$O$2,0)))),"",IF(M421=99,"",INDEX([1]Plan!A:O,MATCH($O421,[1]Plan!B:B,0),MATCH($C421,[1]Plan!$A$2:$O$2,0))))</f>
        <v/>
      </c>
      <c r="U421" s="33">
        <f>IF(ISERROR(SUMIFS(P:P,E:E,Datenbank!$E421,C:C,Datenbank!$C421)),"",SUMIFS(P:P,E:E,Datenbank!$E421,C:C,Datenbank!$C421))+IF(ISERROR(SUMIFS(Q:Q,E:E,Datenbank!$E421,C:C,Datenbank!$C421)),"",SUMIFS(Q:Q,E:E,Datenbank!$E421,C:C,Datenbank!$C421))</f>
        <v>0</v>
      </c>
      <c r="V421" s="33" t="str">
        <f>IF(ISERROR(IF(Z421="Duplikat","",(Datenbank!$U421-Datenbank!$T421))),"",IF(Z421="Duplikat","",(Datenbank!$U421-Datenbank!$T421)))</f>
        <v/>
      </c>
      <c r="W421" s="33">
        <f ca="1">IF(ISERROR(SUMIF(O:T,Datenbank!$O421,T:T)),"",SUMIF(O:T,Datenbank!$O421,T:T))</f>
        <v>0</v>
      </c>
      <c r="X421" s="33">
        <f ca="1">IF(ISERROR(SUMIF(O:Q,Datenbank!$O421,Q:Q)),"",SUMIF(O:Q,Datenbank!$O421,Q:Q))+IF(ISERROR(SUMIF(O:Q,Datenbank!$O421,P:P)),"",SUMIF(O:Q,Datenbank!$O421,P:P))</f>
        <v>0</v>
      </c>
      <c r="Y421" s="33">
        <f ca="1">IF(ISERROR(Datenbank!$X421-W421),"",Datenbank!$X421-W421)</f>
        <v>0</v>
      </c>
      <c r="Z421" s="31" t="str" cm="1">
        <f t="array" ref="Z421">_xlfn.LET(_xlpm.fi,_xlfn._xlws.FILTER($O421:$O$2480,(MONTH($D421:$D$2480)=MONTH($D421))*($O421:$O$2480=$O421)),IF(COUNT(_xlpm.fi)&gt;1,"DUPLIKAT",""))</f>
        <v/>
      </c>
      <c r="AA421" s="31"/>
      <c r="AB421" s="31"/>
    </row>
    <row r="422" spans="2:28" ht="20.100000000000001" customHeight="1" x14ac:dyDescent="0.25">
      <c r="B422" s="31">
        <f t="shared" si="56"/>
        <v>410</v>
      </c>
      <c r="C422" s="31">
        <f t="shared" si="57"/>
        <v>1</v>
      </c>
      <c r="D422" s="32"/>
      <c r="E422" s="31"/>
      <c r="F422" s="31">
        <f>Datenbank!$E422</f>
        <v>0</v>
      </c>
      <c r="G422" s="33" t="str">
        <f>IF(ISERROR(INDEX([1]Plan!A:O,MATCH(E422,[1]Plan!C:C,0),MATCH(C422,[1]Plan!$A$2:$O$2,0))),"",INDEX([1]Plan!A:O,MATCH(E422,[1]Plan!C:C,0),MATCH(C422,[1]Plan!$A$2:$O$2,0)))</f>
        <v/>
      </c>
      <c r="H422" s="33"/>
      <c r="I422" s="33"/>
      <c r="J422" s="31"/>
      <c r="K422" s="33" t="str">
        <f t="shared" si="54"/>
        <v/>
      </c>
      <c r="L422" s="33" t="str">
        <f t="shared" si="55"/>
        <v/>
      </c>
      <c r="M422" s="31" t="str">
        <f t="shared" si="58"/>
        <v/>
      </c>
      <c r="N422" s="31" t="str">
        <f>IF(ISERROR(VLOOKUP(M422,[1]Plan!$Q$5:$R$22,2,FALSE)),"",VLOOKUP(M422,[1]Plan!$Q$5:$R$22,2,FALSE))</f>
        <v/>
      </c>
      <c r="O422" s="31" t="str">
        <f>IF(ISERROR(INDEX([1]Plan!$B:$B,MATCH(F422,[1]Plan!$C:$C,0))),"",INDEX([1]Plan!$B:$B,MATCH(F422,[1]Plan!$C:$C,0)))</f>
        <v/>
      </c>
      <c r="P422" s="33" t="str">
        <f t="shared" si="59"/>
        <v/>
      </c>
      <c r="Q422" s="33">
        <f t="shared" si="60"/>
        <v>0</v>
      </c>
      <c r="R422" s="33" t="str">
        <f t="shared" si="61"/>
        <v/>
      </c>
      <c r="S422" s="33" t="str">
        <f>IF(Z422="DUPLIKAT","",Tabelle1[[#This Row],[Soll-Monat]])</f>
        <v/>
      </c>
      <c r="T422" s="33" t="str">
        <f>IF(ISERROR(IF(M422=99,"",INDEX([1]Plan!A:O,MATCH($O422,[1]Plan!B:B,0),MATCH($C422,[1]Plan!$A$2:$O$2,0)))),"",IF(M422=99,"",INDEX([1]Plan!A:O,MATCH($O422,[1]Plan!B:B,0),MATCH($C422,[1]Plan!$A$2:$O$2,0))))</f>
        <v/>
      </c>
      <c r="U422" s="33">
        <f>IF(ISERROR(SUMIFS(P:P,E:E,Datenbank!$E422,C:C,Datenbank!$C422)),"",SUMIFS(P:P,E:E,Datenbank!$E422,C:C,Datenbank!$C422))+IF(ISERROR(SUMIFS(Q:Q,E:E,Datenbank!$E422,C:C,Datenbank!$C422)),"",SUMIFS(Q:Q,E:E,Datenbank!$E422,C:C,Datenbank!$C422))</f>
        <v>0</v>
      </c>
      <c r="V422" s="33" t="str">
        <f>IF(ISERROR(IF(Z422="Duplikat","",(Datenbank!$U422-Datenbank!$T422))),"",IF(Z422="Duplikat","",(Datenbank!$U422-Datenbank!$T422)))</f>
        <v/>
      </c>
      <c r="W422" s="33">
        <f ca="1">IF(ISERROR(SUMIF(O:T,Datenbank!$O422,T:T)),"",SUMIF(O:T,Datenbank!$O422,T:T))</f>
        <v>0</v>
      </c>
      <c r="X422" s="33">
        <f ca="1">IF(ISERROR(SUMIF(O:Q,Datenbank!$O422,Q:Q)),"",SUMIF(O:Q,Datenbank!$O422,Q:Q))+IF(ISERROR(SUMIF(O:Q,Datenbank!$O422,P:P)),"",SUMIF(O:Q,Datenbank!$O422,P:P))</f>
        <v>0</v>
      </c>
      <c r="Y422" s="33">
        <f ca="1">IF(ISERROR(Datenbank!$X422-W422),"",Datenbank!$X422-W422)</f>
        <v>0</v>
      </c>
      <c r="Z422" s="31" t="str" cm="1">
        <f t="array" ref="Z422">_xlfn.LET(_xlpm.fi,_xlfn._xlws.FILTER($O422:$O$2480,(MONTH($D422:$D$2480)=MONTH($D422))*($O422:$O$2480=$O422)),IF(COUNT(_xlpm.fi)&gt;1,"DUPLIKAT",""))</f>
        <v/>
      </c>
      <c r="AA422" s="31"/>
      <c r="AB422" s="31"/>
    </row>
    <row r="423" spans="2:28" ht="20.100000000000001" customHeight="1" x14ac:dyDescent="0.25">
      <c r="B423" s="31">
        <f t="shared" si="56"/>
        <v>411</v>
      </c>
      <c r="C423" s="31">
        <f t="shared" si="57"/>
        <v>1</v>
      </c>
      <c r="D423" s="32"/>
      <c r="E423" s="31"/>
      <c r="F423" s="31">
        <f>Datenbank!$E423</f>
        <v>0</v>
      </c>
      <c r="G423" s="33" t="str">
        <f>IF(ISERROR(INDEX([1]Plan!A:O,MATCH(E423,[1]Plan!C:C,0),MATCH(C423,[1]Plan!$A$2:$O$2,0))),"",INDEX([1]Plan!A:O,MATCH(E423,[1]Plan!C:C,0),MATCH(C423,[1]Plan!$A$2:$O$2,0)))</f>
        <v/>
      </c>
      <c r="H423" s="33"/>
      <c r="I423" s="33"/>
      <c r="J423" s="31"/>
      <c r="K423" s="33" t="str">
        <f t="shared" si="54"/>
        <v/>
      </c>
      <c r="L423" s="33" t="str">
        <f t="shared" si="55"/>
        <v/>
      </c>
      <c r="M423" s="31" t="str">
        <f t="shared" si="58"/>
        <v/>
      </c>
      <c r="N423" s="31" t="str">
        <f>IF(ISERROR(VLOOKUP(M423,[1]Plan!$Q$5:$R$22,2,FALSE)),"",VLOOKUP(M423,[1]Plan!$Q$5:$R$22,2,FALSE))</f>
        <v/>
      </c>
      <c r="O423" s="31" t="str">
        <f>IF(ISERROR(INDEX([1]Plan!$B:$B,MATCH(F423,[1]Plan!$C:$C,0))),"",INDEX([1]Plan!$B:$B,MATCH(F423,[1]Plan!$C:$C,0)))</f>
        <v/>
      </c>
      <c r="P423" s="33" t="str">
        <f t="shared" si="59"/>
        <v/>
      </c>
      <c r="Q423" s="33">
        <f t="shared" si="60"/>
        <v>0</v>
      </c>
      <c r="R423" s="33" t="str">
        <f t="shared" si="61"/>
        <v/>
      </c>
      <c r="S423" s="33" t="str">
        <f>IF(Z423="DUPLIKAT","",Tabelle1[[#This Row],[Soll-Monat]])</f>
        <v/>
      </c>
      <c r="T423" s="33" t="str">
        <f>IF(ISERROR(IF(M423=99,"",INDEX([1]Plan!A:O,MATCH($O423,[1]Plan!B:B,0),MATCH($C423,[1]Plan!$A$2:$O$2,0)))),"",IF(M423=99,"",INDEX([1]Plan!A:O,MATCH($O423,[1]Plan!B:B,0),MATCH($C423,[1]Plan!$A$2:$O$2,0))))</f>
        <v/>
      </c>
      <c r="U423" s="33">
        <f>IF(ISERROR(SUMIFS(P:P,E:E,Datenbank!$E423,C:C,Datenbank!$C423)),"",SUMIFS(P:P,E:E,Datenbank!$E423,C:C,Datenbank!$C423))+IF(ISERROR(SUMIFS(Q:Q,E:E,Datenbank!$E423,C:C,Datenbank!$C423)),"",SUMIFS(Q:Q,E:E,Datenbank!$E423,C:C,Datenbank!$C423))</f>
        <v>0</v>
      </c>
      <c r="V423" s="33" t="str">
        <f>IF(ISERROR(IF(Z423="Duplikat","",(Datenbank!$U423-Datenbank!$T423))),"",IF(Z423="Duplikat","",(Datenbank!$U423-Datenbank!$T423)))</f>
        <v/>
      </c>
      <c r="W423" s="33">
        <f ca="1">IF(ISERROR(SUMIF(O:T,Datenbank!$O423,T:T)),"",SUMIF(O:T,Datenbank!$O423,T:T))</f>
        <v>0</v>
      </c>
      <c r="X423" s="33">
        <f ca="1">IF(ISERROR(SUMIF(O:Q,Datenbank!$O423,Q:Q)),"",SUMIF(O:Q,Datenbank!$O423,Q:Q))+IF(ISERROR(SUMIF(O:Q,Datenbank!$O423,P:P)),"",SUMIF(O:Q,Datenbank!$O423,P:P))</f>
        <v>0</v>
      </c>
      <c r="Y423" s="33">
        <f ca="1">IF(ISERROR(Datenbank!$X423-W423),"",Datenbank!$X423-W423)</f>
        <v>0</v>
      </c>
      <c r="Z423" s="31" t="str" cm="1">
        <f t="array" ref="Z423">_xlfn.LET(_xlpm.fi,_xlfn._xlws.FILTER($O423:$O$2480,(MONTH($D423:$D$2480)=MONTH($D423))*($O423:$O$2480=$O423)),IF(COUNT(_xlpm.fi)&gt;1,"DUPLIKAT",""))</f>
        <v/>
      </c>
      <c r="AA423" s="31"/>
      <c r="AB423" s="31"/>
    </row>
    <row r="424" spans="2:28" ht="20.100000000000001" customHeight="1" x14ac:dyDescent="0.25">
      <c r="B424" s="31">
        <f t="shared" si="56"/>
        <v>412</v>
      </c>
      <c r="C424" s="31">
        <f t="shared" si="57"/>
        <v>1</v>
      </c>
      <c r="D424" s="32"/>
      <c r="E424" s="31"/>
      <c r="F424" s="31">
        <f>Datenbank!$E424</f>
        <v>0</v>
      </c>
      <c r="G424" s="33" t="str">
        <f>IF(ISERROR(INDEX([1]Plan!A:O,MATCH(E424,[1]Plan!C:C,0),MATCH(C424,[1]Plan!$A$2:$O$2,0))),"",INDEX([1]Plan!A:O,MATCH(E424,[1]Plan!C:C,0),MATCH(C424,[1]Plan!$A$2:$O$2,0)))</f>
        <v/>
      </c>
      <c r="H424" s="33"/>
      <c r="I424" s="33"/>
      <c r="J424" s="31"/>
      <c r="K424" s="33" t="str">
        <f t="shared" si="54"/>
        <v/>
      </c>
      <c r="L424" s="33" t="str">
        <f t="shared" si="55"/>
        <v/>
      </c>
      <c r="M424" s="31" t="str">
        <f t="shared" si="58"/>
        <v/>
      </c>
      <c r="N424" s="31" t="str">
        <f>IF(ISERROR(VLOOKUP(M424,[1]Plan!$Q$5:$R$22,2,FALSE)),"",VLOOKUP(M424,[1]Plan!$Q$5:$R$22,2,FALSE))</f>
        <v/>
      </c>
      <c r="O424" s="31" t="str">
        <f>IF(ISERROR(INDEX([1]Plan!$B:$B,MATCH(F424,[1]Plan!$C:$C,0))),"",INDEX([1]Plan!$B:$B,MATCH(F424,[1]Plan!$C:$C,0)))</f>
        <v/>
      </c>
      <c r="P424" s="33" t="str">
        <f t="shared" si="59"/>
        <v/>
      </c>
      <c r="Q424" s="33">
        <f t="shared" si="60"/>
        <v>0</v>
      </c>
      <c r="R424" s="33" t="str">
        <f t="shared" si="61"/>
        <v/>
      </c>
      <c r="S424" s="33" t="str">
        <f>IF(Z424="DUPLIKAT","",Tabelle1[[#This Row],[Soll-Monat]])</f>
        <v/>
      </c>
      <c r="T424" s="33" t="str">
        <f>IF(ISERROR(IF(M424=99,"",INDEX([1]Plan!A:O,MATCH($O424,[1]Plan!B:B,0),MATCH($C424,[1]Plan!$A$2:$O$2,0)))),"",IF(M424=99,"",INDEX([1]Plan!A:O,MATCH($O424,[1]Plan!B:B,0),MATCH($C424,[1]Plan!$A$2:$O$2,0))))</f>
        <v/>
      </c>
      <c r="U424" s="33">
        <f>IF(ISERROR(SUMIFS(P:P,E:E,Datenbank!$E424,C:C,Datenbank!$C424)),"",SUMIFS(P:P,E:E,Datenbank!$E424,C:C,Datenbank!$C424))+IF(ISERROR(SUMIFS(Q:Q,E:E,Datenbank!$E424,C:C,Datenbank!$C424)),"",SUMIFS(Q:Q,E:E,Datenbank!$E424,C:C,Datenbank!$C424))</f>
        <v>0</v>
      </c>
      <c r="V424" s="33" t="str">
        <f>IF(ISERROR(IF(Z424="Duplikat","",(Datenbank!$U424-Datenbank!$T424))),"",IF(Z424="Duplikat","",(Datenbank!$U424-Datenbank!$T424)))</f>
        <v/>
      </c>
      <c r="W424" s="33">
        <f ca="1">IF(ISERROR(SUMIF(O:T,Datenbank!$O424,T:T)),"",SUMIF(O:T,Datenbank!$O424,T:T))</f>
        <v>0</v>
      </c>
      <c r="X424" s="33">
        <f ca="1">IF(ISERROR(SUMIF(O:Q,Datenbank!$O424,Q:Q)),"",SUMIF(O:Q,Datenbank!$O424,Q:Q))+IF(ISERROR(SUMIF(O:Q,Datenbank!$O424,P:P)),"",SUMIF(O:Q,Datenbank!$O424,P:P))</f>
        <v>0</v>
      </c>
      <c r="Y424" s="33">
        <f ca="1">IF(ISERROR(Datenbank!$X424-W424),"",Datenbank!$X424-W424)</f>
        <v>0</v>
      </c>
      <c r="Z424" s="31" t="str" cm="1">
        <f t="array" ref="Z424">_xlfn.LET(_xlpm.fi,_xlfn._xlws.FILTER($O424:$O$2480,(MONTH($D424:$D$2480)=MONTH($D424))*($O424:$O$2480=$O424)),IF(COUNT(_xlpm.fi)&gt;1,"DUPLIKAT",""))</f>
        <v/>
      </c>
      <c r="AA424" s="31"/>
      <c r="AB424" s="31"/>
    </row>
    <row r="425" spans="2:28" ht="20.100000000000001" customHeight="1" x14ac:dyDescent="0.25">
      <c r="B425" s="31">
        <f t="shared" si="56"/>
        <v>413</v>
      </c>
      <c r="C425" s="31">
        <f t="shared" si="57"/>
        <v>1</v>
      </c>
      <c r="D425" s="32"/>
      <c r="E425" s="31"/>
      <c r="F425" s="31">
        <f>Datenbank!$E425</f>
        <v>0</v>
      </c>
      <c r="G425" s="33" t="str">
        <f>IF(ISERROR(INDEX([1]Plan!A:O,MATCH(E425,[1]Plan!C:C,0),MATCH(C425,[1]Plan!$A$2:$O$2,0))),"",INDEX([1]Plan!A:O,MATCH(E425,[1]Plan!C:C,0),MATCH(C425,[1]Plan!$A$2:$O$2,0)))</f>
        <v/>
      </c>
      <c r="H425" s="33"/>
      <c r="I425" s="33"/>
      <c r="J425" s="31"/>
      <c r="K425" s="33" t="str">
        <f t="shared" si="54"/>
        <v/>
      </c>
      <c r="L425" s="33" t="str">
        <f t="shared" si="55"/>
        <v/>
      </c>
      <c r="M425" s="31" t="str">
        <f t="shared" si="58"/>
        <v/>
      </c>
      <c r="N425" s="31" t="str">
        <f>IF(ISERROR(VLOOKUP(M425,[1]Plan!$Q$5:$R$22,2,FALSE)),"",VLOOKUP(M425,[1]Plan!$Q$5:$R$22,2,FALSE))</f>
        <v/>
      </c>
      <c r="O425" s="31" t="str">
        <f>IF(ISERROR(INDEX([1]Plan!$B:$B,MATCH(F425,[1]Plan!$C:$C,0))),"",INDEX([1]Plan!$B:$B,MATCH(F425,[1]Plan!$C:$C,0)))</f>
        <v/>
      </c>
      <c r="P425" s="33" t="str">
        <f t="shared" si="59"/>
        <v/>
      </c>
      <c r="Q425" s="33">
        <f t="shared" si="60"/>
        <v>0</v>
      </c>
      <c r="R425" s="33" t="str">
        <f t="shared" si="61"/>
        <v/>
      </c>
      <c r="S425" s="33" t="str">
        <f>IF(Z425="DUPLIKAT","",Tabelle1[[#This Row],[Soll-Monat]])</f>
        <v/>
      </c>
      <c r="T425" s="33" t="str">
        <f>IF(ISERROR(IF(M425=99,"",INDEX([1]Plan!A:O,MATCH($O425,[1]Plan!B:B,0),MATCH($C425,[1]Plan!$A$2:$O$2,0)))),"",IF(M425=99,"",INDEX([1]Plan!A:O,MATCH($O425,[1]Plan!B:B,0),MATCH($C425,[1]Plan!$A$2:$O$2,0))))</f>
        <v/>
      </c>
      <c r="U425" s="33">
        <f>IF(ISERROR(SUMIFS(P:P,E:E,Datenbank!$E425,C:C,Datenbank!$C425)),"",SUMIFS(P:P,E:E,Datenbank!$E425,C:C,Datenbank!$C425))+IF(ISERROR(SUMIFS(Q:Q,E:E,Datenbank!$E425,C:C,Datenbank!$C425)),"",SUMIFS(Q:Q,E:E,Datenbank!$E425,C:C,Datenbank!$C425))</f>
        <v>0</v>
      </c>
      <c r="V425" s="33" t="str">
        <f>IF(ISERROR(IF(Z425="Duplikat","",(Datenbank!$U425-Datenbank!$T425))),"",IF(Z425="Duplikat","",(Datenbank!$U425-Datenbank!$T425)))</f>
        <v/>
      </c>
      <c r="W425" s="33">
        <f ca="1">IF(ISERROR(SUMIF(O:T,Datenbank!$O425,T:T)),"",SUMIF(O:T,Datenbank!$O425,T:T))</f>
        <v>0</v>
      </c>
      <c r="X425" s="33">
        <f ca="1">IF(ISERROR(SUMIF(O:Q,Datenbank!$O425,Q:Q)),"",SUMIF(O:Q,Datenbank!$O425,Q:Q))+IF(ISERROR(SUMIF(O:Q,Datenbank!$O425,P:P)),"",SUMIF(O:Q,Datenbank!$O425,P:P))</f>
        <v>0</v>
      </c>
      <c r="Y425" s="33">
        <f ca="1">IF(ISERROR(Datenbank!$X425-W425),"",Datenbank!$X425-W425)</f>
        <v>0</v>
      </c>
      <c r="Z425" s="31" t="str" cm="1">
        <f t="array" ref="Z425">_xlfn.LET(_xlpm.fi,_xlfn._xlws.FILTER($O425:$O$2480,(MONTH($D425:$D$2480)=MONTH($D425))*($O425:$O$2480=$O425)),IF(COUNT(_xlpm.fi)&gt;1,"DUPLIKAT",""))</f>
        <v/>
      </c>
      <c r="AA425" s="31"/>
      <c r="AB425" s="31"/>
    </row>
    <row r="426" spans="2:28" ht="20.100000000000001" customHeight="1" x14ac:dyDescent="0.25">
      <c r="B426" s="31">
        <f t="shared" si="56"/>
        <v>414</v>
      </c>
      <c r="C426" s="31">
        <f t="shared" si="57"/>
        <v>1</v>
      </c>
      <c r="D426" s="32"/>
      <c r="E426" s="31"/>
      <c r="F426" s="31">
        <f>Datenbank!$E426</f>
        <v>0</v>
      </c>
      <c r="G426" s="33" t="str">
        <f>IF(ISERROR(INDEX([1]Plan!A:O,MATCH(E426,[1]Plan!C:C,0),MATCH(C426,[1]Plan!$A$2:$O$2,0))),"",INDEX([1]Plan!A:O,MATCH(E426,[1]Plan!C:C,0),MATCH(C426,[1]Plan!$A$2:$O$2,0)))</f>
        <v/>
      </c>
      <c r="H426" s="33"/>
      <c r="I426" s="33"/>
      <c r="J426" s="31"/>
      <c r="K426" s="33" t="str">
        <f t="shared" si="54"/>
        <v/>
      </c>
      <c r="L426" s="33" t="str">
        <f t="shared" si="55"/>
        <v/>
      </c>
      <c r="M426" s="31" t="str">
        <f t="shared" si="58"/>
        <v/>
      </c>
      <c r="N426" s="31" t="str">
        <f>IF(ISERROR(VLOOKUP(M426,[1]Plan!$Q$5:$R$22,2,FALSE)),"",VLOOKUP(M426,[1]Plan!$Q$5:$R$22,2,FALSE))</f>
        <v/>
      </c>
      <c r="O426" s="31" t="str">
        <f>IF(ISERROR(INDEX([1]Plan!$B:$B,MATCH(F426,[1]Plan!$C:$C,0))),"",INDEX([1]Plan!$B:$B,MATCH(F426,[1]Plan!$C:$C,0)))</f>
        <v/>
      </c>
      <c r="P426" s="33" t="str">
        <f t="shared" si="59"/>
        <v/>
      </c>
      <c r="Q426" s="33">
        <f t="shared" si="60"/>
        <v>0</v>
      </c>
      <c r="R426" s="33" t="str">
        <f t="shared" si="61"/>
        <v/>
      </c>
      <c r="S426" s="33" t="str">
        <f>IF(Z426="DUPLIKAT","",Tabelle1[[#This Row],[Soll-Monat]])</f>
        <v/>
      </c>
      <c r="T426" s="33" t="str">
        <f>IF(ISERROR(IF(M426=99,"",INDEX([1]Plan!A:O,MATCH($O426,[1]Plan!B:B,0),MATCH($C426,[1]Plan!$A$2:$O$2,0)))),"",IF(M426=99,"",INDEX([1]Plan!A:O,MATCH($O426,[1]Plan!B:B,0),MATCH($C426,[1]Plan!$A$2:$O$2,0))))</f>
        <v/>
      </c>
      <c r="U426" s="33">
        <f>IF(ISERROR(SUMIFS(P:P,E:E,Datenbank!$E426,C:C,Datenbank!$C426)),"",SUMIFS(P:P,E:E,Datenbank!$E426,C:C,Datenbank!$C426))+IF(ISERROR(SUMIFS(Q:Q,E:E,Datenbank!$E426,C:C,Datenbank!$C426)),"",SUMIFS(Q:Q,E:E,Datenbank!$E426,C:C,Datenbank!$C426))</f>
        <v>0</v>
      </c>
      <c r="V426" s="33" t="str">
        <f>IF(ISERROR(IF(Z426="Duplikat","",(Datenbank!$U426-Datenbank!$T426))),"",IF(Z426="Duplikat","",(Datenbank!$U426-Datenbank!$T426)))</f>
        <v/>
      </c>
      <c r="W426" s="33">
        <f ca="1">IF(ISERROR(SUMIF(O:T,Datenbank!$O426,T:T)),"",SUMIF(O:T,Datenbank!$O426,T:T))</f>
        <v>0</v>
      </c>
      <c r="X426" s="33">
        <f ca="1">IF(ISERROR(SUMIF(O:Q,Datenbank!$O426,Q:Q)),"",SUMIF(O:Q,Datenbank!$O426,Q:Q))+IF(ISERROR(SUMIF(O:Q,Datenbank!$O426,P:P)),"",SUMIF(O:Q,Datenbank!$O426,P:P))</f>
        <v>0</v>
      </c>
      <c r="Y426" s="33">
        <f ca="1">IF(ISERROR(Datenbank!$X426-W426),"",Datenbank!$X426-W426)</f>
        <v>0</v>
      </c>
      <c r="Z426" s="31" t="str" cm="1">
        <f t="array" ref="Z426">_xlfn.LET(_xlpm.fi,_xlfn._xlws.FILTER($O426:$O$2480,(MONTH($D426:$D$2480)=MONTH($D426))*($O426:$O$2480=$O426)),IF(COUNT(_xlpm.fi)&gt;1,"DUPLIKAT",""))</f>
        <v/>
      </c>
      <c r="AA426" s="31"/>
      <c r="AB426" s="31"/>
    </row>
    <row r="427" spans="2:28" ht="20.100000000000001" customHeight="1" x14ac:dyDescent="0.25">
      <c r="B427" s="31">
        <f t="shared" si="56"/>
        <v>415</v>
      </c>
      <c r="C427" s="31">
        <f t="shared" si="57"/>
        <v>1</v>
      </c>
      <c r="D427" s="32"/>
      <c r="E427" s="31"/>
      <c r="F427" s="31">
        <f>Datenbank!$E427</f>
        <v>0</v>
      </c>
      <c r="G427" s="33" t="str">
        <f>IF(ISERROR(INDEX([1]Plan!A:O,MATCH(E427,[1]Plan!C:C,0),MATCH(C427,[1]Plan!$A$2:$O$2,0))),"",INDEX([1]Plan!A:O,MATCH(E427,[1]Plan!C:C,0),MATCH(C427,[1]Plan!$A$2:$O$2,0)))</f>
        <v/>
      </c>
      <c r="H427" s="33"/>
      <c r="I427" s="33"/>
      <c r="J427" s="31"/>
      <c r="K427" s="33" t="str">
        <f t="shared" si="54"/>
        <v/>
      </c>
      <c r="L427" s="33" t="str">
        <f t="shared" si="55"/>
        <v/>
      </c>
      <c r="M427" s="31" t="str">
        <f t="shared" si="58"/>
        <v/>
      </c>
      <c r="N427" s="31" t="str">
        <f>IF(ISERROR(VLOOKUP(M427,[1]Plan!$Q$5:$R$22,2,FALSE)),"",VLOOKUP(M427,[1]Plan!$Q$5:$R$22,2,FALSE))</f>
        <v/>
      </c>
      <c r="O427" s="31" t="str">
        <f>IF(ISERROR(INDEX([1]Plan!$B:$B,MATCH(F427,[1]Plan!$C:$C,0))),"",INDEX([1]Plan!$B:$B,MATCH(F427,[1]Plan!$C:$C,0)))</f>
        <v/>
      </c>
      <c r="P427" s="33" t="str">
        <f t="shared" si="59"/>
        <v/>
      </c>
      <c r="Q427" s="33">
        <f t="shared" si="60"/>
        <v>0</v>
      </c>
      <c r="R427" s="33" t="str">
        <f t="shared" si="61"/>
        <v/>
      </c>
      <c r="S427" s="33" t="str">
        <f>IF(Z427="DUPLIKAT","",Tabelle1[[#This Row],[Soll-Monat]])</f>
        <v/>
      </c>
      <c r="T427" s="33" t="str">
        <f>IF(ISERROR(IF(M427=99,"",INDEX([1]Plan!A:O,MATCH($O427,[1]Plan!B:B,0),MATCH($C427,[1]Plan!$A$2:$O$2,0)))),"",IF(M427=99,"",INDEX([1]Plan!A:O,MATCH($O427,[1]Plan!B:B,0),MATCH($C427,[1]Plan!$A$2:$O$2,0))))</f>
        <v/>
      </c>
      <c r="U427" s="33">
        <f>IF(ISERROR(SUMIFS(P:P,E:E,Datenbank!$E427,C:C,Datenbank!$C427)),"",SUMIFS(P:P,E:E,Datenbank!$E427,C:C,Datenbank!$C427))+IF(ISERROR(SUMIFS(Q:Q,E:E,Datenbank!$E427,C:C,Datenbank!$C427)),"",SUMIFS(Q:Q,E:E,Datenbank!$E427,C:C,Datenbank!$C427))</f>
        <v>0</v>
      </c>
      <c r="V427" s="33" t="str">
        <f>IF(ISERROR(IF(Z427="Duplikat","",(Datenbank!$U427-Datenbank!$T427))),"",IF(Z427="Duplikat","",(Datenbank!$U427-Datenbank!$T427)))</f>
        <v/>
      </c>
      <c r="W427" s="33">
        <f ca="1">IF(ISERROR(SUMIF(O:T,Datenbank!$O427,T:T)),"",SUMIF(O:T,Datenbank!$O427,T:T))</f>
        <v>0</v>
      </c>
      <c r="X427" s="33">
        <f ca="1">IF(ISERROR(SUMIF(O:Q,Datenbank!$O427,Q:Q)),"",SUMIF(O:Q,Datenbank!$O427,Q:Q))+IF(ISERROR(SUMIF(O:Q,Datenbank!$O427,P:P)),"",SUMIF(O:Q,Datenbank!$O427,P:P))</f>
        <v>0</v>
      </c>
      <c r="Y427" s="33">
        <f ca="1">IF(ISERROR(Datenbank!$X427-W427),"",Datenbank!$X427-W427)</f>
        <v>0</v>
      </c>
      <c r="Z427" s="31" t="str" cm="1">
        <f t="array" ref="Z427">_xlfn.LET(_xlpm.fi,_xlfn._xlws.FILTER($O427:$O$2480,(MONTH($D427:$D$2480)=MONTH($D427))*($O427:$O$2480=$O427)),IF(COUNT(_xlpm.fi)&gt;1,"DUPLIKAT",""))</f>
        <v/>
      </c>
      <c r="AA427" s="31"/>
      <c r="AB427" s="31"/>
    </row>
    <row r="428" spans="2:28" ht="20.100000000000001" customHeight="1" x14ac:dyDescent="0.25">
      <c r="B428" s="31">
        <f t="shared" si="56"/>
        <v>416</v>
      </c>
      <c r="C428" s="31">
        <f t="shared" si="57"/>
        <v>1</v>
      </c>
      <c r="D428" s="32"/>
      <c r="E428" s="31"/>
      <c r="F428" s="31">
        <f>Datenbank!$E428</f>
        <v>0</v>
      </c>
      <c r="G428" s="33" t="str">
        <f>IF(ISERROR(INDEX([1]Plan!A:O,MATCH(E428,[1]Plan!C:C,0),MATCH(C428,[1]Plan!$A$2:$O$2,0))),"",INDEX([1]Plan!A:O,MATCH(E428,[1]Plan!C:C,0),MATCH(C428,[1]Plan!$A$2:$O$2,0)))</f>
        <v/>
      </c>
      <c r="H428" s="33"/>
      <c r="I428" s="33"/>
      <c r="J428" s="31"/>
      <c r="K428" s="33" t="str">
        <f t="shared" si="54"/>
        <v/>
      </c>
      <c r="L428" s="33" t="str">
        <f t="shared" si="55"/>
        <v/>
      </c>
      <c r="M428" s="31" t="str">
        <f t="shared" si="58"/>
        <v/>
      </c>
      <c r="N428" s="31" t="str">
        <f>IF(ISERROR(VLOOKUP(M428,[1]Plan!$Q$5:$R$22,2,FALSE)),"",VLOOKUP(M428,[1]Plan!$Q$5:$R$22,2,FALSE))</f>
        <v/>
      </c>
      <c r="O428" s="31" t="str">
        <f>IF(ISERROR(INDEX([1]Plan!$B:$B,MATCH(F428,[1]Plan!$C:$C,0))),"",INDEX([1]Plan!$B:$B,MATCH(F428,[1]Plan!$C:$C,0)))</f>
        <v/>
      </c>
      <c r="P428" s="33" t="str">
        <f t="shared" si="59"/>
        <v/>
      </c>
      <c r="Q428" s="33">
        <f t="shared" si="60"/>
        <v>0</v>
      </c>
      <c r="R428" s="33" t="str">
        <f t="shared" si="61"/>
        <v/>
      </c>
      <c r="S428" s="33" t="str">
        <f>IF(Z428="DUPLIKAT","",Tabelle1[[#This Row],[Soll-Monat]])</f>
        <v/>
      </c>
      <c r="T428" s="33" t="str">
        <f>IF(ISERROR(IF(M428=99,"",INDEX([1]Plan!A:O,MATCH($O428,[1]Plan!B:B,0),MATCH($C428,[1]Plan!$A$2:$O$2,0)))),"",IF(M428=99,"",INDEX([1]Plan!A:O,MATCH($O428,[1]Plan!B:B,0),MATCH($C428,[1]Plan!$A$2:$O$2,0))))</f>
        <v/>
      </c>
      <c r="U428" s="33">
        <f>IF(ISERROR(SUMIFS(P:P,E:E,Datenbank!$E428,C:C,Datenbank!$C428)),"",SUMIFS(P:P,E:E,Datenbank!$E428,C:C,Datenbank!$C428))+IF(ISERROR(SUMIFS(Q:Q,E:E,Datenbank!$E428,C:C,Datenbank!$C428)),"",SUMIFS(Q:Q,E:E,Datenbank!$E428,C:C,Datenbank!$C428))</f>
        <v>0</v>
      </c>
      <c r="V428" s="33" t="str">
        <f>IF(ISERROR(IF(Z428="Duplikat","",(Datenbank!$U428-Datenbank!$T428))),"",IF(Z428="Duplikat","",(Datenbank!$U428-Datenbank!$T428)))</f>
        <v/>
      </c>
      <c r="W428" s="33">
        <f ca="1">IF(ISERROR(SUMIF(O:T,Datenbank!$O428,T:T)),"",SUMIF(O:T,Datenbank!$O428,T:T))</f>
        <v>0</v>
      </c>
      <c r="X428" s="33">
        <f ca="1">IF(ISERROR(SUMIF(O:Q,Datenbank!$O428,Q:Q)),"",SUMIF(O:Q,Datenbank!$O428,Q:Q))+IF(ISERROR(SUMIF(O:Q,Datenbank!$O428,P:P)),"",SUMIF(O:Q,Datenbank!$O428,P:P))</f>
        <v>0</v>
      </c>
      <c r="Y428" s="33">
        <f ca="1">IF(ISERROR(Datenbank!$X428-W428),"",Datenbank!$X428-W428)</f>
        <v>0</v>
      </c>
      <c r="Z428" s="31" t="str" cm="1">
        <f t="array" ref="Z428">_xlfn.LET(_xlpm.fi,_xlfn._xlws.FILTER($O428:$O$2480,(MONTH($D428:$D$2480)=MONTH($D428))*($O428:$O$2480=$O428)),IF(COUNT(_xlpm.fi)&gt;1,"DUPLIKAT",""))</f>
        <v/>
      </c>
      <c r="AA428" s="31"/>
      <c r="AB428" s="31"/>
    </row>
    <row r="429" spans="2:28" ht="20.100000000000001" customHeight="1" x14ac:dyDescent="0.25">
      <c r="B429" s="31">
        <f t="shared" si="56"/>
        <v>417</v>
      </c>
      <c r="C429" s="31">
        <f t="shared" si="57"/>
        <v>1</v>
      </c>
      <c r="D429" s="32"/>
      <c r="E429" s="31"/>
      <c r="F429" s="31">
        <f>Datenbank!$E429</f>
        <v>0</v>
      </c>
      <c r="G429" s="33" t="str">
        <f>IF(ISERROR(INDEX([1]Plan!A:O,MATCH(E429,[1]Plan!C:C,0),MATCH(C429,[1]Plan!$A$2:$O$2,0))),"",INDEX([1]Plan!A:O,MATCH(E429,[1]Plan!C:C,0),MATCH(C429,[1]Plan!$A$2:$O$2,0)))</f>
        <v/>
      </c>
      <c r="H429" s="33"/>
      <c r="I429" s="33"/>
      <c r="J429" s="31"/>
      <c r="K429" s="33" t="str">
        <f t="shared" si="54"/>
        <v/>
      </c>
      <c r="L429" s="33" t="str">
        <f t="shared" si="55"/>
        <v/>
      </c>
      <c r="M429" s="31" t="str">
        <f t="shared" si="58"/>
        <v/>
      </c>
      <c r="N429" s="31" t="str">
        <f>IF(ISERROR(VLOOKUP(M429,[1]Plan!$Q$5:$R$22,2,FALSE)),"",VLOOKUP(M429,[1]Plan!$Q$5:$R$22,2,FALSE))</f>
        <v/>
      </c>
      <c r="O429" s="31" t="str">
        <f>IF(ISERROR(INDEX([1]Plan!$B:$B,MATCH(F429,[1]Plan!$C:$C,0))),"",INDEX([1]Plan!$B:$B,MATCH(F429,[1]Plan!$C:$C,0)))</f>
        <v/>
      </c>
      <c r="P429" s="33" t="str">
        <f t="shared" si="59"/>
        <v/>
      </c>
      <c r="Q429" s="33">
        <f t="shared" si="60"/>
        <v>0</v>
      </c>
      <c r="R429" s="33" t="str">
        <f t="shared" si="61"/>
        <v/>
      </c>
      <c r="S429" s="33" t="str">
        <f>IF(Z429="DUPLIKAT","",Tabelle1[[#This Row],[Soll-Monat]])</f>
        <v/>
      </c>
      <c r="T429" s="33" t="str">
        <f>IF(ISERROR(IF(M429=99,"",INDEX([1]Plan!A:O,MATCH($O429,[1]Plan!B:B,0),MATCH($C429,[1]Plan!$A$2:$O$2,0)))),"",IF(M429=99,"",INDEX([1]Plan!A:O,MATCH($O429,[1]Plan!B:B,0),MATCH($C429,[1]Plan!$A$2:$O$2,0))))</f>
        <v/>
      </c>
      <c r="U429" s="33">
        <f>IF(ISERROR(SUMIFS(P:P,E:E,Datenbank!$E429,C:C,Datenbank!$C429)),"",SUMIFS(P:P,E:E,Datenbank!$E429,C:C,Datenbank!$C429))+IF(ISERROR(SUMIFS(Q:Q,E:E,Datenbank!$E429,C:C,Datenbank!$C429)),"",SUMIFS(Q:Q,E:E,Datenbank!$E429,C:C,Datenbank!$C429))</f>
        <v>0</v>
      </c>
      <c r="V429" s="33" t="str">
        <f>IF(ISERROR(IF(Z429="Duplikat","",(Datenbank!$U429-Datenbank!$T429))),"",IF(Z429="Duplikat","",(Datenbank!$U429-Datenbank!$T429)))</f>
        <v/>
      </c>
      <c r="W429" s="33">
        <f ca="1">IF(ISERROR(SUMIF(O:T,Datenbank!$O429,T:T)),"",SUMIF(O:T,Datenbank!$O429,T:T))</f>
        <v>0</v>
      </c>
      <c r="X429" s="33">
        <f ca="1">IF(ISERROR(SUMIF(O:Q,Datenbank!$O429,Q:Q)),"",SUMIF(O:Q,Datenbank!$O429,Q:Q))+IF(ISERROR(SUMIF(O:Q,Datenbank!$O429,P:P)),"",SUMIF(O:Q,Datenbank!$O429,P:P))</f>
        <v>0</v>
      </c>
      <c r="Y429" s="33">
        <f ca="1">IF(ISERROR(Datenbank!$X429-W429),"",Datenbank!$X429-W429)</f>
        <v>0</v>
      </c>
      <c r="Z429" s="31" t="str" cm="1">
        <f t="array" ref="Z429">_xlfn.LET(_xlpm.fi,_xlfn._xlws.FILTER($O429:$O$2480,(MONTH($D429:$D$2480)=MONTH($D429))*($O429:$O$2480=$O429)),IF(COUNT(_xlpm.fi)&gt;1,"DUPLIKAT",""))</f>
        <v/>
      </c>
      <c r="AA429" s="31"/>
      <c r="AB429" s="31"/>
    </row>
    <row r="430" spans="2:28" ht="20.100000000000001" customHeight="1" x14ac:dyDescent="0.25">
      <c r="B430" s="31">
        <f t="shared" si="56"/>
        <v>418</v>
      </c>
      <c r="C430" s="31">
        <f t="shared" si="57"/>
        <v>1</v>
      </c>
      <c r="D430" s="32"/>
      <c r="E430" s="31"/>
      <c r="F430" s="31">
        <f>Datenbank!$E430</f>
        <v>0</v>
      </c>
      <c r="G430" s="33" t="str">
        <f>IF(ISERROR(INDEX([1]Plan!A:O,MATCH(E430,[1]Plan!C:C,0),MATCH(C430,[1]Plan!$A$2:$O$2,0))),"",INDEX([1]Plan!A:O,MATCH(E430,[1]Plan!C:C,0),MATCH(C430,[1]Plan!$A$2:$O$2,0)))</f>
        <v/>
      </c>
      <c r="H430" s="33"/>
      <c r="I430" s="33"/>
      <c r="J430" s="31"/>
      <c r="K430" s="33" t="str">
        <f t="shared" si="54"/>
        <v/>
      </c>
      <c r="L430" s="33" t="str">
        <f t="shared" si="55"/>
        <v/>
      </c>
      <c r="M430" s="31" t="str">
        <f t="shared" si="58"/>
        <v/>
      </c>
      <c r="N430" s="31" t="str">
        <f>IF(ISERROR(VLOOKUP(M430,[1]Plan!$Q$5:$R$22,2,FALSE)),"",VLOOKUP(M430,[1]Plan!$Q$5:$R$22,2,FALSE))</f>
        <v/>
      </c>
      <c r="O430" s="31" t="str">
        <f>IF(ISERROR(INDEX([1]Plan!$B:$B,MATCH(F430,[1]Plan!$C:$C,0))),"",INDEX([1]Plan!$B:$B,MATCH(F430,[1]Plan!$C:$C,0)))</f>
        <v/>
      </c>
      <c r="P430" s="33" t="str">
        <f t="shared" si="59"/>
        <v/>
      </c>
      <c r="Q430" s="33">
        <f t="shared" si="60"/>
        <v>0</v>
      </c>
      <c r="R430" s="33" t="str">
        <f t="shared" si="61"/>
        <v/>
      </c>
      <c r="S430" s="33" t="str">
        <f>IF(Z430="DUPLIKAT","",Tabelle1[[#This Row],[Soll-Monat]])</f>
        <v/>
      </c>
      <c r="T430" s="33" t="str">
        <f>IF(ISERROR(IF(M430=99,"",INDEX([1]Plan!A:O,MATCH($O430,[1]Plan!B:B,0),MATCH($C430,[1]Plan!$A$2:$O$2,0)))),"",IF(M430=99,"",INDEX([1]Plan!A:O,MATCH($O430,[1]Plan!B:B,0),MATCH($C430,[1]Plan!$A$2:$O$2,0))))</f>
        <v/>
      </c>
      <c r="U430" s="33">
        <f>IF(ISERROR(SUMIFS(P:P,E:E,Datenbank!$E430,C:C,Datenbank!$C430)),"",SUMIFS(P:P,E:E,Datenbank!$E430,C:C,Datenbank!$C430))+IF(ISERROR(SUMIFS(Q:Q,E:E,Datenbank!$E430,C:C,Datenbank!$C430)),"",SUMIFS(Q:Q,E:E,Datenbank!$E430,C:C,Datenbank!$C430))</f>
        <v>0</v>
      </c>
      <c r="V430" s="33" t="str">
        <f>IF(ISERROR(IF(Z430="Duplikat","",(Datenbank!$U430-Datenbank!$T430))),"",IF(Z430="Duplikat","",(Datenbank!$U430-Datenbank!$T430)))</f>
        <v/>
      </c>
      <c r="W430" s="33">
        <f ca="1">IF(ISERROR(SUMIF(O:T,Datenbank!$O430,T:T)),"",SUMIF(O:T,Datenbank!$O430,T:T))</f>
        <v>0</v>
      </c>
      <c r="X430" s="33">
        <f ca="1">IF(ISERROR(SUMIF(O:Q,Datenbank!$O430,Q:Q)),"",SUMIF(O:Q,Datenbank!$O430,Q:Q))+IF(ISERROR(SUMIF(O:Q,Datenbank!$O430,P:P)),"",SUMIF(O:Q,Datenbank!$O430,P:P))</f>
        <v>0</v>
      </c>
      <c r="Y430" s="33">
        <f ca="1">IF(ISERROR(Datenbank!$X430-W430),"",Datenbank!$X430-W430)</f>
        <v>0</v>
      </c>
      <c r="Z430" s="31" t="str" cm="1">
        <f t="array" ref="Z430">_xlfn.LET(_xlpm.fi,_xlfn._xlws.FILTER($O430:$O$2480,(MONTH($D430:$D$2480)=MONTH($D430))*($O430:$O$2480=$O430)),IF(COUNT(_xlpm.fi)&gt;1,"DUPLIKAT",""))</f>
        <v/>
      </c>
      <c r="AA430" s="31"/>
      <c r="AB430" s="31"/>
    </row>
    <row r="431" spans="2:28" ht="20.100000000000001" customHeight="1" x14ac:dyDescent="0.25">
      <c r="B431" s="31">
        <f t="shared" si="56"/>
        <v>419</v>
      </c>
      <c r="C431" s="31">
        <f t="shared" si="57"/>
        <v>1</v>
      </c>
      <c r="D431" s="32"/>
      <c r="E431" s="31"/>
      <c r="F431" s="31">
        <f>Datenbank!$E431</f>
        <v>0</v>
      </c>
      <c r="G431" s="33" t="str">
        <f>IF(ISERROR(INDEX([1]Plan!A:O,MATCH(E431,[1]Plan!C:C,0),MATCH(C431,[1]Plan!$A$2:$O$2,0))),"",INDEX([1]Plan!A:O,MATCH(E431,[1]Plan!C:C,0),MATCH(C431,[1]Plan!$A$2:$O$2,0)))</f>
        <v/>
      </c>
      <c r="H431" s="33"/>
      <c r="I431" s="33"/>
      <c r="J431" s="31"/>
      <c r="K431" s="33" t="str">
        <f t="shared" si="54"/>
        <v/>
      </c>
      <c r="L431" s="33" t="str">
        <f t="shared" si="55"/>
        <v/>
      </c>
      <c r="M431" s="31" t="str">
        <f t="shared" si="58"/>
        <v/>
      </c>
      <c r="N431" s="31" t="str">
        <f>IF(ISERROR(VLOOKUP(M431,[1]Plan!$Q$5:$R$22,2,FALSE)),"",VLOOKUP(M431,[1]Plan!$Q$5:$R$22,2,FALSE))</f>
        <v/>
      </c>
      <c r="O431" s="31" t="str">
        <f>IF(ISERROR(INDEX([1]Plan!$B:$B,MATCH(F431,[1]Plan!$C:$C,0))),"",INDEX([1]Plan!$B:$B,MATCH(F431,[1]Plan!$C:$C,0)))</f>
        <v/>
      </c>
      <c r="P431" s="33" t="str">
        <f t="shared" si="59"/>
        <v/>
      </c>
      <c r="Q431" s="33">
        <f t="shared" si="60"/>
        <v>0</v>
      </c>
      <c r="R431" s="33" t="str">
        <f t="shared" si="61"/>
        <v/>
      </c>
      <c r="S431" s="33" t="str">
        <f>IF(Z431="DUPLIKAT","",Tabelle1[[#This Row],[Soll-Monat]])</f>
        <v/>
      </c>
      <c r="T431" s="33" t="str">
        <f>IF(ISERROR(IF(M431=99,"",INDEX([1]Plan!A:O,MATCH($O431,[1]Plan!B:B,0),MATCH($C431,[1]Plan!$A$2:$O$2,0)))),"",IF(M431=99,"",INDEX([1]Plan!A:O,MATCH($O431,[1]Plan!B:B,0),MATCH($C431,[1]Plan!$A$2:$O$2,0))))</f>
        <v/>
      </c>
      <c r="U431" s="33">
        <f>IF(ISERROR(SUMIFS(P:P,E:E,Datenbank!$E431,C:C,Datenbank!$C431)),"",SUMIFS(P:P,E:E,Datenbank!$E431,C:C,Datenbank!$C431))+IF(ISERROR(SUMIFS(Q:Q,E:E,Datenbank!$E431,C:C,Datenbank!$C431)),"",SUMIFS(Q:Q,E:E,Datenbank!$E431,C:C,Datenbank!$C431))</f>
        <v>0</v>
      </c>
      <c r="V431" s="33" t="str">
        <f>IF(ISERROR(IF(Z431="Duplikat","",(Datenbank!$U431-Datenbank!$T431))),"",IF(Z431="Duplikat","",(Datenbank!$U431-Datenbank!$T431)))</f>
        <v/>
      </c>
      <c r="W431" s="33">
        <f ca="1">IF(ISERROR(SUMIF(O:T,Datenbank!$O431,T:T)),"",SUMIF(O:T,Datenbank!$O431,T:T))</f>
        <v>0</v>
      </c>
      <c r="X431" s="33">
        <f ca="1">IF(ISERROR(SUMIF(O:Q,Datenbank!$O431,Q:Q)),"",SUMIF(O:Q,Datenbank!$O431,Q:Q))+IF(ISERROR(SUMIF(O:Q,Datenbank!$O431,P:P)),"",SUMIF(O:Q,Datenbank!$O431,P:P))</f>
        <v>0</v>
      </c>
      <c r="Y431" s="33">
        <f ca="1">IF(ISERROR(Datenbank!$X431-W431),"",Datenbank!$X431-W431)</f>
        <v>0</v>
      </c>
      <c r="Z431" s="31" t="str" cm="1">
        <f t="array" ref="Z431">_xlfn.LET(_xlpm.fi,_xlfn._xlws.FILTER($O431:$O$2480,(MONTH($D431:$D$2480)=MONTH($D431))*($O431:$O$2480=$O431)),IF(COUNT(_xlpm.fi)&gt;1,"DUPLIKAT",""))</f>
        <v/>
      </c>
      <c r="AA431" s="31"/>
      <c r="AB431" s="31"/>
    </row>
    <row r="432" spans="2:28" ht="20.100000000000001" customHeight="1" x14ac:dyDescent="0.25">
      <c r="B432" s="31">
        <f t="shared" si="56"/>
        <v>420</v>
      </c>
      <c r="C432" s="31">
        <f t="shared" si="57"/>
        <v>1</v>
      </c>
      <c r="D432" s="32"/>
      <c r="E432" s="31"/>
      <c r="F432" s="31">
        <f>Datenbank!$E432</f>
        <v>0</v>
      </c>
      <c r="G432" s="33" t="str">
        <f>IF(ISERROR(INDEX([1]Plan!A:O,MATCH(E432,[1]Plan!C:C,0),MATCH(C432,[1]Plan!$A$2:$O$2,0))),"",INDEX([1]Plan!A:O,MATCH(E432,[1]Plan!C:C,0),MATCH(C432,[1]Plan!$A$2:$O$2,0)))</f>
        <v/>
      </c>
      <c r="H432" s="33"/>
      <c r="I432" s="33"/>
      <c r="J432" s="31"/>
      <c r="K432" s="33" t="str">
        <f t="shared" si="54"/>
        <v/>
      </c>
      <c r="L432" s="33" t="str">
        <f t="shared" si="55"/>
        <v/>
      </c>
      <c r="M432" s="31" t="str">
        <f t="shared" si="58"/>
        <v/>
      </c>
      <c r="N432" s="31" t="str">
        <f>IF(ISERROR(VLOOKUP(M432,[1]Plan!$Q$5:$R$22,2,FALSE)),"",VLOOKUP(M432,[1]Plan!$Q$5:$R$22,2,FALSE))</f>
        <v/>
      </c>
      <c r="O432" s="31" t="str">
        <f>IF(ISERROR(INDEX([1]Plan!$B:$B,MATCH(F432,[1]Plan!$C:$C,0))),"",INDEX([1]Plan!$B:$B,MATCH(F432,[1]Plan!$C:$C,0)))</f>
        <v/>
      </c>
      <c r="P432" s="33" t="str">
        <f t="shared" si="59"/>
        <v/>
      </c>
      <c r="Q432" s="33">
        <f t="shared" si="60"/>
        <v>0</v>
      </c>
      <c r="R432" s="33" t="str">
        <f t="shared" si="61"/>
        <v/>
      </c>
      <c r="S432" s="33" t="str">
        <f>IF(Z432="DUPLIKAT","",Tabelle1[[#This Row],[Soll-Monat]])</f>
        <v/>
      </c>
      <c r="T432" s="33" t="str">
        <f>IF(ISERROR(IF(M432=99,"",INDEX([1]Plan!A:O,MATCH($O432,[1]Plan!B:B,0),MATCH($C432,[1]Plan!$A$2:$O$2,0)))),"",IF(M432=99,"",INDEX([1]Plan!A:O,MATCH($O432,[1]Plan!B:B,0),MATCH($C432,[1]Plan!$A$2:$O$2,0))))</f>
        <v/>
      </c>
      <c r="U432" s="33">
        <f>IF(ISERROR(SUMIFS(P:P,E:E,Datenbank!$E432,C:C,Datenbank!$C432)),"",SUMIFS(P:P,E:E,Datenbank!$E432,C:C,Datenbank!$C432))+IF(ISERROR(SUMIFS(Q:Q,E:E,Datenbank!$E432,C:C,Datenbank!$C432)),"",SUMIFS(Q:Q,E:E,Datenbank!$E432,C:C,Datenbank!$C432))</f>
        <v>0</v>
      </c>
      <c r="V432" s="33" t="str">
        <f>IF(ISERROR(IF(Z432="Duplikat","",(Datenbank!$U432-Datenbank!$T432))),"",IF(Z432="Duplikat","",(Datenbank!$U432-Datenbank!$T432)))</f>
        <v/>
      </c>
      <c r="W432" s="33">
        <f ca="1">IF(ISERROR(SUMIF(O:T,Datenbank!$O432,T:T)),"",SUMIF(O:T,Datenbank!$O432,T:T))</f>
        <v>0</v>
      </c>
      <c r="X432" s="33">
        <f ca="1">IF(ISERROR(SUMIF(O:Q,Datenbank!$O432,Q:Q)),"",SUMIF(O:Q,Datenbank!$O432,Q:Q))+IF(ISERROR(SUMIF(O:Q,Datenbank!$O432,P:P)),"",SUMIF(O:Q,Datenbank!$O432,P:P))</f>
        <v>0</v>
      </c>
      <c r="Y432" s="33">
        <f ca="1">IF(ISERROR(Datenbank!$X432-W432),"",Datenbank!$X432-W432)</f>
        <v>0</v>
      </c>
      <c r="Z432" s="31" t="str" cm="1">
        <f t="array" ref="Z432">_xlfn.LET(_xlpm.fi,_xlfn._xlws.FILTER($O432:$O$2480,(MONTH($D432:$D$2480)=MONTH($D432))*($O432:$O$2480=$O432)),IF(COUNT(_xlpm.fi)&gt;1,"DUPLIKAT",""))</f>
        <v/>
      </c>
      <c r="AA432" s="31"/>
      <c r="AB432" s="31"/>
    </row>
    <row r="433" spans="2:28" ht="20.100000000000001" customHeight="1" x14ac:dyDescent="0.25">
      <c r="B433" s="31">
        <f t="shared" si="56"/>
        <v>421</v>
      </c>
      <c r="C433" s="31">
        <f t="shared" si="57"/>
        <v>1</v>
      </c>
      <c r="D433" s="32"/>
      <c r="E433" s="31"/>
      <c r="F433" s="31">
        <f>Datenbank!$E433</f>
        <v>0</v>
      </c>
      <c r="G433" s="33" t="str">
        <f>IF(ISERROR(INDEX([1]Plan!A:O,MATCH(E433,[1]Plan!C:C,0),MATCH(C433,[1]Plan!$A$2:$O$2,0))),"",INDEX([1]Plan!A:O,MATCH(E433,[1]Plan!C:C,0),MATCH(C433,[1]Plan!$A$2:$O$2,0)))</f>
        <v/>
      </c>
      <c r="H433" s="33"/>
      <c r="I433" s="33"/>
      <c r="J433" s="31"/>
      <c r="K433" s="33" t="str">
        <f t="shared" si="54"/>
        <v/>
      </c>
      <c r="L433" s="33" t="str">
        <f t="shared" si="55"/>
        <v/>
      </c>
      <c r="M433" s="31" t="str">
        <f t="shared" si="58"/>
        <v/>
      </c>
      <c r="N433" s="31" t="str">
        <f>IF(ISERROR(VLOOKUP(M433,[1]Plan!$Q$5:$R$22,2,FALSE)),"",VLOOKUP(M433,[1]Plan!$Q$5:$R$22,2,FALSE))</f>
        <v/>
      </c>
      <c r="O433" s="31" t="str">
        <f>IF(ISERROR(INDEX([1]Plan!$B:$B,MATCH(F433,[1]Plan!$C:$C,0))),"",INDEX([1]Plan!$B:$B,MATCH(F433,[1]Plan!$C:$C,0)))</f>
        <v/>
      </c>
      <c r="P433" s="33" t="str">
        <f t="shared" si="59"/>
        <v/>
      </c>
      <c r="Q433" s="33">
        <f t="shared" si="60"/>
        <v>0</v>
      </c>
      <c r="R433" s="33" t="str">
        <f t="shared" si="61"/>
        <v/>
      </c>
      <c r="S433" s="33" t="str">
        <f>IF(Z433="DUPLIKAT","",Tabelle1[[#This Row],[Soll-Monat]])</f>
        <v/>
      </c>
      <c r="T433" s="33" t="str">
        <f>IF(ISERROR(IF(M433=99,"",INDEX([1]Plan!A:O,MATCH($O433,[1]Plan!B:B,0),MATCH($C433,[1]Plan!$A$2:$O$2,0)))),"",IF(M433=99,"",INDEX([1]Plan!A:O,MATCH($O433,[1]Plan!B:B,0),MATCH($C433,[1]Plan!$A$2:$O$2,0))))</f>
        <v/>
      </c>
      <c r="U433" s="33">
        <f>IF(ISERROR(SUMIFS(P:P,E:E,Datenbank!$E433,C:C,Datenbank!$C433)),"",SUMIFS(P:P,E:E,Datenbank!$E433,C:C,Datenbank!$C433))+IF(ISERROR(SUMIFS(Q:Q,E:E,Datenbank!$E433,C:C,Datenbank!$C433)),"",SUMIFS(Q:Q,E:E,Datenbank!$E433,C:C,Datenbank!$C433))</f>
        <v>0</v>
      </c>
      <c r="V433" s="33" t="str">
        <f>IF(ISERROR(IF(Z433="Duplikat","",(Datenbank!$U433-Datenbank!$T433))),"",IF(Z433="Duplikat","",(Datenbank!$U433-Datenbank!$T433)))</f>
        <v/>
      </c>
      <c r="W433" s="33">
        <f ca="1">IF(ISERROR(SUMIF(O:T,Datenbank!$O433,T:T)),"",SUMIF(O:T,Datenbank!$O433,T:T))</f>
        <v>0</v>
      </c>
      <c r="X433" s="33">
        <f ca="1">IF(ISERROR(SUMIF(O:Q,Datenbank!$O433,Q:Q)),"",SUMIF(O:Q,Datenbank!$O433,Q:Q))+IF(ISERROR(SUMIF(O:Q,Datenbank!$O433,P:P)),"",SUMIF(O:Q,Datenbank!$O433,P:P))</f>
        <v>0</v>
      </c>
      <c r="Y433" s="33">
        <f ca="1">IF(ISERROR(Datenbank!$X433-W433),"",Datenbank!$X433-W433)</f>
        <v>0</v>
      </c>
      <c r="Z433" s="31" t="str" cm="1">
        <f t="array" ref="Z433">_xlfn.LET(_xlpm.fi,_xlfn._xlws.FILTER($O433:$O$2480,(MONTH($D433:$D$2480)=MONTH($D433))*($O433:$O$2480=$O433)),IF(COUNT(_xlpm.fi)&gt;1,"DUPLIKAT",""))</f>
        <v/>
      </c>
      <c r="AA433" s="31"/>
      <c r="AB433" s="31"/>
    </row>
    <row r="434" spans="2:28" ht="20.100000000000001" customHeight="1" x14ac:dyDescent="0.25">
      <c r="B434" s="31">
        <f t="shared" si="56"/>
        <v>422</v>
      </c>
      <c r="C434" s="31">
        <f t="shared" si="57"/>
        <v>1</v>
      </c>
      <c r="D434" s="32"/>
      <c r="E434" s="31"/>
      <c r="F434" s="31">
        <f>Datenbank!$E434</f>
        <v>0</v>
      </c>
      <c r="G434" s="33" t="str">
        <f>IF(ISERROR(INDEX([1]Plan!A:O,MATCH(E434,[1]Plan!C:C,0),MATCH(C434,[1]Plan!$A$2:$O$2,0))),"",INDEX([1]Plan!A:O,MATCH(E434,[1]Plan!C:C,0),MATCH(C434,[1]Plan!$A$2:$O$2,0)))</f>
        <v/>
      </c>
      <c r="H434" s="33"/>
      <c r="I434" s="33"/>
      <c r="J434" s="31"/>
      <c r="K434" s="33" t="str">
        <f t="shared" si="54"/>
        <v/>
      </c>
      <c r="L434" s="33" t="str">
        <f t="shared" si="55"/>
        <v/>
      </c>
      <c r="M434" s="31" t="str">
        <f t="shared" si="58"/>
        <v/>
      </c>
      <c r="N434" s="31" t="str">
        <f>IF(ISERROR(VLOOKUP(M434,[1]Plan!$Q$5:$R$22,2,FALSE)),"",VLOOKUP(M434,[1]Plan!$Q$5:$R$22,2,FALSE))</f>
        <v/>
      </c>
      <c r="O434" s="31" t="str">
        <f>IF(ISERROR(INDEX([1]Plan!$B:$B,MATCH(F434,[1]Plan!$C:$C,0))),"",INDEX([1]Plan!$B:$B,MATCH(F434,[1]Plan!$C:$C,0)))</f>
        <v/>
      </c>
      <c r="P434" s="33" t="str">
        <f t="shared" si="59"/>
        <v/>
      </c>
      <c r="Q434" s="33">
        <f t="shared" si="60"/>
        <v>0</v>
      </c>
      <c r="R434" s="33" t="str">
        <f t="shared" si="61"/>
        <v/>
      </c>
      <c r="S434" s="33" t="str">
        <f>IF(Z434="DUPLIKAT","",Tabelle1[[#This Row],[Soll-Monat]])</f>
        <v/>
      </c>
      <c r="T434" s="33" t="str">
        <f>IF(ISERROR(IF(M434=99,"",INDEX([1]Plan!A:O,MATCH($O434,[1]Plan!B:B,0),MATCH($C434,[1]Plan!$A$2:$O$2,0)))),"",IF(M434=99,"",INDEX([1]Plan!A:O,MATCH($O434,[1]Plan!B:B,0),MATCH($C434,[1]Plan!$A$2:$O$2,0))))</f>
        <v/>
      </c>
      <c r="U434" s="33">
        <f>IF(ISERROR(SUMIFS(P:P,E:E,Datenbank!$E434,C:C,Datenbank!$C434)),"",SUMIFS(P:P,E:E,Datenbank!$E434,C:C,Datenbank!$C434))+IF(ISERROR(SUMIFS(Q:Q,E:E,Datenbank!$E434,C:C,Datenbank!$C434)),"",SUMIFS(Q:Q,E:E,Datenbank!$E434,C:C,Datenbank!$C434))</f>
        <v>0</v>
      </c>
      <c r="V434" s="33" t="str">
        <f>IF(ISERROR(IF(Z434="Duplikat","",(Datenbank!$U434-Datenbank!$T434))),"",IF(Z434="Duplikat","",(Datenbank!$U434-Datenbank!$T434)))</f>
        <v/>
      </c>
      <c r="W434" s="33">
        <f ca="1">IF(ISERROR(SUMIF(O:T,Datenbank!$O434,T:T)),"",SUMIF(O:T,Datenbank!$O434,T:T))</f>
        <v>0</v>
      </c>
      <c r="X434" s="33">
        <f ca="1">IF(ISERROR(SUMIF(O:Q,Datenbank!$O434,Q:Q)),"",SUMIF(O:Q,Datenbank!$O434,Q:Q))+IF(ISERROR(SUMIF(O:Q,Datenbank!$O434,P:P)),"",SUMIF(O:Q,Datenbank!$O434,P:P))</f>
        <v>0</v>
      </c>
      <c r="Y434" s="33">
        <f ca="1">IF(ISERROR(Datenbank!$X434-W434),"",Datenbank!$X434-W434)</f>
        <v>0</v>
      </c>
      <c r="Z434" s="31" t="str" cm="1">
        <f t="array" ref="Z434">_xlfn.LET(_xlpm.fi,_xlfn._xlws.FILTER($O434:$O$2480,(MONTH($D434:$D$2480)=MONTH($D434))*($O434:$O$2480=$O434)),IF(COUNT(_xlpm.fi)&gt;1,"DUPLIKAT",""))</f>
        <v/>
      </c>
      <c r="AA434" s="31"/>
      <c r="AB434" s="31"/>
    </row>
    <row r="435" spans="2:28" ht="20.100000000000001" customHeight="1" x14ac:dyDescent="0.25">
      <c r="B435" s="31">
        <f t="shared" si="56"/>
        <v>423</v>
      </c>
      <c r="C435" s="31">
        <f t="shared" si="57"/>
        <v>1</v>
      </c>
      <c r="D435" s="32"/>
      <c r="E435" s="31"/>
      <c r="F435" s="31">
        <f>Datenbank!$E435</f>
        <v>0</v>
      </c>
      <c r="G435" s="33" t="str">
        <f>IF(ISERROR(INDEX([1]Plan!A:O,MATCH(E435,[1]Plan!C:C,0),MATCH(C435,[1]Plan!$A$2:$O$2,0))),"",INDEX([1]Plan!A:O,MATCH(E435,[1]Plan!C:C,0),MATCH(C435,[1]Plan!$A$2:$O$2,0)))</f>
        <v/>
      </c>
      <c r="H435" s="33"/>
      <c r="I435" s="33"/>
      <c r="J435" s="31"/>
      <c r="K435" s="33" t="str">
        <f t="shared" si="54"/>
        <v/>
      </c>
      <c r="L435" s="33" t="str">
        <f t="shared" si="55"/>
        <v/>
      </c>
      <c r="M435" s="31" t="str">
        <f t="shared" si="58"/>
        <v/>
      </c>
      <c r="N435" s="31" t="str">
        <f>IF(ISERROR(VLOOKUP(M435,[1]Plan!$Q$5:$R$22,2,FALSE)),"",VLOOKUP(M435,[1]Plan!$Q$5:$R$22,2,FALSE))</f>
        <v/>
      </c>
      <c r="O435" s="31" t="str">
        <f>IF(ISERROR(INDEX([1]Plan!$B:$B,MATCH(F435,[1]Plan!$C:$C,0))),"",INDEX([1]Plan!$B:$B,MATCH(F435,[1]Plan!$C:$C,0)))</f>
        <v/>
      </c>
      <c r="P435" s="33" t="str">
        <f t="shared" si="59"/>
        <v/>
      </c>
      <c r="Q435" s="33">
        <f t="shared" si="60"/>
        <v>0</v>
      </c>
      <c r="R435" s="33" t="str">
        <f t="shared" si="61"/>
        <v/>
      </c>
      <c r="S435" s="33" t="str">
        <f>IF(Z435="DUPLIKAT","",Tabelle1[[#This Row],[Soll-Monat]])</f>
        <v/>
      </c>
      <c r="T435" s="33" t="str">
        <f>IF(ISERROR(IF(M435=99,"",INDEX([1]Plan!A:O,MATCH($O435,[1]Plan!B:B,0),MATCH($C435,[1]Plan!$A$2:$O$2,0)))),"",IF(M435=99,"",INDEX([1]Plan!A:O,MATCH($O435,[1]Plan!B:B,0),MATCH($C435,[1]Plan!$A$2:$O$2,0))))</f>
        <v/>
      </c>
      <c r="U435" s="33">
        <f>IF(ISERROR(SUMIFS(P:P,E:E,Datenbank!$E435,C:C,Datenbank!$C435)),"",SUMIFS(P:P,E:E,Datenbank!$E435,C:C,Datenbank!$C435))+IF(ISERROR(SUMIFS(Q:Q,E:E,Datenbank!$E435,C:C,Datenbank!$C435)),"",SUMIFS(Q:Q,E:E,Datenbank!$E435,C:C,Datenbank!$C435))</f>
        <v>0</v>
      </c>
      <c r="V435" s="33" t="str">
        <f>IF(ISERROR(IF(Z435="Duplikat","",(Datenbank!$U435-Datenbank!$T435))),"",IF(Z435="Duplikat","",(Datenbank!$U435-Datenbank!$T435)))</f>
        <v/>
      </c>
      <c r="W435" s="33">
        <f ca="1">IF(ISERROR(SUMIF(O:T,Datenbank!$O435,T:T)),"",SUMIF(O:T,Datenbank!$O435,T:T))</f>
        <v>0</v>
      </c>
      <c r="X435" s="33">
        <f ca="1">IF(ISERROR(SUMIF(O:Q,Datenbank!$O435,Q:Q)),"",SUMIF(O:Q,Datenbank!$O435,Q:Q))+IF(ISERROR(SUMIF(O:Q,Datenbank!$O435,P:P)),"",SUMIF(O:Q,Datenbank!$O435,P:P))</f>
        <v>0</v>
      </c>
      <c r="Y435" s="33">
        <f ca="1">IF(ISERROR(Datenbank!$X435-W435),"",Datenbank!$X435-W435)</f>
        <v>0</v>
      </c>
      <c r="Z435" s="31" t="str" cm="1">
        <f t="array" ref="Z435">_xlfn.LET(_xlpm.fi,_xlfn._xlws.FILTER($O435:$O$2480,(MONTH($D435:$D$2480)=MONTH($D435))*($O435:$O$2480=$O435)),IF(COUNT(_xlpm.fi)&gt;1,"DUPLIKAT",""))</f>
        <v/>
      </c>
      <c r="AA435" s="31"/>
      <c r="AB435" s="31"/>
    </row>
    <row r="436" spans="2:28" ht="20.100000000000001" customHeight="1" x14ac:dyDescent="0.25">
      <c r="B436" s="31">
        <f t="shared" si="56"/>
        <v>424</v>
      </c>
      <c r="C436" s="31">
        <f t="shared" si="57"/>
        <v>1</v>
      </c>
      <c r="D436" s="32"/>
      <c r="E436" s="31"/>
      <c r="F436" s="31">
        <f>Datenbank!$E436</f>
        <v>0</v>
      </c>
      <c r="G436" s="33" t="str">
        <f>IF(ISERROR(INDEX([1]Plan!A:O,MATCH(E436,[1]Plan!C:C,0),MATCH(C436,[1]Plan!$A$2:$O$2,0))),"",INDEX([1]Plan!A:O,MATCH(E436,[1]Plan!C:C,0),MATCH(C436,[1]Plan!$A$2:$O$2,0)))</f>
        <v/>
      </c>
      <c r="H436" s="33"/>
      <c r="I436" s="33"/>
      <c r="J436" s="31"/>
      <c r="K436" s="33" t="str">
        <f t="shared" si="54"/>
        <v/>
      </c>
      <c r="L436" s="33" t="str">
        <f t="shared" si="55"/>
        <v/>
      </c>
      <c r="M436" s="31" t="str">
        <f t="shared" si="58"/>
        <v/>
      </c>
      <c r="N436" s="31" t="str">
        <f>IF(ISERROR(VLOOKUP(M436,[1]Plan!$Q$5:$R$22,2,FALSE)),"",VLOOKUP(M436,[1]Plan!$Q$5:$R$22,2,FALSE))</f>
        <v/>
      </c>
      <c r="O436" s="31" t="str">
        <f>IF(ISERROR(INDEX([1]Plan!$B:$B,MATCH(F436,[1]Plan!$C:$C,0))),"",INDEX([1]Plan!$B:$B,MATCH(F436,[1]Plan!$C:$C,0)))</f>
        <v/>
      </c>
      <c r="P436" s="33" t="str">
        <f t="shared" si="59"/>
        <v/>
      </c>
      <c r="Q436" s="33">
        <f t="shared" si="60"/>
        <v>0</v>
      </c>
      <c r="R436" s="33" t="str">
        <f t="shared" si="61"/>
        <v/>
      </c>
      <c r="S436" s="33" t="str">
        <f>IF(Z436="DUPLIKAT","",Tabelle1[[#This Row],[Soll-Monat]])</f>
        <v/>
      </c>
      <c r="T436" s="33" t="str">
        <f>IF(ISERROR(IF(M436=99,"",INDEX([1]Plan!A:O,MATCH($O436,[1]Plan!B:B,0),MATCH($C436,[1]Plan!$A$2:$O$2,0)))),"",IF(M436=99,"",INDEX([1]Plan!A:O,MATCH($O436,[1]Plan!B:B,0),MATCH($C436,[1]Plan!$A$2:$O$2,0))))</f>
        <v/>
      </c>
      <c r="U436" s="33">
        <f>IF(ISERROR(SUMIFS(P:P,E:E,Datenbank!$E436,C:C,Datenbank!$C436)),"",SUMIFS(P:P,E:E,Datenbank!$E436,C:C,Datenbank!$C436))+IF(ISERROR(SUMIFS(Q:Q,E:E,Datenbank!$E436,C:C,Datenbank!$C436)),"",SUMIFS(Q:Q,E:E,Datenbank!$E436,C:C,Datenbank!$C436))</f>
        <v>0</v>
      </c>
      <c r="V436" s="33" t="str">
        <f>IF(ISERROR(IF(Z436="Duplikat","",(Datenbank!$U436-Datenbank!$T436))),"",IF(Z436="Duplikat","",(Datenbank!$U436-Datenbank!$T436)))</f>
        <v/>
      </c>
      <c r="W436" s="33">
        <f ca="1">IF(ISERROR(SUMIF(O:T,Datenbank!$O436,T:T)),"",SUMIF(O:T,Datenbank!$O436,T:T))</f>
        <v>0</v>
      </c>
      <c r="X436" s="33">
        <f ca="1">IF(ISERROR(SUMIF(O:Q,Datenbank!$O436,Q:Q)),"",SUMIF(O:Q,Datenbank!$O436,Q:Q))+IF(ISERROR(SUMIF(O:Q,Datenbank!$O436,P:P)),"",SUMIF(O:Q,Datenbank!$O436,P:P))</f>
        <v>0</v>
      </c>
      <c r="Y436" s="33">
        <f ca="1">IF(ISERROR(Datenbank!$X436-W436),"",Datenbank!$X436-W436)</f>
        <v>0</v>
      </c>
      <c r="Z436" s="31" t="str" cm="1">
        <f t="array" ref="Z436">_xlfn.LET(_xlpm.fi,_xlfn._xlws.FILTER($O436:$O$2480,(MONTH($D436:$D$2480)=MONTH($D436))*($O436:$O$2480=$O436)),IF(COUNT(_xlpm.fi)&gt;1,"DUPLIKAT",""))</f>
        <v/>
      </c>
      <c r="AA436" s="31"/>
      <c r="AB436" s="31"/>
    </row>
    <row r="437" spans="2:28" ht="20.100000000000001" customHeight="1" x14ac:dyDescent="0.25">
      <c r="B437" s="31">
        <f t="shared" si="56"/>
        <v>425</v>
      </c>
      <c r="C437" s="31">
        <f t="shared" si="57"/>
        <v>1</v>
      </c>
      <c r="D437" s="32"/>
      <c r="E437" s="31"/>
      <c r="F437" s="31">
        <f>Datenbank!$E437</f>
        <v>0</v>
      </c>
      <c r="G437" s="33" t="str">
        <f>IF(ISERROR(INDEX([1]Plan!A:O,MATCH(E437,[1]Plan!C:C,0),MATCH(C437,[1]Plan!$A$2:$O$2,0))),"",INDEX([1]Plan!A:O,MATCH(E437,[1]Plan!C:C,0),MATCH(C437,[1]Plan!$A$2:$O$2,0)))</f>
        <v/>
      </c>
      <c r="H437" s="33"/>
      <c r="I437" s="33"/>
      <c r="J437" s="31"/>
      <c r="K437" s="33" t="str">
        <f t="shared" si="54"/>
        <v/>
      </c>
      <c r="L437" s="33" t="str">
        <f t="shared" si="55"/>
        <v/>
      </c>
      <c r="M437" s="31" t="str">
        <f t="shared" si="58"/>
        <v/>
      </c>
      <c r="N437" s="31" t="str">
        <f>IF(ISERROR(VLOOKUP(M437,[1]Plan!$Q$5:$R$22,2,FALSE)),"",VLOOKUP(M437,[1]Plan!$Q$5:$R$22,2,FALSE))</f>
        <v/>
      </c>
      <c r="O437" s="31" t="str">
        <f>IF(ISERROR(INDEX([1]Plan!$B:$B,MATCH(F437,[1]Plan!$C:$C,0))),"",INDEX([1]Plan!$B:$B,MATCH(F437,[1]Plan!$C:$C,0)))</f>
        <v/>
      </c>
      <c r="P437" s="33" t="str">
        <f t="shared" si="59"/>
        <v/>
      </c>
      <c r="Q437" s="33">
        <f t="shared" si="60"/>
        <v>0</v>
      </c>
      <c r="R437" s="33" t="str">
        <f t="shared" si="61"/>
        <v/>
      </c>
      <c r="S437" s="33" t="str">
        <f>IF(Z437="DUPLIKAT","",Tabelle1[[#This Row],[Soll-Monat]])</f>
        <v/>
      </c>
      <c r="T437" s="33" t="str">
        <f>IF(ISERROR(IF(M437=99,"",INDEX([1]Plan!A:O,MATCH($O437,[1]Plan!B:B,0),MATCH($C437,[1]Plan!$A$2:$O$2,0)))),"",IF(M437=99,"",INDEX([1]Plan!A:O,MATCH($O437,[1]Plan!B:B,0),MATCH($C437,[1]Plan!$A$2:$O$2,0))))</f>
        <v/>
      </c>
      <c r="U437" s="33">
        <f>IF(ISERROR(SUMIFS(P:P,E:E,Datenbank!$E437,C:C,Datenbank!$C437)),"",SUMIFS(P:P,E:E,Datenbank!$E437,C:C,Datenbank!$C437))+IF(ISERROR(SUMIFS(Q:Q,E:E,Datenbank!$E437,C:C,Datenbank!$C437)),"",SUMIFS(Q:Q,E:E,Datenbank!$E437,C:C,Datenbank!$C437))</f>
        <v>0</v>
      </c>
      <c r="V437" s="33" t="str">
        <f>IF(ISERROR(IF(Z437="Duplikat","",(Datenbank!$U437-Datenbank!$T437))),"",IF(Z437="Duplikat","",(Datenbank!$U437-Datenbank!$T437)))</f>
        <v/>
      </c>
      <c r="W437" s="33">
        <f ca="1">IF(ISERROR(SUMIF(O:T,Datenbank!$O437,T:T)),"",SUMIF(O:T,Datenbank!$O437,T:T))</f>
        <v>0</v>
      </c>
      <c r="X437" s="33">
        <f ca="1">IF(ISERROR(SUMIF(O:Q,Datenbank!$O437,Q:Q)),"",SUMIF(O:Q,Datenbank!$O437,Q:Q))+IF(ISERROR(SUMIF(O:Q,Datenbank!$O437,P:P)),"",SUMIF(O:Q,Datenbank!$O437,P:P))</f>
        <v>0</v>
      </c>
      <c r="Y437" s="33">
        <f ca="1">IF(ISERROR(Datenbank!$X437-W437),"",Datenbank!$X437-W437)</f>
        <v>0</v>
      </c>
      <c r="Z437" s="31" t="str" cm="1">
        <f t="array" ref="Z437">_xlfn.LET(_xlpm.fi,_xlfn._xlws.FILTER($O437:$O$2480,(MONTH($D437:$D$2480)=MONTH($D437))*($O437:$O$2480=$O437)),IF(COUNT(_xlpm.fi)&gt;1,"DUPLIKAT",""))</f>
        <v/>
      </c>
      <c r="AA437" s="31"/>
      <c r="AB437" s="31"/>
    </row>
    <row r="438" spans="2:28" ht="20.100000000000001" customHeight="1" x14ac:dyDescent="0.25">
      <c r="B438" s="31">
        <f t="shared" si="56"/>
        <v>426</v>
      </c>
      <c r="C438" s="31">
        <f t="shared" si="57"/>
        <v>1</v>
      </c>
      <c r="D438" s="32"/>
      <c r="E438" s="31"/>
      <c r="F438" s="31">
        <f>Datenbank!$E438</f>
        <v>0</v>
      </c>
      <c r="G438" s="33" t="str">
        <f>IF(ISERROR(INDEX([1]Plan!A:O,MATCH(E438,[1]Plan!C:C,0),MATCH(C438,[1]Plan!$A$2:$O$2,0))),"",INDEX([1]Plan!A:O,MATCH(E438,[1]Plan!C:C,0),MATCH(C438,[1]Plan!$A$2:$O$2,0)))</f>
        <v/>
      </c>
      <c r="H438" s="33"/>
      <c r="I438" s="33"/>
      <c r="J438" s="31"/>
      <c r="K438" s="33" t="str">
        <f t="shared" si="54"/>
        <v/>
      </c>
      <c r="L438" s="33" t="str">
        <f t="shared" si="55"/>
        <v/>
      </c>
      <c r="M438" s="31" t="str">
        <f t="shared" si="58"/>
        <v/>
      </c>
      <c r="N438" s="31" t="str">
        <f>IF(ISERROR(VLOOKUP(M438,[1]Plan!$Q$5:$R$22,2,FALSE)),"",VLOOKUP(M438,[1]Plan!$Q$5:$R$22,2,FALSE))</f>
        <v/>
      </c>
      <c r="O438" s="31" t="str">
        <f>IF(ISERROR(INDEX([1]Plan!$B:$B,MATCH(F438,[1]Plan!$C:$C,0))),"",INDEX([1]Plan!$B:$B,MATCH(F438,[1]Plan!$C:$C,0)))</f>
        <v/>
      </c>
      <c r="P438" s="33" t="str">
        <f t="shared" si="59"/>
        <v/>
      </c>
      <c r="Q438" s="33">
        <f t="shared" si="60"/>
        <v>0</v>
      </c>
      <c r="R438" s="33" t="str">
        <f t="shared" si="61"/>
        <v/>
      </c>
      <c r="S438" s="33" t="str">
        <f>IF(Z438="DUPLIKAT","",Tabelle1[[#This Row],[Soll-Monat]])</f>
        <v/>
      </c>
      <c r="T438" s="33" t="str">
        <f>IF(ISERROR(IF(M438=99,"",INDEX([1]Plan!A:O,MATCH($O438,[1]Plan!B:B,0),MATCH($C438,[1]Plan!$A$2:$O$2,0)))),"",IF(M438=99,"",INDEX([1]Plan!A:O,MATCH($O438,[1]Plan!B:B,0),MATCH($C438,[1]Plan!$A$2:$O$2,0))))</f>
        <v/>
      </c>
      <c r="U438" s="33">
        <f>IF(ISERROR(SUMIFS(P:P,E:E,Datenbank!$E438,C:C,Datenbank!$C438)),"",SUMIFS(P:P,E:E,Datenbank!$E438,C:C,Datenbank!$C438))+IF(ISERROR(SUMIFS(Q:Q,E:E,Datenbank!$E438,C:C,Datenbank!$C438)),"",SUMIFS(Q:Q,E:E,Datenbank!$E438,C:C,Datenbank!$C438))</f>
        <v>0</v>
      </c>
      <c r="V438" s="33" t="str">
        <f>IF(ISERROR(IF(Z438="Duplikat","",(Datenbank!$U438-Datenbank!$T438))),"",IF(Z438="Duplikat","",(Datenbank!$U438-Datenbank!$T438)))</f>
        <v/>
      </c>
      <c r="W438" s="33">
        <f ca="1">IF(ISERROR(SUMIF(O:T,Datenbank!$O438,T:T)),"",SUMIF(O:T,Datenbank!$O438,T:T))</f>
        <v>0</v>
      </c>
      <c r="X438" s="33">
        <f ca="1">IF(ISERROR(SUMIF(O:Q,Datenbank!$O438,Q:Q)),"",SUMIF(O:Q,Datenbank!$O438,Q:Q))+IF(ISERROR(SUMIF(O:Q,Datenbank!$O438,P:P)),"",SUMIF(O:Q,Datenbank!$O438,P:P))</f>
        <v>0</v>
      </c>
      <c r="Y438" s="33">
        <f ca="1">IF(ISERROR(Datenbank!$X438-W438),"",Datenbank!$X438-W438)</f>
        <v>0</v>
      </c>
      <c r="Z438" s="31" t="str" cm="1">
        <f t="array" ref="Z438">_xlfn.LET(_xlpm.fi,_xlfn._xlws.FILTER($O438:$O$2480,(MONTH($D438:$D$2480)=MONTH($D438))*($O438:$O$2480=$O438)),IF(COUNT(_xlpm.fi)&gt;1,"DUPLIKAT",""))</f>
        <v/>
      </c>
      <c r="AA438" s="31"/>
      <c r="AB438" s="31"/>
    </row>
    <row r="439" spans="2:28" ht="20.100000000000001" customHeight="1" x14ac:dyDescent="0.25">
      <c r="B439" s="31">
        <f t="shared" si="56"/>
        <v>427</v>
      </c>
      <c r="C439" s="31">
        <f t="shared" si="57"/>
        <v>1</v>
      </c>
      <c r="D439" s="32"/>
      <c r="E439" s="31"/>
      <c r="F439" s="31">
        <f>Datenbank!$E439</f>
        <v>0</v>
      </c>
      <c r="G439" s="33" t="str">
        <f>IF(ISERROR(INDEX([1]Plan!A:O,MATCH(E439,[1]Plan!C:C,0),MATCH(C439,[1]Plan!$A$2:$O$2,0))),"",INDEX([1]Plan!A:O,MATCH(E439,[1]Plan!C:C,0),MATCH(C439,[1]Plan!$A$2:$O$2,0)))</f>
        <v/>
      </c>
      <c r="H439" s="33"/>
      <c r="I439" s="33"/>
      <c r="J439" s="31"/>
      <c r="K439" s="33" t="str">
        <f t="shared" si="54"/>
        <v/>
      </c>
      <c r="L439" s="33" t="str">
        <f t="shared" si="55"/>
        <v/>
      </c>
      <c r="M439" s="31" t="str">
        <f t="shared" si="58"/>
        <v/>
      </c>
      <c r="N439" s="31" t="str">
        <f>IF(ISERROR(VLOOKUP(M439,[1]Plan!$Q$5:$R$22,2,FALSE)),"",VLOOKUP(M439,[1]Plan!$Q$5:$R$22,2,FALSE))</f>
        <v/>
      </c>
      <c r="O439" s="31" t="str">
        <f>IF(ISERROR(INDEX([1]Plan!$B:$B,MATCH(F439,[1]Plan!$C:$C,0))),"",INDEX([1]Plan!$B:$B,MATCH(F439,[1]Plan!$C:$C,0)))</f>
        <v/>
      </c>
      <c r="P439" s="33" t="str">
        <f t="shared" si="59"/>
        <v/>
      </c>
      <c r="Q439" s="33">
        <f t="shared" si="60"/>
        <v>0</v>
      </c>
      <c r="R439" s="33" t="str">
        <f t="shared" si="61"/>
        <v/>
      </c>
      <c r="S439" s="33" t="str">
        <f>IF(Z439="DUPLIKAT","",Tabelle1[[#This Row],[Soll-Monat]])</f>
        <v/>
      </c>
      <c r="T439" s="33" t="str">
        <f>IF(ISERROR(IF(M439=99,"",INDEX([1]Plan!A:O,MATCH($O439,[1]Plan!B:B,0),MATCH($C439,[1]Plan!$A$2:$O$2,0)))),"",IF(M439=99,"",INDEX([1]Plan!A:O,MATCH($O439,[1]Plan!B:B,0),MATCH($C439,[1]Plan!$A$2:$O$2,0))))</f>
        <v/>
      </c>
      <c r="U439" s="33">
        <f>IF(ISERROR(SUMIFS(P:P,E:E,Datenbank!$E439,C:C,Datenbank!$C439)),"",SUMIFS(P:P,E:E,Datenbank!$E439,C:C,Datenbank!$C439))+IF(ISERROR(SUMIFS(Q:Q,E:E,Datenbank!$E439,C:C,Datenbank!$C439)),"",SUMIFS(Q:Q,E:E,Datenbank!$E439,C:C,Datenbank!$C439))</f>
        <v>0</v>
      </c>
      <c r="V439" s="33" t="str">
        <f>IF(ISERROR(IF(Z439="Duplikat","",(Datenbank!$U439-Datenbank!$T439))),"",IF(Z439="Duplikat","",(Datenbank!$U439-Datenbank!$T439)))</f>
        <v/>
      </c>
      <c r="W439" s="33">
        <f ca="1">IF(ISERROR(SUMIF(O:T,Datenbank!$O439,T:T)),"",SUMIF(O:T,Datenbank!$O439,T:T))</f>
        <v>0</v>
      </c>
      <c r="X439" s="33">
        <f ca="1">IF(ISERROR(SUMIF(O:Q,Datenbank!$O439,Q:Q)),"",SUMIF(O:Q,Datenbank!$O439,Q:Q))+IF(ISERROR(SUMIF(O:Q,Datenbank!$O439,P:P)),"",SUMIF(O:Q,Datenbank!$O439,P:P))</f>
        <v>0</v>
      </c>
      <c r="Y439" s="33">
        <f ca="1">IF(ISERROR(Datenbank!$X439-W439),"",Datenbank!$X439-W439)</f>
        <v>0</v>
      </c>
      <c r="Z439" s="31" t="str" cm="1">
        <f t="array" ref="Z439">_xlfn.LET(_xlpm.fi,_xlfn._xlws.FILTER($O439:$O$2480,(MONTH($D439:$D$2480)=MONTH($D439))*($O439:$O$2480=$O439)),IF(COUNT(_xlpm.fi)&gt;1,"DUPLIKAT",""))</f>
        <v/>
      </c>
      <c r="AA439" s="31"/>
      <c r="AB439" s="31"/>
    </row>
    <row r="440" spans="2:28" ht="20.100000000000001" customHeight="1" x14ac:dyDescent="0.25">
      <c r="B440" s="31">
        <f t="shared" si="56"/>
        <v>428</v>
      </c>
      <c r="C440" s="31">
        <f t="shared" si="57"/>
        <v>1</v>
      </c>
      <c r="D440" s="32"/>
      <c r="E440" s="31"/>
      <c r="F440" s="31">
        <f>Datenbank!$E440</f>
        <v>0</v>
      </c>
      <c r="G440" s="33" t="str">
        <f>IF(ISERROR(INDEX([1]Plan!A:O,MATCH(E440,[1]Plan!C:C,0),MATCH(C440,[1]Plan!$A$2:$O$2,0))),"",INDEX([1]Plan!A:O,MATCH(E440,[1]Plan!C:C,0),MATCH(C440,[1]Plan!$A$2:$O$2,0)))</f>
        <v/>
      </c>
      <c r="H440" s="33"/>
      <c r="I440" s="33"/>
      <c r="J440" s="31"/>
      <c r="K440" s="33" t="str">
        <f t="shared" si="54"/>
        <v/>
      </c>
      <c r="L440" s="33" t="str">
        <f t="shared" si="55"/>
        <v/>
      </c>
      <c r="M440" s="31" t="str">
        <f t="shared" si="58"/>
        <v/>
      </c>
      <c r="N440" s="31" t="str">
        <f>IF(ISERROR(VLOOKUP(M440,[1]Plan!$Q$5:$R$22,2,FALSE)),"",VLOOKUP(M440,[1]Plan!$Q$5:$R$22,2,FALSE))</f>
        <v/>
      </c>
      <c r="O440" s="31" t="str">
        <f>IF(ISERROR(INDEX([1]Plan!$B:$B,MATCH(F440,[1]Plan!$C:$C,0))),"",INDEX([1]Plan!$B:$B,MATCH(F440,[1]Plan!$C:$C,0)))</f>
        <v/>
      </c>
      <c r="P440" s="33" t="str">
        <f t="shared" si="59"/>
        <v/>
      </c>
      <c r="Q440" s="33">
        <f t="shared" si="60"/>
        <v>0</v>
      </c>
      <c r="R440" s="33" t="str">
        <f t="shared" si="61"/>
        <v/>
      </c>
      <c r="S440" s="33" t="str">
        <f>IF(Z440="DUPLIKAT","",Tabelle1[[#This Row],[Soll-Monat]])</f>
        <v/>
      </c>
      <c r="T440" s="33" t="str">
        <f>IF(ISERROR(IF(M440=99,"",INDEX([1]Plan!A:O,MATCH($O440,[1]Plan!B:B,0),MATCH($C440,[1]Plan!$A$2:$O$2,0)))),"",IF(M440=99,"",INDEX([1]Plan!A:O,MATCH($O440,[1]Plan!B:B,0),MATCH($C440,[1]Plan!$A$2:$O$2,0))))</f>
        <v/>
      </c>
      <c r="U440" s="33">
        <f>IF(ISERROR(SUMIFS(P:P,E:E,Datenbank!$E440,C:C,Datenbank!$C440)),"",SUMIFS(P:P,E:E,Datenbank!$E440,C:C,Datenbank!$C440))+IF(ISERROR(SUMIFS(Q:Q,E:E,Datenbank!$E440,C:C,Datenbank!$C440)),"",SUMIFS(Q:Q,E:E,Datenbank!$E440,C:C,Datenbank!$C440))</f>
        <v>0</v>
      </c>
      <c r="V440" s="33" t="str">
        <f>IF(ISERROR(IF(Z440="Duplikat","",(Datenbank!$U440-Datenbank!$T440))),"",IF(Z440="Duplikat","",(Datenbank!$U440-Datenbank!$T440)))</f>
        <v/>
      </c>
      <c r="W440" s="33">
        <f ca="1">IF(ISERROR(SUMIF(O:T,Datenbank!$O440,T:T)),"",SUMIF(O:T,Datenbank!$O440,T:T))</f>
        <v>0</v>
      </c>
      <c r="X440" s="33">
        <f ca="1">IF(ISERROR(SUMIF(O:Q,Datenbank!$O440,Q:Q)),"",SUMIF(O:Q,Datenbank!$O440,Q:Q))+IF(ISERROR(SUMIF(O:Q,Datenbank!$O440,P:P)),"",SUMIF(O:Q,Datenbank!$O440,P:P))</f>
        <v>0</v>
      </c>
      <c r="Y440" s="33">
        <f ca="1">IF(ISERROR(Datenbank!$X440-W440),"",Datenbank!$X440-W440)</f>
        <v>0</v>
      </c>
      <c r="Z440" s="31" t="str" cm="1">
        <f t="array" ref="Z440">_xlfn.LET(_xlpm.fi,_xlfn._xlws.FILTER($O440:$O$2480,(MONTH($D440:$D$2480)=MONTH($D440))*($O440:$O$2480=$O440)),IF(COUNT(_xlpm.fi)&gt;1,"DUPLIKAT",""))</f>
        <v/>
      </c>
      <c r="AA440" s="31"/>
      <c r="AB440" s="31"/>
    </row>
    <row r="441" spans="2:28" ht="20.100000000000001" customHeight="1" x14ac:dyDescent="0.25">
      <c r="B441" s="31">
        <f t="shared" si="56"/>
        <v>429</v>
      </c>
      <c r="C441" s="31">
        <f t="shared" si="57"/>
        <v>1</v>
      </c>
      <c r="D441" s="32"/>
      <c r="E441" s="31"/>
      <c r="F441" s="31">
        <f>Datenbank!$E441</f>
        <v>0</v>
      </c>
      <c r="G441" s="33" t="str">
        <f>IF(ISERROR(INDEX([1]Plan!A:O,MATCH(E441,[1]Plan!C:C,0),MATCH(C441,[1]Plan!$A$2:$O$2,0))),"",INDEX([1]Plan!A:O,MATCH(E441,[1]Plan!C:C,0),MATCH(C441,[1]Plan!$A$2:$O$2,0)))</f>
        <v/>
      </c>
      <c r="H441" s="33"/>
      <c r="I441" s="33"/>
      <c r="J441" s="31"/>
      <c r="K441" s="33" t="str">
        <f t="shared" si="54"/>
        <v/>
      </c>
      <c r="L441" s="33" t="str">
        <f t="shared" si="55"/>
        <v/>
      </c>
      <c r="M441" s="31" t="str">
        <f t="shared" si="58"/>
        <v/>
      </c>
      <c r="N441" s="31" t="str">
        <f>IF(ISERROR(VLOOKUP(M441,[1]Plan!$Q$5:$R$22,2,FALSE)),"",VLOOKUP(M441,[1]Plan!$Q$5:$R$22,2,FALSE))</f>
        <v/>
      </c>
      <c r="O441" s="31" t="str">
        <f>IF(ISERROR(INDEX([1]Plan!$B:$B,MATCH(F441,[1]Plan!$C:$C,0))),"",INDEX([1]Plan!$B:$B,MATCH(F441,[1]Plan!$C:$C,0)))</f>
        <v/>
      </c>
      <c r="P441" s="33" t="str">
        <f t="shared" si="59"/>
        <v/>
      </c>
      <c r="Q441" s="33">
        <f t="shared" si="60"/>
        <v>0</v>
      </c>
      <c r="R441" s="33" t="str">
        <f t="shared" si="61"/>
        <v/>
      </c>
      <c r="S441" s="33" t="str">
        <f>IF(Z441="DUPLIKAT","",Tabelle1[[#This Row],[Soll-Monat]])</f>
        <v/>
      </c>
      <c r="T441" s="33" t="str">
        <f>IF(ISERROR(IF(M441=99,"",INDEX([1]Plan!A:O,MATCH($O441,[1]Plan!B:B,0),MATCH($C441,[1]Plan!$A$2:$O$2,0)))),"",IF(M441=99,"",INDEX([1]Plan!A:O,MATCH($O441,[1]Plan!B:B,0),MATCH($C441,[1]Plan!$A$2:$O$2,0))))</f>
        <v/>
      </c>
      <c r="U441" s="33">
        <f>IF(ISERROR(SUMIFS(P:P,E:E,Datenbank!$E441,C:C,Datenbank!$C441)),"",SUMIFS(P:P,E:E,Datenbank!$E441,C:C,Datenbank!$C441))+IF(ISERROR(SUMIFS(Q:Q,E:E,Datenbank!$E441,C:C,Datenbank!$C441)),"",SUMIFS(Q:Q,E:E,Datenbank!$E441,C:C,Datenbank!$C441))</f>
        <v>0</v>
      </c>
      <c r="V441" s="33" t="str">
        <f>IF(ISERROR(IF(Z441="Duplikat","",(Datenbank!$U441-Datenbank!$T441))),"",IF(Z441="Duplikat","",(Datenbank!$U441-Datenbank!$T441)))</f>
        <v/>
      </c>
      <c r="W441" s="33">
        <f ca="1">IF(ISERROR(SUMIF(O:T,Datenbank!$O441,T:T)),"",SUMIF(O:T,Datenbank!$O441,T:T))</f>
        <v>0</v>
      </c>
      <c r="X441" s="33">
        <f ca="1">IF(ISERROR(SUMIF(O:Q,Datenbank!$O441,Q:Q)),"",SUMIF(O:Q,Datenbank!$O441,Q:Q))+IF(ISERROR(SUMIF(O:Q,Datenbank!$O441,P:P)),"",SUMIF(O:Q,Datenbank!$O441,P:P))</f>
        <v>0</v>
      </c>
      <c r="Y441" s="33">
        <f ca="1">IF(ISERROR(Datenbank!$X441-W441),"",Datenbank!$X441-W441)</f>
        <v>0</v>
      </c>
      <c r="Z441" s="31" t="str" cm="1">
        <f t="array" ref="Z441">_xlfn.LET(_xlpm.fi,_xlfn._xlws.FILTER($O441:$O$2480,(MONTH($D441:$D$2480)=MONTH($D441))*($O441:$O$2480=$O441)),IF(COUNT(_xlpm.fi)&gt;1,"DUPLIKAT",""))</f>
        <v/>
      </c>
      <c r="AA441" s="31"/>
      <c r="AB441" s="31"/>
    </row>
    <row r="442" spans="2:28" ht="20.100000000000001" customHeight="1" x14ac:dyDescent="0.25">
      <c r="B442" s="31">
        <f t="shared" si="56"/>
        <v>430</v>
      </c>
      <c r="C442" s="31">
        <f t="shared" si="57"/>
        <v>1</v>
      </c>
      <c r="D442" s="32"/>
      <c r="E442" s="31"/>
      <c r="F442" s="31">
        <f>Datenbank!$E442</f>
        <v>0</v>
      </c>
      <c r="G442" s="33" t="str">
        <f>IF(ISERROR(INDEX([1]Plan!A:O,MATCH(E442,[1]Plan!C:C,0),MATCH(C442,[1]Plan!$A$2:$O$2,0))),"",INDEX([1]Plan!A:O,MATCH(E442,[1]Plan!C:C,0),MATCH(C442,[1]Plan!$A$2:$O$2,0)))</f>
        <v/>
      </c>
      <c r="H442" s="33"/>
      <c r="I442" s="33"/>
      <c r="J442" s="31"/>
      <c r="K442" s="33" t="str">
        <f t="shared" si="54"/>
        <v/>
      </c>
      <c r="L442" s="33" t="str">
        <f t="shared" si="55"/>
        <v/>
      </c>
      <c r="M442" s="31" t="str">
        <f t="shared" si="58"/>
        <v/>
      </c>
      <c r="N442" s="31" t="str">
        <f>IF(ISERROR(VLOOKUP(M442,[1]Plan!$Q$5:$R$22,2,FALSE)),"",VLOOKUP(M442,[1]Plan!$Q$5:$R$22,2,FALSE))</f>
        <v/>
      </c>
      <c r="O442" s="31" t="str">
        <f>IF(ISERROR(INDEX([1]Plan!$B:$B,MATCH(F442,[1]Plan!$C:$C,0))),"",INDEX([1]Plan!$B:$B,MATCH(F442,[1]Plan!$C:$C,0)))</f>
        <v/>
      </c>
      <c r="P442" s="33" t="str">
        <f t="shared" si="59"/>
        <v/>
      </c>
      <c r="Q442" s="33">
        <f t="shared" si="60"/>
        <v>0</v>
      </c>
      <c r="R442" s="33" t="str">
        <f t="shared" si="61"/>
        <v/>
      </c>
      <c r="S442" s="33" t="str">
        <f>IF(Z442="DUPLIKAT","",Tabelle1[[#This Row],[Soll-Monat]])</f>
        <v/>
      </c>
      <c r="T442" s="33" t="str">
        <f>IF(ISERROR(IF(M442=99,"",INDEX([1]Plan!A:O,MATCH($O442,[1]Plan!B:B,0),MATCH($C442,[1]Plan!$A$2:$O$2,0)))),"",IF(M442=99,"",INDEX([1]Plan!A:O,MATCH($O442,[1]Plan!B:B,0),MATCH($C442,[1]Plan!$A$2:$O$2,0))))</f>
        <v/>
      </c>
      <c r="U442" s="33">
        <f>IF(ISERROR(SUMIFS(P:P,E:E,Datenbank!$E442,C:C,Datenbank!$C442)),"",SUMIFS(P:P,E:E,Datenbank!$E442,C:C,Datenbank!$C442))+IF(ISERROR(SUMIFS(Q:Q,E:E,Datenbank!$E442,C:C,Datenbank!$C442)),"",SUMIFS(Q:Q,E:E,Datenbank!$E442,C:C,Datenbank!$C442))</f>
        <v>0</v>
      </c>
      <c r="V442" s="33" t="str">
        <f>IF(ISERROR(IF(Z442="Duplikat","",(Datenbank!$U442-Datenbank!$T442))),"",IF(Z442="Duplikat","",(Datenbank!$U442-Datenbank!$T442)))</f>
        <v/>
      </c>
      <c r="W442" s="33">
        <f ca="1">IF(ISERROR(SUMIF(O:T,Datenbank!$O442,T:T)),"",SUMIF(O:T,Datenbank!$O442,T:T))</f>
        <v>0</v>
      </c>
      <c r="X442" s="33">
        <f ca="1">IF(ISERROR(SUMIF(O:Q,Datenbank!$O442,Q:Q)),"",SUMIF(O:Q,Datenbank!$O442,Q:Q))+IF(ISERROR(SUMIF(O:Q,Datenbank!$O442,P:P)),"",SUMIF(O:Q,Datenbank!$O442,P:P))</f>
        <v>0</v>
      </c>
      <c r="Y442" s="33">
        <f ca="1">IF(ISERROR(Datenbank!$X442-W442),"",Datenbank!$X442-W442)</f>
        <v>0</v>
      </c>
      <c r="Z442" s="31" t="str" cm="1">
        <f t="array" ref="Z442">_xlfn.LET(_xlpm.fi,_xlfn._xlws.FILTER($O442:$O$2480,(MONTH($D442:$D$2480)=MONTH($D442))*($O442:$O$2480=$O442)),IF(COUNT(_xlpm.fi)&gt;1,"DUPLIKAT",""))</f>
        <v/>
      </c>
      <c r="AA442" s="31"/>
      <c r="AB442" s="31"/>
    </row>
    <row r="443" spans="2:28" ht="20.100000000000001" customHeight="1" x14ac:dyDescent="0.25">
      <c r="B443" s="31">
        <f t="shared" si="56"/>
        <v>431</v>
      </c>
      <c r="C443" s="31">
        <f t="shared" si="57"/>
        <v>1</v>
      </c>
      <c r="D443" s="32"/>
      <c r="E443" s="31"/>
      <c r="F443" s="31">
        <f>Datenbank!$E443</f>
        <v>0</v>
      </c>
      <c r="G443" s="33" t="str">
        <f>IF(ISERROR(INDEX([1]Plan!A:O,MATCH(E443,[1]Plan!C:C,0),MATCH(C443,[1]Plan!$A$2:$O$2,0))),"",INDEX([1]Plan!A:O,MATCH(E443,[1]Plan!C:C,0),MATCH(C443,[1]Plan!$A$2:$O$2,0)))</f>
        <v/>
      </c>
      <c r="H443" s="33"/>
      <c r="I443" s="33"/>
      <c r="J443" s="31"/>
      <c r="K443" s="33" t="str">
        <f t="shared" si="54"/>
        <v/>
      </c>
      <c r="L443" s="33" t="str">
        <f t="shared" si="55"/>
        <v/>
      </c>
      <c r="M443" s="31" t="str">
        <f t="shared" si="58"/>
        <v/>
      </c>
      <c r="N443" s="31" t="str">
        <f>IF(ISERROR(VLOOKUP(M443,[1]Plan!$Q$5:$R$22,2,FALSE)),"",VLOOKUP(M443,[1]Plan!$Q$5:$R$22,2,FALSE))</f>
        <v/>
      </c>
      <c r="O443" s="31" t="str">
        <f>IF(ISERROR(INDEX([1]Plan!$B:$B,MATCH(F443,[1]Plan!$C:$C,0))),"",INDEX([1]Plan!$B:$B,MATCH(F443,[1]Plan!$C:$C,0)))</f>
        <v/>
      </c>
      <c r="P443" s="33" t="str">
        <f t="shared" si="59"/>
        <v/>
      </c>
      <c r="Q443" s="33">
        <f t="shared" si="60"/>
        <v>0</v>
      </c>
      <c r="R443" s="33" t="str">
        <f t="shared" si="61"/>
        <v/>
      </c>
      <c r="S443" s="33" t="str">
        <f>IF(Z443="DUPLIKAT","",Tabelle1[[#This Row],[Soll-Monat]])</f>
        <v/>
      </c>
      <c r="T443" s="33" t="str">
        <f>IF(ISERROR(IF(M443=99,"",INDEX([1]Plan!A:O,MATCH($O443,[1]Plan!B:B,0),MATCH($C443,[1]Plan!$A$2:$O$2,0)))),"",IF(M443=99,"",INDEX([1]Plan!A:O,MATCH($O443,[1]Plan!B:B,0),MATCH($C443,[1]Plan!$A$2:$O$2,0))))</f>
        <v/>
      </c>
      <c r="U443" s="33">
        <f>IF(ISERROR(SUMIFS(P:P,E:E,Datenbank!$E443,C:C,Datenbank!$C443)),"",SUMIFS(P:P,E:E,Datenbank!$E443,C:C,Datenbank!$C443))+IF(ISERROR(SUMIFS(Q:Q,E:E,Datenbank!$E443,C:C,Datenbank!$C443)),"",SUMIFS(Q:Q,E:E,Datenbank!$E443,C:C,Datenbank!$C443))</f>
        <v>0</v>
      </c>
      <c r="V443" s="33" t="str">
        <f>IF(ISERROR(IF(Z443="Duplikat","",(Datenbank!$U443-Datenbank!$T443))),"",IF(Z443="Duplikat","",(Datenbank!$U443-Datenbank!$T443)))</f>
        <v/>
      </c>
      <c r="W443" s="33">
        <f ca="1">IF(ISERROR(SUMIF(O:T,Datenbank!$O443,T:T)),"",SUMIF(O:T,Datenbank!$O443,T:T))</f>
        <v>0</v>
      </c>
      <c r="X443" s="33">
        <f ca="1">IF(ISERROR(SUMIF(O:Q,Datenbank!$O443,Q:Q)),"",SUMIF(O:Q,Datenbank!$O443,Q:Q))+IF(ISERROR(SUMIF(O:Q,Datenbank!$O443,P:P)),"",SUMIF(O:Q,Datenbank!$O443,P:P))</f>
        <v>0</v>
      </c>
      <c r="Y443" s="33">
        <f ca="1">IF(ISERROR(Datenbank!$X443-W443),"",Datenbank!$X443-W443)</f>
        <v>0</v>
      </c>
      <c r="Z443" s="31" t="str" cm="1">
        <f t="array" ref="Z443">_xlfn.LET(_xlpm.fi,_xlfn._xlws.FILTER($O443:$O$2480,(MONTH($D443:$D$2480)=MONTH($D443))*($O443:$O$2480=$O443)),IF(COUNT(_xlpm.fi)&gt;1,"DUPLIKAT",""))</f>
        <v/>
      </c>
      <c r="AA443" s="31"/>
      <c r="AB443" s="31"/>
    </row>
    <row r="444" spans="2:28" ht="20.100000000000001" customHeight="1" x14ac:dyDescent="0.25">
      <c r="B444" s="31">
        <f t="shared" si="56"/>
        <v>432</v>
      </c>
      <c r="C444" s="31">
        <f t="shared" si="57"/>
        <v>1</v>
      </c>
      <c r="D444" s="32"/>
      <c r="E444" s="31"/>
      <c r="F444" s="31">
        <f>Datenbank!$E444</f>
        <v>0</v>
      </c>
      <c r="G444" s="33" t="str">
        <f>IF(ISERROR(INDEX([1]Plan!A:O,MATCH(E444,[1]Plan!C:C,0),MATCH(C444,[1]Plan!$A$2:$O$2,0))),"",INDEX([1]Plan!A:O,MATCH(E444,[1]Plan!C:C,0),MATCH(C444,[1]Plan!$A$2:$O$2,0)))</f>
        <v/>
      </c>
      <c r="H444" s="33"/>
      <c r="I444" s="33"/>
      <c r="J444" s="31"/>
      <c r="K444" s="33" t="str">
        <f t="shared" si="54"/>
        <v/>
      </c>
      <c r="L444" s="33" t="str">
        <f t="shared" si="55"/>
        <v/>
      </c>
      <c r="M444" s="31" t="str">
        <f t="shared" si="58"/>
        <v/>
      </c>
      <c r="N444" s="31" t="str">
        <f>IF(ISERROR(VLOOKUP(M444,[1]Plan!$Q$5:$R$22,2,FALSE)),"",VLOOKUP(M444,[1]Plan!$Q$5:$R$22,2,FALSE))</f>
        <v/>
      </c>
      <c r="O444" s="31" t="str">
        <f>IF(ISERROR(INDEX([1]Plan!$B:$B,MATCH(F444,[1]Plan!$C:$C,0))),"",INDEX([1]Plan!$B:$B,MATCH(F444,[1]Plan!$C:$C,0)))</f>
        <v/>
      </c>
      <c r="P444" s="33" t="str">
        <f t="shared" si="59"/>
        <v/>
      </c>
      <c r="Q444" s="33">
        <f t="shared" si="60"/>
        <v>0</v>
      </c>
      <c r="R444" s="33" t="str">
        <f t="shared" si="61"/>
        <v/>
      </c>
      <c r="S444" s="33" t="str">
        <f>IF(Z444="DUPLIKAT","",Tabelle1[[#This Row],[Soll-Monat]])</f>
        <v/>
      </c>
      <c r="T444" s="33" t="str">
        <f>IF(ISERROR(IF(M444=99,"",INDEX([1]Plan!A:O,MATCH($O444,[1]Plan!B:B,0),MATCH($C444,[1]Plan!$A$2:$O$2,0)))),"",IF(M444=99,"",INDEX([1]Plan!A:O,MATCH($O444,[1]Plan!B:B,0),MATCH($C444,[1]Plan!$A$2:$O$2,0))))</f>
        <v/>
      </c>
      <c r="U444" s="33">
        <f>IF(ISERROR(SUMIFS(P:P,E:E,Datenbank!$E444,C:C,Datenbank!$C444)),"",SUMIFS(P:P,E:E,Datenbank!$E444,C:C,Datenbank!$C444))+IF(ISERROR(SUMIFS(Q:Q,E:E,Datenbank!$E444,C:C,Datenbank!$C444)),"",SUMIFS(Q:Q,E:E,Datenbank!$E444,C:C,Datenbank!$C444))</f>
        <v>0</v>
      </c>
      <c r="V444" s="33" t="str">
        <f>IF(ISERROR(IF(Z444="Duplikat","",(Datenbank!$U444-Datenbank!$T444))),"",IF(Z444="Duplikat","",(Datenbank!$U444-Datenbank!$T444)))</f>
        <v/>
      </c>
      <c r="W444" s="33">
        <f ca="1">IF(ISERROR(SUMIF(O:T,Datenbank!$O444,T:T)),"",SUMIF(O:T,Datenbank!$O444,T:T))</f>
        <v>0</v>
      </c>
      <c r="X444" s="33">
        <f ca="1">IF(ISERROR(SUMIF(O:Q,Datenbank!$O444,Q:Q)),"",SUMIF(O:Q,Datenbank!$O444,Q:Q))+IF(ISERROR(SUMIF(O:Q,Datenbank!$O444,P:P)),"",SUMIF(O:Q,Datenbank!$O444,P:P))</f>
        <v>0</v>
      </c>
      <c r="Y444" s="33">
        <f ca="1">IF(ISERROR(Datenbank!$X444-W444),"",Datenbank!$X444-W444)</f>
        <v>0</v>
      </c>
      <c r="Z444" s="31" t="str" cm="1">
        <f t="array" ref="Z444">_xlfn.LET(_xlpm.fi,_xlfn._xlws.FILTER($O444:$O$2480,(MONTH($D444:$D$2480)=MONTH($D444))*($O444:$O$2480=$O444)),IF(COUNT(_xlpm.fi)&gt;1,"DUPLIKAT",""))</f>
        <v/>
      </c>
      <c r="AA444" s="31"/>
      <c r="AB444" s="31"/>
    </row>
    <row r="445" spans="2:28" ht="20.100000000000001" customHeight="1" x14ac:dyDescent="0.25">
      <c r="B445" s="31">
        <f t="shared" si="56"/>
        <v>433</v>
      </c>
      <c r="C445" s="31">
        <f t="shared" si="57"/>
        <v>1</v>
      </c>
      <c r="D445" s="32"/>
      <c r="E445" s="31"/>
      <c r="F445" s="31">
        <f>Datenbank!$E445</f>
        <v>0</v>
      </c>
      <c r="G445" s="33" t="str">
        <f>IF(ISERROR(INDEX([1]Plan!A:O,MATCH(E445,[1]Plan!C:C,0),MATCH(C445,[1]Plan!$A$2:$O$2,0))),"",INDEX([1]Plan!A:O,MATCH(E445,[1]Plan!C:C,0),MATCH(C445,[1]Plan!$A$2:$O$2,0)))</f>
        <v/>
      </c>
      <c r="H445" s="33"/>
      <c r="I445" s="33"/>
      <c r="J445" s="31"/>
      <c r="K445" s="33" t="str">
        <f t="shared" si="54"/>
        <v/>
      </c>
      <c r="L445" s="33" t="str">
        <f t="shared" si="55"/>
        <v/>
      </c>
      <c r="M445" s="31" t="str">
        <f t="shared" si="58"/>
        <v/>
      </c>
      <c r="N445" s="31" t="str">
        <f>IF(ISERROR(VLOOKUP(M445,[1]Plan!$Q$5:$R$22,2,FALSE)),"",VLOOKUP(M445,[1]Plan!$Q$5:$R$22,2,FALSE))</f>
        <v/>
      </c>
      <c r="O445" s="31" t="str">
        <f>IF(ISERROR(INDEX([1]Plan!$B:$B,MATCH(F445,[1]Plan!$C:$C,0))),"",INDEX([1]Plan!$B:$B,MATCH(F445,[1]Plan!$C:$C,0)))</f>
        <v/>
      </c>
      <c r="P445" s="33" t="str">
        <f t="shared" si="59"/>
        <v/>
      </c>
      <c r="Q445" s="33">
        <f t="shared" si="60"/>
        <v>0</v>
      </c>
      <c r="R445" s="33" t="str">
        <f t="shared" si="61"/>
        <v/>
      </c>
      <c r="S445" s="33" t="str">
        <f>IF(Z445="DUPLIKAT","",Tabelle1[[#This Row],[Soll-Monat]])</f>
        <v/>
      </c>
      <c r="T445" s="33" t="str">
        <f>IF(ISERROR(IF(M445=99,"",INDEX([1]Plan!A:O,MATCH($O445,[1]Plan!B:B,0),MATCH($C445,[1]Plan!$A$2:$O$2,0)))),"",IF(M445=99,"",INDEX([1]Plan!A:O,MATCH($O445,[1]Plan!B:B,0),MATCH($C445,[1]Plan!$A$2:$O$2,0))))</f>
        <v/>
      </c>
      <c r="U445" s="33">
        <f>IF(ISERROR(SUMIFS(P:P,E:E,Datenbank!$E445,C:C,Datenbank!$C445)),"",SUMIFS(P:P,E:E,Datenbank!$E445,C:C,Datenbank!$C445))+IF(ISERROR(SUMIFS(Q:Q,E:E,Datenbank!$E445,C:C,Datenbank!$C445)),"",SUMIFS(Q:Q,E:E,Datenbank!$E445,C:C,Datenbank!$C445))</f>
        <v>0</v>
      </c>
      <c r="V445" s="33" t="str">
        <f>IF(ISERROR(IF(Z445="Duplikat","",(Datenbank!$U445-Datenbank!$T445))),"",IF(Z445="Duplikat","",(Datenbank!$U445-Datenbank!$T445)))</f>
        <v/>
      </c>
      <c r="W445" s="33">
        <f ca="1">IF(ISERROR(SUMIF(O:T,Datenbank!$O445,T:T)),"",SUMIF(O:T,Datenbank!$O445,T:T))</f>
        <v>0</v>
      </c>
      <c r="X445" s="33">
        <f ca="1">IF(ISERROR(SUMIF(O:Q,Datenbank!$O445,Q:Q)),"",SUMIF(O:Q,Datenbank!$O445,Q:Q))+IF(ISERROR(SUMIF(O:Q,Datenbank!$O445,P:P)),"",SUMIF(O:Q,Datenbank!$O445,P:P))</f>
        <v>0</v>
      </c>
      <c r="Y445" s="33">
        <f ca="1">IF(ISERROR(Datenbank!$X445-W445),"",Datenbank!$X445-W445)</f>
        <v>0</v>
      </c>
      <c r="Z445" s="31" t="str" cm="1">
        <f t="array" ref="Z445">_xlfn.LET(_xlpm.fi,_xlfn._xlws.FILTER($O445:$O$2480,(MONTH($D445:$D$2480)=MONTH($D445))*($O445:$O$2480=$O445)),IF(COUNT(_xlpm.fi)&gt;1,"DUPLIKAT",""))</f>
        <v/>
      </c>
      <c r="AA445" s="31"/>
      <c r="AB445" s="31"/>
    </row>
    <row r="446" spans="2:28" ht="20.100000000000001" customHeight="1" x14ac:dyDescent="0.25">
      <c r="B446" s="31">
        <f t="shared" si="56"/>
        <v>434</v>
      </c>
      <c r="C446" s="31">
        <f t="shared" si="57"/>
        <v>1</v>
      </c>
      <c r="D446" s="32"/>
      <c r="E446" s="31"/>
      <c r="F446" s="31">
        <f>Datenbank!$E446</f>
        <v>0</v>
      </c>
      <c r="G446" s="33" t="str">
        <f>IF(ISERROR(INDEX([1]Plan!A:O,MATCH(E446,[1]Plan!C:C,0),MATCH(C446,[1]Plan!$A$2:$O$2,0))),"",INDEX([1]Plan!A:O,MATCH(E446,[1]Plan!C:C,0),MATCH(C446,[1]Plan!$A$2:$O$2,0)))</f>
        <v/>
      </c>
      <c r="H446" s="33"/>
      <c r="I446" s="33"/>
      <c r="J446" s="31"/>
      <c r="K446" s="33" t="str">
        <f t="shared" si="54"/>
        <v/>
      </c>
      <c r="L446" s="33" t="str">
        <f t="shared" si="55"/>
        <v/>
      </c>
      <c r="M446" s="31" t="str">
        <f t="shared" si="58"/>
        <v/>
      </c>
      <c r="N446" s="31" t="str">
        <f>IF(ISERROR(VLOOKUP(M446,[1]Plan!$Q$5:$R$22,2,FALSE)),"",VLOOKUP(M446,[1]Plan!$Q$5:$R$22,2,FALSE))</f>
        <v/>
      </c>
      <c r="O446" s="31" t="str">
        <f>IF(ISERROR(INDEX([1]Plan!$B:$B,MATCH(F446,[1]Plan!$C:$C,0))),"",INDEX([1]Plan!$B:$B,MATCH(F446,[1]Plan!$C:$C,0)))</f>
        <v/>
      </c>
      <c r="P446" s="33" t="str">
        <f t="shared" si="59"/>
        <v/>
      </c>
      <c r="Q446" s="33">
        <f t="shared" si="60"/>
        <v>0</v>
      </c>
      <c r="R446" s="33" t="str">
        <f t="shared" si="61"/>
        <v/>
      </c>
      <c r="S446" s="33" t="str">
        <f>IF(Z446="DUPLIKAT","",Tabelle1[[#This Row],[Soll-Monat]])</f>
        <v/>
      </c>
      <c r="T446" s="33" t="str">
        <f>IF(ISERROR(IF(M446=99,"",INDEX([1]Plan!A:O,MATCH($O446,[1]Plan!B:B,0),MATCH($C446,[1]Plan!$A$2:$O$2,0)))),"",IF(M446=99,"",INDEX([1]Plan!A:O,MATCH($O446,[1]Plan!B:B,0),MATCH($C446,[1]Plan!$A$2:$O$2,0))))</f>
        <v/>
      </c>
      <c r="U446" s="33">
        <f>IF(ISERROR(SUMIFS(P:P,E:E,Datenbank!$E446,C:C,Datenbank!$C446)),"",SUMIFS(P:P,E:E,Datenbank!$E446,C:C,Datenbank!$C446))+IF(ISERROR(SUMIFS(Q:Q,E:E,Datenbank!$E446,C:C,Datenbank!$C446)),"",SUMIFS(Q:Q,E:E,Datenbank!$E446,C:C,Datenbank!$C446))</f>
        <v>0</v>
      </c>
      <c r="V446" s="33" t="str">
        <f>IF(ISERROR(IF(Z446="Duplikat","",(Datenbank!$U446-Datenbank!$T446))),"",IF(Z446="Duplikat","",(Datenbank!$U446-Datenbank!$T446)))</f>
        <v/>
      </c>
      <c r="W446" s="33">
        <f ca="1">IF(ISERROR(SUMIF(O:T,Datenbank!$O446,T:T)),"",SUMIF(O:T,Datenbank!$O446,T:T))</f>
        <v>0</v>
      </c>
      <c r="X446" s="33">
        <f ca="1">IF(ISERROR(SUMIF(O:Q,Datenbank!$O446,Q:Q)),"",SUMIF(O:Q,Datenbank!$O446,Q:Q))+IF(ISERROR(SUMIF(O:Q,Datenbank!$O446,P:P)),"",SUMIF(O:Q,Datenbank!$O446,P:P))</f>
        <v>0</v>
      </c>
      <c r="Y446" s="33">
        <f ca="1">IF(ISERROR(Datenbank!$X446-W446),"",Datenbank!$X446-W446)</f>
        <v>0</v>
      </c>
      <c r="Z446" s="31" t="str" cm="1">
        <f t="array" ref="Z446">_xlfn.LET(_xlpm.fi,_xlfn._xlws.FILTER($O446:$O$2480,(MONTH($D446:$D$2480)=MONTH($D446))*($O446:$O$2480=$O446)),IF(COUNT(_xlpm.fi)&gt;1,"DUPLIKAT",""))</f>
        <v/>
      </c>
      <c r="AA446" s="31"/>
      <c r="AB446" s="31"/>
    </row>
    <row r="447" spans="2:28" ht="20.100000000000001" customHeight="1" x14ac:dyDescent="0.25">
      <c r="B447" s="31">
        <f t="shared" si="56"/>
        <v>435</v>
      </c>
      <c r="C447" s="31">
        <f t="shared" si="57"/>
        <v>1</v>
      </c>
      <c r="D447" s="32"/>
      <c r="E447" s="31"/>
      <c r="F447" s="31">
        <f>Datenbank!$E447</f>
        <v>0</v>
      </c>
      <c r="G447" s="33" t="str">
        <f>IF(ISERROR(INDEX([1]Plan!A:O,MATCH(E447,[1]Plan!C:C,0),MATCH(C447,[1]Plan!$A$2:$O$2,0))),"",INDEX([1]Plan!A:O,MATCH(E447,[1]Plan!C:C,0),MATCH(C447,[1]Plan!$A$2:$O$2,0)))</f>
        <v/>
      </c>
      <c r="H447" s="33"/>
      <c r="I447" s="33"/>
      <c r="J447" s="31"/>
      <c r="K447" s="33" t="str">
        <f t="shared" si="54"/>
        <v/>
      </c>
      <c r="L447" s="33" t="str">
        <f t="shared" si="55"/>
        <v/>
      </c>
      <c r="M447" s="31" t="str">
        <f t="shared" si="58"/>
        <v/>
      </c>
      <c r="N447" s="31" t="str">
        <f>IF(ISERROR(VLOOKUP(M447,[1]Plan!$Q$5:$R$22,2,FALSE)),"",VLOOKUP(M447,[1]Plan!$Q$5:$R$22,2,FALSE))</f>
        <v/>
      </c>
      <c r="O447" s="31" t="str">
        <f>IF(ISERROR(INDEX([1]Plan!$B:$B,MATCH(F447,[1]Plan!$C:$C,0))),"",INDEX([1]Plan!$B:$B,MATCH(F447,[1]Plan!$C:$C,0)))</f>
        <v/>
      </c>
      <c r="P447" s="33" t="str">
        <f t="shared" si="59"/>
        <v/>
      </c>
      <c r="Q447" s="33">
        <f t="shared" si="60"/>
        <v>0</v>
      </c>
      <c r="R447" s="33" t="str">
        <f t="shared" si="61"/>
        <v/>
      </c>
      <c r="S447" s="33" t="str">
        <f>IF(Z447="DUPLIKAT","",Tabelle1[[#This Row],[Soll-Monat]])</f>
        <v/>
      </c>
      <c r="T447" s="33" t="str">
        <f>IF(ISERROR(IF(M447=99,"",INDEX([1]Plan!A:O,MATCH($O447,[1]Plan!B:B,0),MATCH($C447,[1]Plan!$A$2:$O$2,0)))),"",IF(M447=99,"",INDEX([1]Plan!A:O,MATCH($O447,[1]Plan!B:B,0),MATCH($C447,[1]Plan!$A$2:$O$2,0))))</f>
        <v/>
      </c>
      <c r="U447" s="33">
        <f>IF(ISERROR(SUMIFS(P:P,E:E,Datenbank!$E447,C:C,Datenbank!$C447)),"",SUMIFS(P:P,E:E,Datenbank!$E447,C:C,Datenbank!$C447))+IF(ISERROR(SUMIFS(Q:Q,E:E,Datenbank!$E447,C:C,Datenbank!$C447)),"",SUMIFS(Q:Q,E:E,Datenbank!$E447,C:C,Datenbank!$C447))</f>
        <v>0</v>
      </c>
      <c r="V447" s="33" t="str">
        <f>IF(ISERROR(IF(Z447="Duplikat","",(Datenbank!$U447-Datenbank!$T447))),"",IF(Z447="Duplikat","",(Datenbank!$U447-Datenbank!$T447)))</f>
        <v/>
      </c>
      <c r="W447" s="33">
        <f ca="1">IF(ISERROR(SUMIF(O:T,Datenbank!$O447,T:T)),"",SUMIF(O:T,Datenbank!$O447,T:T))</f>
        <v>0</v>
      </c>
      <c r="X447" s="33">
        <f ca="1">IF(ISERROR(SUMIF(O:Q,Datenbank!$O447,Q:Q)),"",SUMIF(O:Q,Datenbank!$O447,Q:Q))+IF(ISERROR(SUMIF(O:Q,Datenbank!$O447,P:P)),"",SUMIF(O:Q,Datenbank!$O447,P:P))</f>
        <v>0</v>
      </c>
      <c r="Y447" s="33">
        <f ca="1">IF(ISERROR(Datenbank!$X447-W447),"",Datenbank!$X447-W447)</f>
        <v>0</v>
      </c>
      <c r="Z447" s="31" t="str" cm="1">
        <f t="array" ref="Z447">_xlfn.LET(_xlpm.fi,_xlfn._xlws.FILTER($O447:$O$2480,(MONTH($D447:$D$2480)=MONTH($D447))*($O447:$O$2480=$O447)),IF(COUNT(_xlpm.fi)&gt;1,"DUPLIKAT",""))</f>
        <v/>
      </c>
      <c r="AA447" s="31"/>
      <c r="AB447" s="31"/>
    </row>
    <row r="448" spans="2:28" ht="20.100000000000001" customHeight="1" x14ac:dyDescent="0.25">
      <c r="B448" s="31">
        <f t="shared" si="56"/>
        <v>436</v>
      </c>
      <c r="C448" s="31">
        <f t="shared" si="57"/>
        <v>1</v>
      </c>
      <c r="D448" s="32"/>
      <c r="E448" s="31"/>
      <c r="F448" s="31">
        <f>Datenbank!$E448</f>
        <v>0</v>
      </c>
      <c r="G448" s="33" t="str">
        <f>IF(ISERROR(INDEX([1]Plan!A:O,MATCH(E448,[1]Plan!C:C,0),MATCH(C448,[1]Plan!$A$2:$O$2,0))),"",INDEX([1]Plan!A:O,MATCH(E448,[1]Plan!C:C,0),MATCH(C448,[1]Plan!$A$2:$O$2,0)))</f>
        <v/>
      </c>
      <c r="H448" s="33"/>
      <c r="I448" s="33"/>
      <c r="J448" s="31"/>
      <c r="K448" s="33" t="str">
        <f t="shared" si="54"/>
        <v/>
      </c>
      <c r="L448" s="33" t="str">
        <f t="shared" si="55"/>
        <v/>
      </c>
      <c r="M448" s="31" t="str">
        <f t="shared" si="58"/>
        <v/>
      </c>
      <c r="N448" s="31" t="str">
        <f>IF(ISERROR(VLOOKUP(M448,[1]Plan!$Q$5:$R$22,2,FALSE)),"",VLOOKUP(M448,[1]Plan!$Q$5:$R$22,2,FALSE))</f>
        <v/>
      </c>
      <c r="O448" s="31" t="str">
        <f>IF(ISERROR(INDEX([1]Plan!$B:$B,MATCH(F448,[1]Plan!$C:$C,0))),"",INDEX([1]Plan!$B:$B,MATCH(F448,[1]Plan!$C:$C,0)))</f>
        <v/>
      </c>
      <c r="P448" s="33" t="str">
        <f t="shared" si="59"/>
        <v/>
      </c>
      <c r="Q448" s="33">
        <f t="shared" si="60"/>
        <v>0</v>
      </c>
      <c r="R448" s="33" t="str">
        <f t="shared" si="61"/>
        <v/>
      </c>
      <c r="S448" s="33" t="str">
        <f>IF(Z448="DUPLIKAT","",Tabelle1[[#This Row],[Soll-Monat]])</f>
        <v/>
      </c>
      <c r="T448" s="33" t="str">
        <f>IF(ISERROR(IF(M448=99,"",INDEX([1]Plan!A:O,MATCH($O448,[1]Plan!B:B,0),MATCH($C448,[1]Plan!$A$2:$O$2,0)))),"",IF(M448=99,"",INDEX([1]Plan!A:O,MATCH($O448,[1]Plan!B:B,0),MATCH($C448,[1]Plan!$A$2:$O$2,0))))</f>
        <v/>
      </c>
      <c r="U448" s="33">
        <f>IF(ISERROR(SUMIFS(P:P,E:E,Datenbank!$E448,C:C,Datenbank!$C448)),"",SUMIFS(P:P,E:E,Datenbank!$E448,C:C,Datenbank!$C448))+IF(ISERROR(SUMIFS(Q:Q,E:E,Datenbank!$E448,C:C,Datenbank!$C448)),"",SUMIFS(Q:Q,E:E,Datenbank!$E448,C:C,Datenbank!$C448))</f>
        <v>0</v>
      </c>
      <c r="V448" s="33" t="str">
        <f>IF(ISERROR(IF(Z448="Duplikat","",(Datenbank!$U448-Datenbank!$T448))),"",IF(Z448="Duplikat","",(Datenbank!$U448-Datenbank!$T448)))</f>
        <v/>
      </c>
      <c r="W448" s="33">
        <f ca="1">IF(ISERROR(SUMIF(O:T,Datenbank!$O448,T:T)),"",SUMIF(O:T,Datenbank!$O448,T:T))</f>
        <v>0</v>
      </c>
      <c r="X448" s="33">
        <f ca="1">IF(ISERROR(SUMIF(O:Q,Datenbank!$O448,Q:Q)),"",SUMIF(O:Q,Datenbank!$O448,Q:Q))+IF(ISERROR(SUMIF(O:Q,Datenbank!$O448,P:P)),"",SUMIF(O:Q,Datenbank!$O448,P:P))</f>
        <v>0</v>
      </c>
      <c r="Y448" s="33">
        <f ca="1">IF(ISERROR(Datenbank!$X448-W448),"",Datenbank!$X448-W448)</f>
        <v>0</v>
      </c>
      <c r="Z448" s="31" t="str" cm="1">
        <f t="array" ref="Z448">_xlfn.LET(_xlpm.fi,_xlfn._xlws.FILTER($O448:$O$2480,(MONTH($D448:$D$2480)=MONTH($D448))*($O448:$O$2480=$O448)),IF(COUNT(_xlpm.fi)&gt;1,"DUPLIKAT",""))</f>
        <v/>
      </c>
      <c r="AA448" s="31"/>
      <c r="AB448" s="31"/>
    </row>
    <row r="449" spans="2:28" ht="20.100000000000001" customHeight="1" x14ac:dyDescent="0.25">
      <c r="B449" s="31">
        <f t="shared" si="56"/>
        <v>437</v>
      </c>
      <c r="C449" s="31">
        <f t="shared" si="57"/>
        <v>1</v>
      </c>
      <c r="D449" s="32"/>
      <c r="E449" s="31"/>
      <c r="F449" s="31">
        <f>Datenbank!$E449</f>
        <v>0</v>
      </c>
      <c r="G449" s="33" t="str">
        <f>IF(ISERROR(INDEX([1]Plan!A:O,MATCH(E449,[1]Plan!C:C,0),MATCH(C449,[1]Plan!$A$2:$O$2,0))),"",INDEX([1]Plan!A:O,MATCH(E449,[1]Plan!C:C,0),MATCH(C449,[1]Plan!$A$2:$O$2,0)))</f>
        <v/>
      </c>
      <c r="H449" s="33"/>
      <c r="I449" s="33"/>
      <c r="J449" s="31"/>
      <c r="K449" s="33" t="str">
        <f t="shared" si="54"/>
        <v/>
      </c>
      <c r="L449" s="33" t="str">
        <f t="shared" si="55"/>
        <v/>
      </c>
      <c r="M449" s="31" t="str">
        <f t="shared" si="58"/>
        <v/>
      </c>
      <c r="N449" s="31" t="str">
        <f>IF(ISERROR(VLOOKUP(M449,[1]Plan!$Q$5:$R$22,2,FALSE)),"",VLOOKUP(M449,[1]Plan!$Q$5:$R$22,2,FALSE))</f>
        <v/>
      </c>
      <c r="O449" s="31" t="str">
        <f>IF(ISERROR(INDEX([1]Plan!$B:$B,MATCH(F449,[1]Plan!$C:$C,0))),"",INDEX([1]Plan!$B:$B,MATCH(F449,[1]Plan!$C:$C,0)))</f>
        <v/>
      </c>
      <c r="P449" s="33" t="str">
        <f t="shared" si="59"/>
        <v/>
      </c>
      <c r="Q449" s="33">
        <f t="shared" si="60"/>
        <v>0</v>
      </c>
      <c r="R449" s="33" t="str">
        <f t="shared" si="61"/>
        <v/>
      </c>
      <c r="S449" s="33" t="str">
        <f>IF(Z449="DUPLIKAT","",Tabelle1[[#This Row],[Soll-Monat]])</f>
        <v/>
      </c>
      <c r="T449" s="33" t="str">
        <f>IF(ISERROR(IF(M449=99,"",INDEX([1]Plan!A:O,MATCH($O449,[1]Plan!B:B,0),MATCH($C449,[1]Plan!$A$2:$O$2,0)))),"",IF(M449=99,"",INDEX([1]Plan!A:O,MATCH($O449,[1]Plan!B:B,0),MATCH($C449,[1]Plan!$A$2:$O$2,0))))</f>
        <v/>
      </c>
      <c r="U449" s="33">
        <f>IF(ISERROR(SUMIFS(P:P,E:E,Datenbank!$E449,C:C,Datenbank!$C449)),"",SUMIFS(P:P,E:E,Datenbank!$E449,C:C,Datenbank!$C449))+IF(ISERROR(SUMIFS(Q:Q,E:E,Datenbank!$E449,C:C,Datenbank!$C449)),"",SUMIFS(Q:Q,E:E,Datenbank!$E449,C:C,Datenbank!$C449))</f>
        <v>0</v>
      </c>
      <c r="V449" s="33" t="str">
        <f>IF(ISERROR(IF(Z449="Duplikat","",(Datenbank!$U449-Datenbank!$T449))),"",IF(Z449="Duplikat","",(Datenbank!$U449-Datenbank!$T449)))</f>
        <v/>
      </c>
      <c r="W449" s="33">
        <f ca="1">IF(ISERROR(SUMIF(O:T,Datenbank!$O449,T:T)),"",SUMIF(O:T,Datenbank!$O449,T:T))</f>
        <v>0</v>
      </c>
      <c r="X449" s="33">
        <f ca="1">IF(ISERROR(SUMIF(O:Q,Datenbank!$O449,Q:Q)),"",SUMIF(O:Q,Datenbank!$O449,Q:Q))+IF(ISERROR(SUMIF(O:Q,Datenbank!$O449,P:P)),"",SUMIF(O:Q,Datenbank!$O449,P:P))</f>
        <v>0</v>
      </c>
      <c r="Y449" s="33">
        <f ca="1">IF(ISERROR(Datenbank!$X449-W449),"",Datenbank!$X449-W449)</f>
        <v>0</v>
      </c>
      <c r="Z449" s="31" t="str" cm="1">
        <f t="array" ref="Z449">_xlfn.LET(_xlpm.fi,_xlfn._xlws.FILTER($O449:$O$2480,(MONTH($D449:$D$2480)=MONTH($D449))*($O449:$O$2480=$O449)),IF(COUNT(_xlpm.fi)&gt;1,"DUPLIKAT",""))</f>
        <v/>
      </c>
      <c r="AA449" s="31"/>
      <c r="AB449" s="31"/>
    </row>
    <row r="450" spans="2:28" ht="20.100000000000001" customHeight="1" x14ac:dyDescent="0.25">
      <c r="B450" s="31">
        <f t="shared" si="56"/>
        <v>438</v>
      </c>
      <c r="C450" s="31">
        <f t="shared" si="57"/>
        <v>1</v>
      </c>
      <c r="D450" s="32"/>
      <c r="E450" s="31"/>
      <c r="F450" s="31">
        <f>Datenbank!$E450</f>
        <v>0</v>
      </c>
      <c r="G450" s="33" t="str">
        <f>IF(ISERROR(INDEX([1]Plan!A:O,MATCH(E450,[1]Plan!C:C,0),MATCH(C450,[1]Plan!$A$2:$O$2,0))),"",INDEX([1]Plan!A:O,MATCH(E450,[1]Plan!C:C,0),MATCH(C450,[1]Plan!$A$2:$O$2,0)))</f>
        <v/>
      </c>
      <c r="H450" s="33"/>
      <c r="I450" s="33"/>
      <c r="J450" s="31"/>
      <c r="K450" s="33" t="str">
        <f t="shared" si="54"/>
        <v/>
      </c>
      <c r="L450" s="33" t="str">
        <f t="shared" si="55"/>
        <v/>
      </c>
      <c r="M450" s="31" t="str">
        <f t="shared" si="58"/>
        <v/>
      </c>
      <c r="N450" s="31" t="str">
        <f>IF(ISERROR(VLOOKUP(M450,[1]Plan!$Q$5:$R$22,2,FALSE)),"",VLOOKUP(M450,[1]Plan!$Q$5:$R$22,2,FALSE))</f>
        <v/>
      </c>
      <c r="O450" s="31" t="str">
        <f>IF(ISERROR(INDEX([1]Plan!$B:$B,MATCH(F450,[1]Plan!$C:$C,0))),"",INDEX([1]Plan!$B:$B,MATCH(F450,[1]Plan!$C:$C,0)))</f>
        <v/>
      </c>
      <c r="P450" s="33" t="str">
        <f t="shared" si="59"/>
        <v/>
      </c>
      <c r="Q450" s="33">
        <f t="shared" si="60"/>
        <v>0</v>
      </c>
      <c r="R450" s="33" t="str">
        <f t="shared" si="61"/>
        <v/>
      </c>
      <c r="S450" s="33" t="str">
        <f>IF(Z450="DUPLIKAT","",Tabelle1[[#This Row],[Soll-Monat]])</f>
        <v/>
      </c>
      <c r="T450" s="33" t="str">
        <f>IF(ISERROR(IF(M450=99,"",INDEX([1]Plan!A:O,MATCH($O450,[1]Plan!B:B,0),MATCH($C450,[1]Plan!$A$2:$O$2,0)))),"",IF(M450=99,"",INDEX([1]Plan!A:O,MATCH($O450,[1]Plan!B:B,0),MATCH($C450,[1]Plan!$A$2:$O$2,0))))</f>
        <v/>
      </c>
      <c r="U450" s="33">
        <f>IF(ISERROR(SUMIFS(P:P,E:E,Datenbank!$E450,C:C,Datenbank!$C450)),"",SUMIFS(P:P,E:E,Datenbank!$E450,C:C,Datenbank!$C450))+IF(ISERROR(SUMIFS(Q:Q,E:E,Datenbank!$E450,C:C,Datenbank!$C450)),"",SUMIFS(Q:Q,E:E,Datenbank!$E450,C:C,Datenbank!$C450))</f>
        <v>0</v>
      </c>
      <c r="V450" s="33" t="str">
        <f>IF(ISERROR(IF(Z450="Duplikat","",(Datenbank!$U450-Datenbank!$T450))),"",IF(Z450="Duplikat","",(Datenbank!$U450-Datenbank!$T450)))</f>
        <v/>
      </c>
      <c r="W450" s="33">
        <f ca="1">IF(ISERROR(SUMIF(O:T,Datenbank!$O450,T:T)),"",SUMIF(O:T,Datenbank!$O450,T:T))</f>
        <v>0</v>
      </c>
      <c r="X450" s="33">
        <f ca="1">IF(ISERROR(SUMIF(O:Q,Datenbank!$O450,Q:Q)),"",SUMIF(O:Q,Datenbank!$O450,Q:Q))+IF(ISERROR(SUMIF(O:Q,Datenbank!$O450,P:P)),"",SUMIF(O:Q,Datenbank!$O450,P:P))</f>
        <v>0</v>
      </c>
      <c r="Y450" s="33">
        <f ca="1">IF(ISERROR(Datenbank!$X450-W450),"",Datenbank!$X450-W450)</f>
        <v>0</v>
      </c>
      <c r="Z450" s="31" t="str" cm="1">
        <f t="array" ref="Z450">_xlfn.LET(_xlpm.fi,_xlfn._xlws.FILTER($O450:$O$2480,(MONTH($D450:$D$2480)=MONTH($D450))*($O450:$O$2480=$O450)),IF(COUNT(_xlpm.fi)&gt;1,"DUPLIKAT",""))</f>
        <v/>
      </c>
      <c r="AA450" s="31"/>
      <c r="AB450" s="31"/>
    </row>
    <row r="451" spans="2:28" ht="20.100000000000001" customHeight="1" x14ac:dyDescent="0.25">
      <c r="B451" s="31">
        <f t="shared" si="56"/>
        <v>439</v>
      </c>
      <c r="C451" s="31">
        <f t="shared" si="57"/>
        <v>1</v>
      </c>
      <c r="D451" s="32"/>
      <c r="E451" s="31"/>
      <c r="F451" s="31">
        <f>Datenbank!$E451</f>
        <v>0</v>
      </c>
      <c r="G451" s="33" t="str">
        <f>IF(ISERROR(INDEX([1]Plan!A:O,MATCH(E451,[1]Plan!C:C,0),MATCH(C451,[1]Plan!$A$2:$O$2,0))),"",INDEX([1]Plan!A:O,MATCH(E451,[1]Plan!C:C,0),MATCH(C451,[1]Plan!$A$2:$O$2,0)))</f>
        <v/>
      </c>
      <c r="H451" s="33"/>
      <c r="I451" s="33"/>
      <c r="J451" s="31"/>
      <c r="K451" s="33" t="str">
        <f t="shared" si="54"/>
        <v/>
      </c>
      <c r="L451" s="33" t="str">
        <f t="shared" si="55"/>
        <v/>
      </c>
      <c r="M451" s="31" t="str">
        <f t="shared" si="58"/>
        <v/>
      </c>
      <c r="N451" s="31" t="str">
        <f>IF(ISERROR(VLOOKUP(M451,[1]Plan!$Q$5:$R$22,2,FALSE)),"",VLOOKUP(M451,[1]Plan!$Q$5:$R$22,2,FALSE))</f>
        <v/>
      </c>
      <c r="O451" s="31" t="str">
        <f>IF(ISERROR(INDEX([1]Plan!$B:$B,MATCH(F451,[1]Plan!$C:$C,0))),"",INDEX([1]Plan!$B:$B,MATCH(F451,[1]Plan!$C:$C,0)))</f>
        <v/>
      </c>
      <c r="P451" s="33" t="str">
        <f t="shared" si="59"/>
        <v/>
      </c>
      <c r="Q451" s="33">
        <f t="shared" si="60"/>
        <v>0</v>
      </c>
      <c r="R451" s="33" t="str">
        <f t="shared" si="61"/>
        <v/>
      </c>
      <c r="S451" s="33" t="str">
        <f>IF(Z451="DUPLIKAT","",Tabelle1[[#This Row],[Soll-Monat]])</f>
        <v/>
      </c>
      <c r="T451" s="33" t="str">
        <f>IF(ISERROR(IF(M451=99,"",INDEX([1]Plan!A:O,MATCH($O451,[1]Plan!B:B,0),MATCH($C451,[1]Plan!$A$2:$O$2,0)))),"",IF(M451=99,"",INDEX([1]Plan!A:O,MATCH($O451,[1]Plan!B:B,0),MATCH($C451,[1]Plan!$A$2:$O$2,0))))</f>
        <v/>
      </c>
      <c r="U451" s="33">
        <f>IF(ISERROR(SUMIFS(P:P,E:E,Datenbank!$E451,C:C,Datenbank!$C451)),"",SUMIFS(P:P,E:E,Datenbank!$E451,C:C,Datenbank!$C451))+IF(ISERROR(SUMIFS(Q:Q,E:E,Datenbank!$E451,C:C,Datenbank!$C451)),"",SUMIFS(Q:Q,E:E,Datenbank!$E451,C:C,Datenbank!$C451))</f>
        <v>0</v>
      </c>
      <c r="V451" s="33" t="str">
        <f>IF(ISERROR(IF(Z451="Duplikat","",(Datenbank!$U451-Datenbank!$T451))),"",IF(Z451="Duplikat","",(Datenbank!$U451-Datenbank!$T451)))</f>
        <v/>
      </c>
      <c r="W451" s="33">
        <f ca="1">IF(ISERROR(SUMIF(O:T,Datenbank!$O451,T:T)),"",SUMIF(O:T,Datenbank!$O451,T:T))</f>
        <v>0</v>
      </c>
      <c r="X451" s="33">
        <f ca="1">IF(ISERROR(SUMIF(O:Q,Datenbank!$O451,Q:Q)),"",SUMIF(O:Q,Datenbank!$O451,Q:Q))+IF(ISERROR(SUMIF(O:Q,Datenbank!$O451,P:P)),"",SUMIF(O:Q,Datenbank!$O451,P:P))</f>
        <v>0</v>
      </c>
      <c r="Y451" s="33">
        <f ca="1">IF(ISERROR(Datenbank!$X451-W451),"",Datenbank!$X451-W451)</f>
        <v>0</v>
      </c>
      <c r="Z451" s="31" t="str" cm="1">
        <f t="array" ref="Z451">_xlfn.LET(_xlpm.fi,_xlfn._xlws.FILTER($O451:$O$2480,(MONTH($D451:$D$2480)=MONTH($D451))*($O451:$O$2480=$O451)),IF(COUNT(_xlpm.fi)&gt;1,"DUPLIKAT",""))</f>
        <v/>
      </c>
      <c r="AA451" s="31"/>
      <c r="AB451" s="31"/>
    </row>
    <row r="452" spans="2:28" ht="20.100000000000001" customHeight="1" x14ac:dyDescent="0.25">
      <c r="B452" s="31">
        <f t="shared" si="56"/>
        <v>440</v>
      </c>
      <c r="C452" s="31">
        <f t="shared" si="57"/>
        <v>1</v>
      </c>
      <c r="D452" s="32"/>
      <c r="E452" s="31"/>
      <c r="F452" s="31">
        <f>Datenbank!$E452</f>
        <v>0</v>
      </c>
      <c r="G452" s="33" t="str">
        <f>IF(ISERROR(INDEX([1]Plan!A:O,MATCH(E452,[1]Plan!C:C,0),MATCH(C452,[1]Plan!$A$2:$O$2,0))),"",INDEX([1]Plan!A:O,MATCH(E452,[1]Plan!C:C,0),MATCH(C452,[1]Plan!$A$2:$O$2,0)))</f>
        <v/>
      </c>
      <c r="H452" s="33"/>
      <c r="I452" s="33"/>
      <c r="J452" s="31"/>
      <c r="K452" s="33" t="str">
        <f t="shared" si="54"/>
        <v/>
      </c>
      <c r="L452" s="33" t="str">
        <f t="shared" si="55"/>
        <v/>
      </c>
      <c r="M452" s="31" t="str">
        <f t="shared" si="58"/>
        <v/>
      </c>
      <c r="N452" s="31" t="str">
        <f>IF(ISERROR(VLOOKUP(M452,[1]Plan!$Q$5:$R$22,2,FALSE)),"",VLOOKUP(M452,[1]Plan!$Q$5:$R$22,2,FALSE))</f>
        <v/>
      </c>
      <c r="O452" s="31" t="str">
        <f>IF(ISERROR(INDEX([1]Plan!$B:$B,MATCH(F452,[1]Plan!$C:$C,0))),"",INDEX([1]Plan!$B:$B,MATCH(F452,[1]Plan!$C:$C,0)))</f>
        <v/>
      </c>
      <c r="P452" s="33" t="str">
        <f t="shared" si="59"/>
        <v/>
      </c>
      <c r="Q452" s="33">
        <f t="shared" si="60"/>
        <v>0</v>
      </c>
      <c r="R452" s="33" t="str">
        <f t="shared" si="61"/>
        <v/>
      </c>
      <c r="S452" s="33" t="str">
        <f>IF(Z452="DUPLIKAT","",Tabelle1[[#This Row],[Soll-Monat]])</f>
        <v/>
      </c>
      <c r="T452" s="33" t="str">
        <f>IF(ISERROR(IF(M452=99,"",INDEX([1]Plan!A:O,MATCH($O452,[1]Plan!B:B,0),MATCH($C452,[1]Plan!$A$2:$O$2,0)))),"",IF(M452=99,"",INDEX([1]Plan!A:O,MATCH($O452,[1]Plan!B:B,0),MATCH($C452,[1]Plan!$A$2:$O$2,0))))</f>
        <v/>
      </c>
      <c r="U452" s="33">
        <f>IF(ISERROR(SUMIFS(P:P,E:E,Datenbank!$E452,C:C,Datenbank!$C452)),"",SUMIFS(P:P,E:E,Datenbank!$E452,C:C,Datenbank!$C452))+IF(ISERROR(SUMIFS(Q:Q,E:E,Datenbank!$E452,C:C,Datenbank!$C452)),"",SUMIFS(Q:Q,E:E,Datenbank!$E452,C:C,Datenbank!$C452))</f>
        <v>0</v>
      </c>
      <c r="V452" s="33" t="str">
        <f>IF(ISERROR(IF(Z452="Duplikat","",(Datenbank!$U452-Datenbank!$T452))),"",IF(Z452="Duplikat","",(Datenbank!$U452-Datenbank!$T452)))</f>
        <v/>
      </c>
      <c r="W452" s="33">
        <f ca="1">IF(ISERROR(SUMIF(O:T,Datenbank!$O452,T:T)),"",SUMIF(O:T,Datenbank!$O452,T:T))</f>
        <v>0</v>
      </c>
      <c r="X452" s="33">
        <f ca="1">IF(ISERROR(SUMIF(O:Q,Datenbank!$O452,Q:Q)),"",SUMIF(O:Q,Datenbank!$O452,Q:Q))+IF(ISERROR(SUMIF(O:Q,Datenbank!$O452,P:P)),"",SUMIF(O:Q,Datenbank!$O452,P:P))</f>
        <v>0</v>
      </c>
      <c r="Y452" s="33">
        <f ca="1">IF(ISERROR(Datenbank!$X452-W452),"",Datenbank!$X452-W452)</f>
        <v>0</v>
      </c>
      <c r="Z452" s="31" t="str" cm="1">
        <f t="array" ref="Z452">_xlfn.LET(_xlpm.fi,_xlfn._xlws.FILTER($O452:$O$2480,(MONTH($D452:$D$2480)=MONTH($D452))*($O452:$O$2480=$O452)),IF(COUNT(_xlpm.fi)&gt;1,"DUPLIKAT",""))</f>
        <v/>
      </c>
      <c r="AA452" s="31"/>
      <c r="AB452" s="31"/>
    </row>
    <row r="453" spans="2:28" ht="20.100000000000001" customHeight="1" x14ac:dyDescent="0.25">
      <c r="B453" s="31">
        <f t="shared" si="56"/>
        <v>441</v>
      </c>
      <c r="C453" s="31">
        <f t="shared" si="57"/>
        <v>1</v>
      </c>
      <c r="D453" s="32"/>
      <c r="E453" s="31"/>
      <c r="F453" s="31">
        <f>Datenbank!$E453</f>
        <v>0</v>
      </c>
      <c r="G453" s="33" t="str">
        <f>IF(ISERROR(INDEX([1]Plan!A:O,MATCH(E453,[1]Plan!C:C,0),MATCH(C453,[1]Plan!$A$2:$O$2,0))),"",INDEX([1]Plan!A:O,MATCH(E453,[1]Plan!C:C,0),MATCH(C453,[1]Plan!$A$2:$O$2,0)))</f>
        <v/>
      </c>
      <c r="H453" s="33"/>
      <c r="I453" s="33"/>
      <c r="J453" s="31"/>
      <c r="K453" s="33" t="str">
        <f t="shared" si="54"/>
        <v/>
      </c>
      <c r="L453" s="33" t="str">
        <f t="shared" si="55"/>
        <v/>
      </c>
      <c r="M453" s="31" t="str">
        <f t="shared" si="58"/>
        <v/>
      </c>
      <c r="N453" s="31" t="str">
        <f>IF(ISERROR(VLOOKUP(M453,[1]Plan!$Q$5:$R$22,2,FALSE)),"",VLOOKUP(M453,[1]Plan!$Q$5:$R$22,2,FALSE))</f>
        <v/>
      </c>
      <c r="O453" s="31" t="str">
        <f>IF(ISERROR(INDEX([1]Plan!$B:$B,MATCH(F453,[1]Plan!$C:$C,0))),"",INDEX([1]Plan!$B:$B,MATCH(F453,[1]Plan!$C:$C,0)))</f>
        <v/>
      </c>
      <c r="P453" s="33" t="str">
        <f t="shared" si="59"/>
        <v/>
      </c>
      <c r="Q453" s="33">
        <f t="shared" si="60"/>
        <v>0</v>
      </c>
      <c r="R453" s="33" t="str">
        <f t="shared" si="61"/>
        <v/>
      </c>
      <c r="S453" s="33" t="str">
        <f>IF(Z453="DUPLIKAT","",Tabelle1[[#This Row],[Soll-Monat]])</f>
        <v/>
      </c>
      <c r="T453" s="33" t="str">
        <f>IF(ISERROR(IF(M453=99,"",INDEX([1]Plan!A:O,MATCH($O453,[1]Plan!B:B,0),MATCH($C453,[1]Plan!$A$2:$O$2,0)))),"",IF(M453=99,"",INDEX([1]Plan!A:O,MATCH($O453,[1]Plan!B:B,0),MATCH($C453,[1]Plan!$A$2:$O$2,0))))</f>
        <v/>
      </c>
      <c r="U453" s="33">
        <f>IF(ISERROR(SUMIFS(P:P,E:E,Datenbank!$E453,C:C,Datenbank!$C453)),"",SUMIFS(P:P,E:E,Datenbank!$E453,C:C,Datenbank!$C453))+IF(ISERROR(SUMIFS(Q:Q,E:E,Datenbank!$E453,C:C,Datenbank!$C453)),"",SUMIFS(Q:Q,E:E,Datenbank!$E453,C:C,Datenbank!$C453))</f>
        <v>0</v>
      </c>
      <c r="V453" s="33" t="str">
        <f>IF(ISERROR(IF(Z453="Duplikat","",(Datenbank!$U453-Datenbank!$T453))),"",IF(Z453="Duplikat","",(Datenbank!$U453-Datenbank!$T453)))</f>
        <v/>
      </c>
      <c r="W453" s="33">
        <f ca="1">IF(ISERROR(SUMIF(O:T,Datenbank!$O453,T:T)),"",SUMIF(O:T,Datenbank!$O453,T:T))</f>
        <v>0</v>
      </c>
      <c r="X453" s="33">
        <f ca="1">IF(ISERROR(SUMIF(O:Q,Datenbank!$O453,Q:Q)),"",SUMIF(O:Q,Datenbank!$O453,Q:Q))+IF(ISERROR(SUMIF(O:Q,Datenbank!$O453,P:P)),"",SUMIF(O:Q,Datenbank!$O453,P:P))</f>
        <v>0</v>
      </c>
      <c r="Y453" s="33">
        <f ca="1">IF(ISERROR(Datenbank!$X453-W453),"",Datenbank!$X453-W453)</f>
        <v>0</v>
      </c>
      <c r="Z453" s="31" t="str" cm="1">
        <f t="array" ref="Z453">_xlfn.LET(_xlpm.fi,_xlfn._xlws.FILTER($O453:$O$2480,(MONTH($D453:$D$2480)=MONTH($D453))*($O453:$O$2480=$O453)),IF(COUNT(_xlpm.fi)&gt;1,"DUPLIKAT",""))</f>
        <v/>
      </c>
      <c r="AA453" s="31"/>
      <c r="AB453" s="31"/>
    </row>
    <row r="454" spans="2:28" ht="20.100000000000001" customHeight="1" x14ac:dyDescent="0.25">
      <c r="B454" s="31">
        <f t="shared" si="56"/>
        <v>442</v>
      </c>
      <c r="C454" s="31">
        <f t="shared" si="57"/>
        <v>1</v>
      </c>
      <c r="D454" s="32"/>
      <c r="E454" s="31"/>
      <c r="F454" s="31">
        <f>Datenbank!$E454</f>
        <v>0</v>
      </c>
      <c r="G454" s="33" t="str">
        <f>IF(ISERROR(INDEX([1]Plan!A:O,MATCH(E454,[1]Plan!C:C,0),MATCH(C454,[1]Plan!$A$2:$O$2,0))),"",INDEX([1]Plan!A:O,MATCH(E454,[1]Plan!C:C,0),MATCH(C454,[1]Plan!$A$2:$O$2,0)))</f>
        <v/>
      </c>
      <c r="H454" s="33"/>
      <c r="I454" s="33"/>
      <c r="J454" s="31"/>
      <c r="K454" s="33" t="str">
        <f t="shared" si="54"/>
        <v/>
      </c>
      <c r="L454" s="33" t="str">
        <f t="shared" si="55"/>
        <v/>
      </c>
      <c r="M454" s="31" t="str">
        <f t="shared" si="58"/>
        <v/>
      </c>
      <c r="N454" s="31" t="str">
        <f>IF(ISERROR(VLOOKUP(M454,[1]Plan!$Q$5:$R$22,2,FALSE)),"",VLOOKUP(M454,[1]Plan!$Q$5:$R$22,2,FALSE))</f>
        <v/>
      </c>
      <c r="O454" s="31" t="str">
        <f>IF(ISERROR(INDEX([1]Plan!$B:$B,MATCH(F454,[1]Plan!$C:$C,0))),"",INDEX([1]Plan!$B:$B,MATCH(F454,[1]Plan!$C:$C,0)))</f>
        <v/>
      </c>
      <c r="P454" s="33" t="str">
        <f t="shared" si="59"/>
        <v/>
      </c>
      <c r="Q454" s="33">
        <f t="shared" si="60"/>
        <v>0</v>
      </c>
      <c r="R454" s="33" t="str">
        <f t="shared" si="61"/>
        <v/>
      </c>
      <c r="S454" s="33" t="str">
        <f>IF(Z454="DUPLIKAT","",Tabelle1[[#This Row],[Soll-Monat]])</f>
        <v/>
      </c>
      <c r="T454" s="33" t="str">
        <f>IF(ISERROR(IF(M454=99,"",INDEX([1]Plan!A:O,MATCH($O454,[1]Plan!B:B,0),MATCH($C454,[1]Plan!$A$2:$O$2,0)))),"",IF(M454=99,"",INDEX([1]Plan!A:O,MATCH($O454,[1]Plan!B:B,0),MATCH($C454,[1]Plan!$A$2:$O$2,0))))</f>
        <v/>
      </c>
      <c r="U454" s="33">
        <f>IF(ISERROR(SUMIFS(P:P,E:E,Datenbank!$E454,C:C,Datenbank!$C454)),"",SUMIFS(P:P,E:E,Datenbank!$E454,C:C,Datenbank!$C454))+IF(ISERROR(SUMIFS(Q:Q,E:E,Datenbank!$E454,C:C,Datenbank!$C454)),"",SUMIFS(Q:Q,E:E,Datenbank!$E454,C:C,Datenbank!$C454))</f>
        <v>0</v>
      </c>
      <c r="V454" s="33" t="str">
        <f>IF(ISERROR(IF(Z454="Duplikat","",(Datenbank!$U454-Datenbank!$T454))),"",IF(Z454="Duplikat","",(Datenbank!$U454-Datenbank!$T454)))</f>
        <v/>
      </c>
      <c r="W454" s="33">
        <f ca="1">IF(ISERROR(SUMIF(O:T,Datenbank!$O454,T:T)),"",SUMIF(O:T,Datenbank!$O454,T:T))</f>
        <v>0</v>
      </c>
      <c r="X454" s="33">
        <f ca="1">IF(ISERROR(SUMIF(O:Q,Datenbank!$O454,Q:Q)),"",SUMIF(O:Q,Datenbank!$O454,Q:Q))+IF(ISERROR(SUMIF(O:Q,Datenbank!$O454,P:P)),"",SUMIF(O:Q,Datenbank!$O454,P:P))</f>
        <v>0</v>
      </c>
      <c r="Y454" s="33">
        <f ca="1">IF(ISERROR(Datenbank!$X454-W454),"",Datenbank!$X454-W454)</f>
        <v>0</v>
      </c>
      <c r="Z454" s="31" t="str" cm="1">
        <f t="array" ref="Z454">_xlfn.LET(_xlpm.fi,_xlfn._xlws.FILTER($O454:$O$2480,(MONTH($D454:$D$2480)=MONTH($D454))*($O454:$O$2480=$O454)),IF(COUNT(_xlpm.fi)&gt;1,"DUPLIKAT",""))</f>
        <v/>
      </c>
      <c r="AA454" s="31"/>
      <c r="AB454" s="31"/>
    </row>
    <row r="455" spans="2:28" ht="20.100000000000001" customHeight="1" x14ac:dyDescent="0.25">
      <c r="B455" s="31">
        <f t="shared" si="56"/>
        <v>443</v>
      </c>
      <c r="C455" s="31">
        <f t="shared" si="57"/>
        <v>1</v>
      </c>
      <c r="D455" s="32"/>
      <c r="E455" s="31"/>
      <c r="F455" s="31">
        <f>Datenbank!$E455</f>
        <v>0</v>
      </c>
      <c r="G455" s="33" t="str">
        <f>IF(ISERROR(INDEX([1]Plan!A:O,MATCH(E455,[1]Plan!C:C,0),MATCH(C455,[1]Plan!$A$2:$O$2,0))),"",INDEX([1]Plan!A:O,MATCH(E455,[1]Plan!C:C,0),MATCH(C455,[1]Plan!$A$2:$O$2,0)))</f>
        <v/>
      </c>
      <c r="H455" s="33"/>
      <c r="I455" s="33"/>
      <c r="J455" s="31"/>
      <c r="K455" s="33" t="str">
        <f t="shared" si="54"/>
        <v/>
      </c>
      <c r="L455" s="33" t="str">
        <f t="shared" si="55"/>
        <v/>
      </c>
      <c r="M455" s="31" t="str">
        <f t="shared" si="58"/>
        <v/>
      </c>
      <c r="N455" s="31" t="str">
        <f>IF(ISERROR(VLOOKUP(M455,[1]Plan!$Q$5:$R$22,2,FALSE)),"",VLOOKUP(M455,[1]Plan!$Q$5:$R$22,2,FALSE))</f>
        <v/>
      </c>
      <c r="O455" s="31" t="str">
        <f>IF(ISERROR(INDEX([1]Plan!$B:$B,MATCH(F455,[1]Plan!$C:$C,0))),"",INDEX([1]Plan!$B:$B,MATCH(F455,[1]Plan!$C:$C,0)))</f>
        <v/>
      </c>
      <c r="P455" s="33" t="str">
        <f t="shared" si="59"/>
        <v/>
      </c>
      <c r="Q455" s="33">
        <f t="shared" si="60"/>
        <v>0</v>
      </c>
      <c r="R455" s="33" t="str">
        <f t="shared" si="61"/>
        <v/>
      </c>
      <c r="S455" s="33" t="str">
        <f>IF(Z455="DUPLIKAT","",Tabelle1[[#This Row],[Soll-Monat]])</f>
        <v/>
      </c>
      <c r="T455" s="33" t="str">
        <f>IF(ISERROR(IF(M455=99,"",INDEX([1]Plan!A:O,MATCH($O455,[1]Plan!B:B,0),MATCH($C455,[1]Plan!$A$2:$O$2,0)))),"",IF(M455=99,"",INDEX([1]Plan!A:O,MATCH($O455,[1]Plan!B:B,0),MATCH($C455,[1]Plan!$A$2:$O$2,0))))</f>
        <v/>
      </c>
      <c r="U455" s="33">
        <f>IF(ISERROR(SUMIFS(P:P,E:E,Datenbank!$E455,C:C,Datenbank!$C455)),"",SUMIFS(P:P,E:E,Datenbank!$E455,C:C,Datenbank!$C455))+IF(ISERROR(SUMIFS(Q:Q,E:E,Datenbank!$E455,C:C,Datenbank!$C455)),"",SUMIFS(Q:Q,E:E,Datenbank!$E455,C:C,Datenbank!$C455))</f>
        <v>0</v>
      </c>
      <c r="V455" s="33" t="str">
        <f>IF(ISERROR(IF(Z455="Duplikat","",(Datenbank!$U455-Datenbank!$T455))),"",IF(Z455="Duplikat","",(Datenbank!$U455-Datenbank!$T455)))</f>
        <v/>
      </c>
      <c r="W455" s="33">
        <f ca="1">IF(ISERROR(SUMIF(O:T,Datenbank!$O455,T:T)),"",SUMIF(O:T,Datenbank!$O455,T:T))</f>
        <v>0</v>
      </c>
      <c r="X455" s="33">
        <f ca="1">IF(ISERROR(SUMIF(O:Q,Datenbank!$O455,Q:Q)),"",SUMIF(O:Q,Datenbank!$O455,Q:Q))+IF(ISERROR(SUMIF(O:Q,Datenbank!$O455,P:P)),"",SUMIF(O:Q,Datenbank!$O455,P:P))</f>
        <v>0</v>
      </c>
      <c r="Y455" s="33">
        <f ca="1">IF(ISERROR(Datenbank!$X455-W455),"",Datenbank!$X455-W455)</f>
        <v>0</v>
      </c>
      <c r="Z455" s="31" t="str" cm="1">
        <f t="array" ref="Z455">_xlfn.LET(_xlpm.fi,_xlfn._xlws.FILTER($O455:$O$2480,(MONTH($D455:$D$2480)=MONTH($D455))*($O455:$O$2480=$O455)),IF(COUNT(_xlpm.fi)&gt;1,"DUPLIKAT",""))</f>
        <v/>
      </c>
      <c r="AA455" s="31"/>
      <c r="AB455" s="31"/>
    </row>
    <row r="456" spans="2:28" ht="20.100000000000001" customHeight="1" x14ac:dyDescent="0.25">
      <c r="B456" s="31">
        <f t="shared" si="56"/>
        <v>444</v>
      </c>
      <c r="C456" s="31">
        <f t="shared" si="57"/>
        <v>1</v>
      </c>
      <c r="D456" s="32"/>
      <c r="E456" s="31"/>
      <c r="F456" s="31">
        <f>Datenbank!$E456</f>
        <v>0</v>
      </c>
      <c r="G456" s="33" t="str">
        <f>IF(ISERROR(INDEX([1]Plan!A:O,MATCH(E456,[1]Plan!C:C,0),MATCH(C456,[1]Plan!$A$2:$O$2,0))),"",INDEX([1]Plan!A:O,MATCH(E456,[1]Plan!C:C,0),MATCH(C456,[1]Plan!$A$2:$O$2,0)))</f>
        <v/>
      </c>
      <c r="H456" s="33"/>
      <c r="I456" s="33"/>
      <c r="J456" s="31"/>
      <c r="K456" s="33" t="str">
        <f t="shared" si="54"/>
        <v/>
      </c>
      <c r="L456" s="33" t="str">
        <f t="shared" si="55"/>
        <v/>
      </c>
      <c r="M456" s="31" t="str">
        <f t="shared" si="58"/>
        <v/>
      </c>
      <c r="N456" s="31" t="str">
        <f>IF(ISERROR(VLOOKUP(M456,[1]Plan!$Q$5:$R$22,2,FALSE)),"",VLOOKUP(M456,[1]Plan!$Q$5:$R$22,2,FALSE))</f>
        <v/>
      </c>
      <c r="O456" s="31" t="str">
        <f>IF(ISERROR(INDEX([1]Plan!$B:$B,MATCH(F456,[1]Plan!$C:$C,0))),"",INDEX([1]Plan!$B:$B,MATCH(F456,[1]Plan!$C:$C,0)))</f>
        <v/>
      </c>
      <c r="P456" s="33" t="str">
        <f t="shared" si="59"/>
        <v/>
      </c>
      <c r="Q456" s="33">
        <f t="shared" si="60"/>
        <v>0</v>
      </c>
      <c r="R456" s="33" t="str">
        <f t="shared" si="61"/>
        <v/>
      </c>
      <c r="S456" s="33" t="str">
        <f>IF(Z456="DUPLIKAT","",Tabelle1[[#This Row],[Soll-Monat]])</f>
        <v/>
      </c>
      <c r="T456" s="33" t="str">
        <f>IF(ISERROR(IF(M456=99,"",INDEX([1]Plan!A:O,MATCH($O456,[1]Plan!B:B,0),MATCH($C456,[1]Plan!$A$2:$O$2,0)))),"",IF(M456=99,"",INDEX([1]Plan!A:O,MATCH($O456,[1]Plan!B:B,0),MATCH($C456,[1]Plan!$A$2:$O$2,0))))</f>
        <v/>
      </c>
      <c r="U456" s="33">
        <f>IF(ISERROR(SUMIFS(P:P,E:E,Datenbank!$E456,C:C,Datenbank!$C456)),"",SUMIFS(P:P,E:E,Datenbank!$E456,C:C,Datenbank!$C456))+IF(ISERROR(SUMIFS(Q:Q,E:E,Datenbank!$E456,C:C,Datenbank!$C456)),"",SUMIFS(Q:Q,E:E,Datenbank!$E456,C:C,Datenbank!$C456))</f>
        <v>0</v>
      </c>
      <c r="V456" s="33" t="str">
        <f>IF(ISERROR(IF(Z456="Duplikat","",(Datenbank!$U456-Datenbank!$T456))),"",IF(Z456="Duplikat","",(Datenbank!$U456-Datenbank!$T456)))</f>
        <v/>
      </c>
      <c r="W456" s="33">
        <f ca="1">IF(ISERROR(SUMIF(O:T,Datenbank!$O456,T:T)),"",SUMIF(O:T,Datenbank!$O456,T:T))</f>
        <v>0</v>
      </c>
      <c r="X456" s="33">
        <f ca="1">IF(ISERROR(SUMIF(O:Q,Datenbank!$O456,Q:Q)),"",SUMIF(O:Q,Datenbank!$O456,Q:Q))+IF(ISERROR(SUMIF(O:Q,Datenbank!$O456,P:P)),"",SUMIF(O:Q,Datenbank!$O456,P:P))</f>
        <v>0</v>
      </c>
      <c r="Y456" s="33">
        <f ca="1">IF(ISERROR(Datenbank!$X456-W456),"",Datenbank!$X456-W456)</f>
        <v>0</v>
      </c>
      <c r="Z456" s="31" t="str" cm="1">
        <f t="array" ref="Z456">_xlfn.LET(_xlpm.fi,_xlfn._xlws.FILTER($O456:$O$2480,(MONTH($D456:$D$2480)=MONTH($D456))*($O456:$O$2480=$O456)),IF(COUNT(_xlpm.fi)&gt;1,"DUPLIKAT",""))</f>
        <v/>
      </c>
      <c r="AA456" s="31"/>
      <c r="AB456" s="31"/>
    </row>
    <row r="457" spans="2:28" ht="20.100000000000001" customHeight="1" x14ac:dyDescent="0.25">
      <c r="B457" s="31">
        <f t="shared" si="56"/>
        <v>445</v>
      </c>
      <c r="C457" s="31">
        <f t="shared" si="57"/>
        <v>1</v>
      </c>
      <c r="D457" s="32"/>
      <c r="E457" s="31"/>
      <c r="F457" s="31">
        <f>Datenbank!$E457</f>
        <v>0</v>
      </c>
      <c r="G457" s="33" t="str">
        <f>IF(ISERROR(INDEX([1]Plan!A:O,MATCH(E457,[1]Plan!C:C,0),MATCH(C457,[1]Plan!$A$2:$O$2,0))),"",INDEX([1]Plan!A:O,MATCH(E457,[1]Plan!C:C,0),MATCH(C457,[1]Plan!$A$2:$O$2,0)))</f>
        <v/>
      </c>
      <c r="H457" s="33"/>
      <c r="I457" s="33"/>
      <c r="J457" s="31"/>
      <c r="K457" s="33" t="str">
        <f t="shared" si="54"/>
        <v/>
      </c>
      <c r="L457" s="33" t="str">
        <f t="shared" si="55"/>
        <v/>
      </c>
      <c r="M457" s="31" t="str">
        <f t="shared" si="58"/>
        <v/>
      </c>
      <c r="N457" s="31" t="str">
        <f>IF(ISERROR(VLOOKUP(M457,[1]Plan!$Q$5:$R$22,2,FALSE)),"",VLOOKUP(M457,[1]Plan!$Q$5:$R$22,2,FALSE))</f>
        <v/>
      </c>
      <c r="O457" s="31" t="str">
        <f>IF(ISERROR(INDEX([1]Plan!$B:$B,MATCH(F457,[1]Plan!$C:$C,0))),"",INDEX([1]Plan!$B:$B,MATCH(F457,[1]Plan!$C:$C,0)))</f>
        <v/>
      </c>
      <c r="P457" s="33" t="str">
        <f t="shared" si="59"/>
        <v/>
      </c>
      <c r="Q457" s="33">
        <f t="shared" si="60"/>
        <v>0</v>
      </c>
      <c r="R457" s="33" t="str">
        <f t="shared" si="61"/>
        <v/>
      </c>
      <c r="S457" s="33" t="str">
        <f>IF(Z457="DUPLIKAT","",Tabelle1[[#This Row],[Soll-Monat]])</f>
        <v/>
      </c>
      <c r="T457" s="33" t="str">
        <f>IF(ISERROR(IF(M457=99,"",INDEX([1]Plan!A:O,MATCH($O457,[1]Plan!B:B,0),MATCH($C457,[1]Plan!$A$2:$O$2,0)))),"",IF(M457=99,"",INDEX([1]Plan!A:O,MATCH($O457,[1]Plan!B:B,0),MATCH($C457,[1]Plan!$A$2:$O$2,0))))</f>
        <v/>
      </c>
      <c r="U457" s="33">
        <f>IF(ISERROR(SUMIFS(P:P,E:E,Datenbank!$E457,C:C,Datenbank!$C457)),"",SUMIFS(P:P,E:E,Datenbank!$E457,C:C,Datenbank!$C457))+IF(ISERROR(SUMIFS(Q:Q,E:E,Datenbank!$E457,C:C,Datenbank!$C457)),"",SUMIFS(Q:Q,E:E,Datenbank!$E457,C:C,Datenbank!$C457))</f>
        <v>0</v>
      </c>
      <c r="V457" s="33" t="str">
        <f>IF(ISERROR(IF(Z457="Duplikat","",(Datenbank!$U457-Datenbank!$T457))),"",IF(Z457="Duplikat","",(Datenbank!$U457-Datenbank!$T457)))</f>
        <v/>
      </c>
      <c r="W457" s="33">
        <f ca="1">IF(ISERROR(SUMIF(O:T,Datenbank!$O457,T:T)),"",SUMIF(O:T,Datenbank!$O457,T:T))</f>
        <v>0</v>
      </c>
      <c r="X457" s="33">
        <f ca="1">IF(ISERROR(SUMIF(O:Q,Datenbank!$O457,Q:Q)),"",SUMIF(O:Q,Datenbank!$O457,Q:Q))+IF(ISERROR(SUMIF(O:Q,Datenbank!$O457,P:P)),"",SUMIF(O:Q,Datenbank!$O457,P:P))</f>
        <v>0</v>
      </c>
      <c r="Y457" s="33">
        <f ca="1">IF(ISERROR(Datenbank!$X457-W457),"",Datenbank!$X457-W457)</f>
        <v>0</v>
      </c>
      <c r="Z457" s="31" t="str" cm="1">
        <f t="array" ref="Z457">_xlfn.LET(_xlpm.fi,_xlfn._xlws.FILTER($O457:$O$2480,(MONTH($D457:$D$2480)=MONTH($D457))*($O457:$O$2480=$O457)),IF(COUNT(_xlpm.fi)&gt;1,"DUPLIKAT",""))</f>
        <v/>
      </c>
      <c r="AA457" s="31"/>
      <c r="AB457" s="31"/>
    </row>
    <row r="458" spans="2:28" ht="20.100000000000001" customHeight="1" x14ac:dyDescent="0.25">
      <c r="B458" s="31">
        <f t="shared" si="56"/>
        <v>446</v>
      </c>
      <c r="C458" s="31">
        <f t="shared" si="57"/>
        <v>1</v>
      </c>
      <c r="D458" s="32"/>
      <c r="E458" s="31"/>
      <c r="F458" s="31">
        <f>Datenbank!$E458</f>
        <v>0</v>
      </c>
      <c r="G458" s="33" t="str">
        <f>IF(ISERROR(INDEX([1]Plan!A:O,MATCH(E458,[1]Plan!C:C,0),MATCH(C458,[1]Plan!$A$2:$O$2,0))),"",INDEX([1]Plan!A:O,MATCH(E458,[1]Plan!C:C,0),MATCH(C458,[1]Plan!$A$2:$O$2,0)))</f>
        <v/>
      </c>
      <c r="H458" s="33"/>
      <c r="I458" s="33"/>
      <c r="J458" s="31"/>
      <c r="K458" s="33" t="str">
        <f t="shared" si="54"/>
        <v/>
      </c>
      <c r="L458" s="33" t="str">
        <f t="shared" si="55"/>
        <v/>
      </c>
      <c r="M458" s="31" t="str">
        <f t="shared" si="58"/>
        <v/>
      </c>
      <c r="N458" s="31" t="str">
        <f>IF(ISERROR(VLOOKUP(M458,[1]Plan!$Q$5:$R$22,2,FALSE)),"",VLOOKUP(M458,[1]Plan!$Q$5:$R$22,2,FALSE))</f>
        <v/>
      </c>
      <c r="O458" s="31" t="str">
        <f>IF(ISERROR(INDEX([1]Plan!$B:$B,MATCH(F458,[1]Plan!$C:$C,0))),"",INDEX([1]Plan!$B:$B,MATCH(F458,[1]Plan!$C:$C,0)))</f>
        <v/>
      </c>
      <c r="P458" s="33" t="str">
        <f t="shared" si="59"/>
        <v/>
      </c>
      <c r="Q458" s="33">
        <f t="shared" si="60"/>
        <v>0</v>
      </c>
      <c r="R458" s="33" t="str">
        <f t="shared" si="61"/>
        <v/>
      </c>
      <c r="S458" s="33" t="str">
        <f>IF(Z458="DUPLIKAT","",Tabelle1[[#This Row],[Soll-Monat]])</f>
        <v/>
      </c>
      <c r="T458" s="33" t="str">
        <f>IF(ISERROR(IF(M458=99,"",INDEX([1]Plan!A:O,MATCH($O458,[1]Plan!B:B,0),MATCH($C458,[1]Plan!$A$2:$O$2,0)))),"",IF(M458=99,"",INDEX([1]Plan!A:O,MATCH($O458,[1]Plan!B:B,0),MATCH($C458,[1]Plan!$A$2:$O$2,0))))</f>
        <v/>
      </c>
      <c r="U458" s="33">
        <f>IF(ISERROR(SUMIFS(P:P,E:E,Datenbank!$E458,C:C,Datenbank!$C458)),"",SUMIFS(P:P,E:E,Datenbank!$E458,C:C,Datenbank!$C458))+IF(ISERROR(SUMIFS(Q:Q,E:E,Datenbank!$E458,C:C,Datenbank!$C458)),"",SUMIFS(Q:Q,E:E,Datenbank!$E458,C:C,Datenbank!$C458))</f>
        <v>0</v>
      </c>
      <c r="V458" s="33" t="str">
        <f>IF(ISERROR(IF(Z458="Duplikat","",(Datenbank!$U458-Datenbank!$T458))),"",IF(Z458="Duplikat","",(Datenbank!$U458-Datenbank!$T458)))</f>
        <v/>
      </c>
      <c r="W458" s="33">
        <f ca="1">IF(ISERROR(SUMIF(O:T,Datenbank!$O458,T:T)),"",SUMIF(O:T,Datenbank!$O458,T:T))</f>
        <v>0</v>
      </c>
      <c r="X458" s="33">
        <f ca="1">IF(ISERROR(SUMIF(O:Q,Datenbank!$O458,Q:Q)),"",SUMIF(O:Q,Datenbank!$O458,Q:Q))+IF(ISERROR(SUMIF(O:Q,Datenbank!$O458,P:P)),"",SUMIF(O:Q,Datenbank!$O458,P:P))</f>
        <v>0</v>
      </c>
      <c r="Y458" s="33">
        <f ca="1">IF(ISERROR(Datenbank!$X458-W458),"",Datenbank!$X458-W458)</f>
        <v>0</v>
      </c>
      <c r="Z458" s="31" t="str" cm="1">
        <f t="array" ref="Z458">_xlfn.LET(_xlpm.fi,_xlfn._xlws.FILTER($O458:$O$2480,(MONTH($D458:$D$2480)=MONTH($D458))*($O458:$O$2480=$O458)),IF(COUNT(_xlpm.fi)&gt;1,"DUPLIKAT",""))</f>
        <v/>
      </c>
      <c r="AA458" s="31"/>
      <c r="AB458" s="31"/>
    </row>
    <row r="459" spans="2:28" ht="20.100000000000001" customHeight="1" x14ac:dyDescent="0.25">
      <c r="B459" s="31">
        <f t="shared" si="56"/>
        <v>447</v>
      </c>
      <c r="C459" s="31">
        <f t="shared" si="57"/>
        <v>1</v>
      </c>
      <c r="D459" s="32"/>
      <c r="E459" s="31"/>
      <c r="F459" s="31">
        <f>Datenbank!$E459</f>
        <v>0</v>
      </c>
      <c r="G459" s="33" t="str">
        <f>IF(ISERROR(INDEX([1]Plan!A:O,MATCH(E459,[1]Plan!C:C,0),MATCH(C459,[1]Plan!$A$2:$O$2,0))),"",INDEX([1]Plan!A:O,MATCH(E459,[1]Plan!C:C,0),MATCH(C459,[1]Plan!$A$2:$O$2,0)))</f>
        <v/>
      </c>
      <c r="H459" s="33"/>
      <c r="I459" s="33"/>
      <c r="J459" s="31"/>
      <c r="K459" s="33" t="str">
        <f t="shared" si="54"/>
        <v/>
      </c>
      <c r="L459" s="33" t="str">
        <f t="shared" si="55"/>
        <v/>
      </c>
      <c r="M459" s="31" t="str">
        <f t="shared" si="58"/>
        <v/>
      </c>
      <c r="N459" s="31" t="str">
        <f>IF(ISERROR(VLOOKUP(M459,[1]Plan!$Q$5:$R$22,2,FALSE)),"",VLOOKUP(M459,[1]Plan!$Q$5:$R$22,2,FALSE))</f>
        <v/>
      </c>
      <c r="O459" s="31" t="str">
        <f>IF(ISERROR(INDEX([1]Plan!$B:$B,MATCH(F459,[1]Plan!$C:$C,0))),"",INDEX([1]Plan!$B:$B,MATCH(F459,[1]Plan!$C:$C,0)))</f>
        <v/>
      </c>
      <c r="P459" s="33" t="str">
        <f t="shared" si="59"/>
        <v/>
      </c>
      <c r="Q459" s="33">
        <f t="shared" si="60"/>
        <v>0</v>
      </c>
      <c r="R459" s="33" t="str">
        <f t="shared" si="61"/>
        <v/>
      </c>
      <c r="S459" s="33" t="str">
        <f>IF(Z459="DUPLIKAT","",Tabelle1[[#This Row],[Soll-Monat]])</f>
        <v/>
      </c>
      <c r="T459" s="33" t="str">
        <f>IF(ISERROR(IF(M459=99,"",INDEX([1]Plan!A:O,MATCH($O459,[1]Plan!B:B,0),MATCH($C459,[1]Plan!$A$2:$O$2,0)))),"",IF(M459=99,"",INDEX([1]Plan!A:O,MATCH($O459,[1]Plan!B:B,0),MATCH($C459,[1]Plan!$A$2:$O$2,0))))</f>
        <v/>
      </c>
      <c r="U459" s="33">
        <f>IF(ISERROR(SUMIFS(P:P,E:E,Datenbank!$E459,C:C,Datenbank!$C459)),"",SUMIFS(P:P,E:E,Datenbank!$E459,C:C,Datenbank!$C459))+IF(ISERROR(SUMIFS(Q:Q,E:E,Datenbank!$E459,C:C,Datenbank!$C459)),"",SUMIFS(Q:Q,E:E,Datenbank!$E459,C:C,Datenbank!$C459))</f>
        <v>0</v>
      </c>
      <c r="V459" s="33" t="str">
        <f>IF(ISERROR(IF(Z459="Duplikat","",(Datenbank!$U459-Datenbank!$T459))),"",IF(Z459="Duplikat","",(Datenbank!$U459-Datenbank!$T459)))</f>
        <v/>
      </c>
      <c r="W459" s="33">
        <f ca="1">IF(ISERROR(SUMIF(O:T,Datenbank!$O459,T:T)),"",SUMIF(O:T,Datenbank!$O459,T:T))</f>
        <v>0</v>
      </c>
      <c r="X459" s="33">
        <f ca="1">IF(ISERROR(SUMIF(O:Q,Datenbank!$O459,Q:Q)),"",SUMIF(O:Q,Datenbank!$O459,Q:Q))+IF(ISERROR(SUMIF(O:Q,Datenbank!$O459,P:P)),"",SUMIF(O:Q,Datenbank!$O459,P:P))</f>
        <v>0</v>
      </c>
      <c r="Y459" s="33">
        <f ca="1">IF(ISERROR(Datenbank!$X459-W459),"",Datenbank!$X459-W459)</f>
        <v>0</v>
      </c>
      <c r="Z459" s="31" t="str" cm="1">
        <f t="array" ref="Z459">_xlfn.LET(_xlpm.fi,_xlfn._xlws.FILTER($O459:$O$2480,(MONTH($D459:$D$2480)=MONTH($D459))*($O459:$O$2480=$O459)),IF(COUNT(_xlpm.fi)&gt;1,"DUPLIKAT",""))</f>
        <v/>
      </c>
      <c r="AA459" s="31"/>
      <c r="AB459" s="31"/>
    </row>
    <row r="460" spans="2:28" ht="20.100000000000001" customHeight="1" x14ac:dyDescent="0.25">
      <c r="B460" s="31">
        <f t="shared" si="56"/>
        <v>448</v>
      </c>
      <c r="C460" s="31">
        <f t="shared" si="57"/>
        <v>1</v>
      </c>
      <c r="D460" s="32"/>
      <c r="E460" s="31"/>
      <c r="F460" s="31">
        <f>Datenbank!$E460</f>
        <v>0</v>
      </c>
      <c r="G460" s="33" t="str">
        <f>IF(ISERROR(INDEX([1]Plan!A:O,MATCH(E460,[1]Plan!C:C,0),MATCH(C460,[1]Plan!$A$2:$O$2,0))),"",INDEX([1]Plan!A:O,MATCH(E460,[1]Plan!C:C,0),MATCH(C460,[1]Plan!$A$2:$O$2,0)))</f>
        <v/>
      </c>
      <c r="H460" s="33"/>
      <c r="I460" s="33"/>
      <c r="J460" s="31"/>
      <c r="K460" s="33" t="str">
        <f t="shared" si="54"/>
        <v/>
      </c>
      <c r="L460" s="33" t="str">
        <f t="shared" si="55"/>
        <v/>
      </c>
      <c r="M460" s="31" t="str">
        <f t="shared" si="58"/>
        <v/>
      </c>
      <c r="N460" s="31" t="str">
        <f>IF(ISERROR(VLOOKUP(M460,[1]Plan!$Q$5:$R$22,2,FALSE)),"",VLOOKUP(M460,[1]Plan!$Q$5:$R$22,2,FALSE))</f>
        <v/>
      </c>
      <c r="O460" s="31" t="str">
        <f>IF(ISERROR(INDEX([1]Plan!$B:$B,MATCH(F460,[1]Plan!$C:$C,0))),"",INDEX([1]Plan!$B:$B,MATCH(F460,[1]Plan!$C:$C,0)))</f>
        <v/>
      </c>
      <c r="P460" s="33" t="str">
        <f t="shared" si="59"/>
        <v/>
      </c>
      <c r="Q460" s="33">
        <f t="shared" si="60"/>
        <v>0</v>
      </c>
      <c r="R460" s="33" t="str">
        <f t="shared" si="61"/>
        <v/>
      </c>
      <c r="S460" s="33" t="str">
        <f>IF(Z460="DUPLIKAT","",Tabelle1[[#This Row],[Soll-Monat]])</f>
        <v/>
      </c>
      <c r="T460" s="33" t="str">
        <f>IF(ISERROR(IF(M460=99,"",INDEX([1]Plan!A:O,MATCH($O460,[1]Plan!B:B,0),MATCH($C460,[1]Plan!$A$2:$O$2,0)))),"",IF(M460=99,"",INDEX([1]Plan!A:O,MATCH($O460,[1]Plan!B:B,0),MATCH($C460,[1]Plan!$A$2:$O$2,0))))</f>
        <v/>
      </c>
      <c r="U460" s="33">
        <f>IF(ISERROR(SUMIFS(P:P,E:E,Datenbank!$E460,C:C,Datenbank!$C460)),"",SUMIFS(P:P,E:E,Datenbank!$E460,C:C,Datenbank!$C460))+IF(ISERROR(SUMIFS(Q:Q,E:E,Datenbank!$E460,C:C,Datenbank!$C460)),"",SUMIFS(Q:Q,E:E,Datenbank!$E460,C:C,Datenbank!$C460))</f>
        <v>0</v>
      </c>
      <c r="V460" s="33" t="str">
        <f>IF(ISERROR(IF(Z460="Duplikat","",(Datenbank!$U460-Datenbank!$T460))),"",IF(Z460="Duplikat","",(Datenbank!$U460-Datenbank!$T460)))</f>
        <v/>
      </c>
      <c r="W460" s="33">
        <f ca="1">IF(ISERROR(SUMIF(O:T,Datenbank!$O460,T:T)),"",SUMIF(O:T,Datenbank!$O460,T:T))</f>
        <v>0</v>
      </c>
      <c r="X460" s="33">
        <f ca="1">IF(ISERROR(SUMIF(O:Q,Datenbank!$O460,Q:Q)),"",SUMIF(O:Q,Datenbank!$O460,Q:Q))+IF(ISERROR(SUMIF(O:Q,Datenbank!$O460,P:P)),"",SUMIF(O:Q,Datenbank!$O460,P:P))</f>
        <v>0</v>
      </c>
      <c r="Y460" s="33">
        <f ca="1">IF(ISERROR(Datenbank!$X460-W460),"",Datenbank!$X460-W460)</f>
        <v>0</v>
      </c>
      <c r="Z460" s="31" t="str" cm="1">
        <f t="array" ref="Z460">_xlfn.LET(_xlpm.fi,_xlfn._xlws.FILTER($O460:$O$2480,(MONTH($D460:$D$2480)=MONTH($D460))*($O460:$O$2480=$O460)),IF(COUNT(_xlpm.fi)&gt;1,"DUPLIKAT",""))</f>
        <v/>
      </c>
      <c r="AA460" s="31"/>
      <c r="AB460" s="31"/>
    </row>
    <row r="461" spans="2:28" ht="20.100000000000001" customHeight="1" x14ac:dyDescent="0.25">
      <c r="B461" s="31">
        <f t="shared" si="56"/>
        <v>449</v>
      </c>
      <c r="C461" s="31">
        <f t="shared" si="57"/>
        <v>1</v>
      </c>
      <c r="D461" s="32"/>
      <c r="E461" s="31"/>
      <c r="F461" s="31">
        <f>Datenbank!$E461</f>
        <v>0</v>
      </c>
      <c r="G461" s="33" t="str">
        <f>IF(ISERROR(INDEX([1]Plan!A:O,MATCH(E461,[1]Plan!C:C,0),MATCH(C461,[1]Plan!$A$2:$O$2,0))),"",INDEX([1]Plan!A:O,MATCH(E461,[1]Plan!C:C,0),MATCH(C461,[1]Plan!$A$2:$O$2,0)))</f>
        <v/>
      </c>
      <c r="H461" s="33"/>
      <c r="I461" s="33"/>
      <c r="J461" s="31"/>
      <c r="K461" s="33" t="str">
        <f t="shared" si="54"/>
        <v/>
      </c>
      <c r="L461" s="33" t="str">
        <f t="shared" si="55"/>
        <v/>
      </c>
      <c r="M461" s="31" t="str">
        <f t="shared" si="58"/>
        <v/>
      </c>
      <c r="N461" s="31" t="str">
        <f>IF(ISERROR(VLOOKUP(M461,[1]Plan!$Q$5:$R$22,2,FALSE)),"",VLOOKUP(M461,[1]Plan!$Q$5:$R$22,2,FALSE))</f>
        <v/>
      </c>
      <c r="O461" s="31" t="str">
        <f>IF(ISERROR(INDEX([1]Plan!$B:$B,MATCH(F461,[1]Plan!$C:$C,0))),"",INDEX([1]Plan!$B:$B,MATCH(F461,[1]Plan!$C:$C,0)))</f>
        <v/>
      </c>
      <c r="P461" s="33" t="str">
        <f t="shared" si="59"/>
        <v/>
      </c>
      <c r="Q461" s="33">
        <f t="shared" si="60"/>
        <v>0</v>
      </c>
      <c r="R461" s="33" t="str">
        <f t="shared" si="61"/>
        <v/>
      </c>
      <c r="S461" s="33" t="str">
        <f>IF(Z461="DUPLIKAT","",Tabelle1[[#This Row],[Soll-Monat]])</f>
        <v/>
      </c>
      <c r="T461" s="33" t="str">
        <f>IF(ISERROR(IF(M461=99,"",INDEX([1]Plan!A:O,MATCH($O461,[1]Plan!B:B,0),MATCH($C461,[1]Plan!$A$2:$O$2,0)))),"",IF(M461=99,"",INDEX([1]Plan!A:O,MATCH($O461,[1]Plan!B:B,0),MATCH($C461,[1]Plan!$A$2:$O$2,0))))</f>
        <v/>
      </c>
      <c r="U461" s="33">
        <f>IF(ISERROR(SUMIFS(P:P,E:E,Datenbank!$E461,C:C,Datenbank!$C461)),"",SUMIFS(P:P,E:E,Datenbank!$E461,C:C,Datenbank!$C461))+IF(ISERROR(SUMIFS(Q:Q,E:E,Datenbank!$E461,C:C,Datenbank!$C461)),"",SUMIFS(Q:Q,E:E,Datenbank!$E461,C:C,Datenbank!$C461))</f>
        <v>0</v>
      </c>
      <c r="V461" s="33" t="str">
        <f>IF(ISERROR(IF(Z461="Duplikat","",(Datenbank!$U461-Datenbank!$T461))),"",IF(Z461="Duplikat","",(Datenbank!$U461-Datenbank!$T461)))</f>
        <v/>
      </c>
      <c r="W461" s="33">
        <f ca="1">IF(ISERROR(SUMIF(O:T,Datenbank!$O461,T:T)),"",SUMIF(O:T,Datenbank!$O461,T:T))</f>
        <v>0</v>
      </c>
      <c r="X461" s="33">
        <f ca="1">IF(ISERROR(SUMIF(O:Q,Datenbank!$O461,Q:Q)),"",SUMIF(O:Q,Datenbank!$O461,Q:Q))+IF(ISERROR(SUMIF(O:Q,Datenbank!$O461,P:P)),"",SUMIF(O:Q,Datenbank!$O461,P:P))</f>
        <v>0</v>
      </c>
      <c r="Y461" s="33">
        <f ca="1">IF(ISERROR(Datenbank!$X461-W461),"",Datenbank!$X461-W461)</f>
        <v>0</v>
      </c>
      <c r="Z461" s="31" t="str" cm="1">
        <f t="array" ref="Z461">_xlfn.LET(_xlpm.fi,_xlfn._xlws.FILTER($O461:$O$2480,(MONTH($D461:$D$2480)=MONTH($D461))*($O461:$O$2480=$O461)),IF(COUNT(_xlpm.fi)&gt;1,"DUPLIKAT",""))</f>
        <v/>
      </c>
      <c r="AA461" s="31"/>
      <c r="AB461" s="31"/>
    </row>
    <row r="462" spans="2:28" ht="20.100000000000001" customHeight="1" x14ac:dyDescent="0.25">
      <c r="B462" s="31">
        <f t="shared" si="56"/>
        <v>450</v>
      </c>
      <c r="C462" s="31">
        <f t="shared" si="57"/>
        <v>1</v>
      </c>
      <c r="D462" s="32"/>
      <c r="E462" s="31"/>
      <c r="F462" s="31">
        <f>Datenbank!$E462</f>
        <v>0</v>
      </c>
      <c r="G462" s="33" t="str">
        <f>IF(ISERROR(INDEX([1]Plan!A:O,MATCH(E462,[1]Plan!C:C,0),MATCH(C462,[1]Plan!$A$2:$O$2,0))),"",INDEX([1]Plan!A:O,MATCH(E462,[1]Plan!C:C,0),MATCH(C462,[1]Plan!$A$2:$O$2,0)))</f>
        <v/>
      </c>
      <c r="H462" s="33"/>
      <c r="I462" s="33"/>
      <c r="J462" s="31"/>
      <c r="K462" s="33" t="str">
        <f t="shared" ref="K462:K525" si="62">IF(ISERROR(K461-G462),"",K461-G462)</f>
        <v/>
      </c>
      <c r="L462" s="33" t="str">
        <f t="shared" ref="L462:L525" si="63">IF(ISERROR(IF(AND(G462="",H462=""),"",L461-H462-I462)),"",IF(AND(G462="",H462=""),"",L461-H462-I462))</f>
        <v/>
      </c>
      <c r="M462" s="31" t="str">
        <f t="shared" si="58"/>
        <v/>
      </c>
      <c r="N462" s="31" t="str">
        <f>IF(ISERROR(VLOOKUP(M462,[1]Plan!$Q$5:$R$22,2,FALSE)),"",VLOOKUP(M462,[1]Plan!$Q$5:$R$22,2,FALSE))</f>
        <v/>
      </c>
      <c r="O462" s="31" t="str">
        <f>IF(ISERROR(INDEX([1]Plan!$B:$B,MATCH(F462,[1]Plan!$C:$C,0))),"",INDEX([1]Plan!$B:$B,MATCH(F462,[1]Plan!$C:$C,0)))</f>
        <v/>
      </c>
      <c r="P462" s="33" t="str">
        <f t="shared" si="59"/>
        <v/>
      </c>
      <c r="Q462" s="33">
        <f t="shared" si="60"/>
        <v>0</v>
      </c>
      <c r="R462" s="33" t="str">
        <f t="shared" si="61"/>
        <v/>
      </c>
      <c r="S462" s="33" t="str">
        <f>IF(Z462="DUPLIKAT","",Tabelle1[[#This Row],[Soll-Monat]])</f>
        <v/>
      </c>
      <c r="T462" s="33" t="str">
        <f>IF(ISERROR(IF(M462=99,"",INDEX([1]Plan!A:O,MATCH($O462,[1]Plan!B:B,0),MATCH($C462,[1]Plan!$A$2:$O$2,0)))),"",IF(M462=99,"",INDEX([1]Plan!A:O,MATCH($O462,[1]Plan!B:B,0),MATCH($C462,[1]Plan!$A$2:$O$2,0))))</f>
        <v/>
      </c>
      <c r="U462" s="33">
        <f>IF(ISERROR(SUMIFS(P:P,E:E,Datenbank!$E462,C:C,Datenbank!$C462)),"",SUMIFS(P:P,E:E,Datenbank!$E462,C:C,Datenbank!$C462))+IF(ISERROR(SUMIFS(Q:Q,E:E,Datenbank!$E462,C:C,Datenbank!$C462)),"",SUMIFS(Q:Q,E:E,Datenbank!$E462,C:C,Datenbank!$C462))</f>
        <v>0</v>
      </c>
      <c r="V462" s="33" t="str">
        <f>IF(ISERROR(IF(Z462="Duplikat","",(Datenbank!$U462-Datenbank!$T462))),"",IF(Z462="Duplikat","",(Datenbank!$U462-Datenbank!$T462)))</f>
        <v/>
      </c>
      <c r="W462" s="33">
        <f ca="1">IF(ISERROR(SUMIF(O:T,Datenbank!$O462,T:T)),"",SUMIF(O:T,Datenbank!$O462,T:T))</f>
        <v>0</v>
      </c>
      <c r="X462" s="33">
        <f ca="1">IF(ISERROR(SUMIF(O:Q,Datenbank!$O462,Q:Q)),"",SUMIF(O:Q,Datenbank!$O462,Q:Q))+IF(ISERROR(SUMIF(O:Q,Datenbank!$O462,P:P)),"",SUMIF(O:Q,Datenbank!$O462,P:P))</f>
        <v>0</v>
      </c>
      <c r="Y462" s="33">
        <f ca="1">IF(ISERROR(Datenbank!$X462-W462),"",Datenbank!$X462-W462)</f>
        <v>0</v>
      </c>
      <c r="Z462" s="31" t="str" cm="1">
        <f t="array" ref="Z462">_xlfn.LET(_xlpm.fi,_xlfn._xlws.FILTER($O462:$O$2480,(MONTH($D462:$D$2480)=MONTH($D462))*($O462:$O$2480=$O462)),IF(COUNT(_xlpm.fi)&gt;1,"DUPLIKAT",""))</f>
        <v/>
      </c>
      <c r="AA462" s="31"/>
      <c r="AB462" s="31"/>
    </row>
    <row r="463" spans="2:28" ht="20.100000000000001" customHeight="1" x14ac:dyDescent="0.25">
      <c r="B463" s="31">
        <f t="shared" si="56"/>
        <v>451</v>
      </c>
      <c r="C463" s="31">
        <f t="shared" si="57"/>
        <v>1</v>
      </c>
      <c r="D463" s="32"/>
      <c r="E463" s="31"/>
      <c r="F463" s="31">
        <f>Datenbank!$E463</f>
        <v>0</v>
      </c>
      <c r="G463" s="33" t="str">
        <f>IF(ISERROR(INDEX([1]Plan!A:O,MATCH(E463,[1]Plan!C:C,0),MATCH(C463,[1]Plan!$A$2:$O$2,0))),"",INDEX([1]Plan!A:O,MATCH(E463,[1]Plan!C:C,0),MATCH(C463,[1]Plan!$A$2:$O$2,0)))</f>
        <v/>
      </c>
      <c r="H463" s="33"/>
      <c r="I463" s="33"/>
      <c r="J463" s="31"/>
      <c r="K463" s="33" t="str">
        <f t="shared" si="62"/>
        <v/>
      </c>
      <c r="L463" s="33" t="str">
        <f t="shared" si="63"/>
        <v/>
      </c>
      <c r="M463" s="31" t="str">
        <f t="shared" si="58"/>
        <v/>
      </c>
      <c r="N463" s="31" t="str">
        <f>IF(ISERROR(VLOOKUP(M463,[1]Plan!$Q$5:$R$22,2,FALSE)),"",VLOOKUP(M463,[1]Plan!$Q$5:$R$22,2,FALSE))</f>
        <v/>
      </c>
      <c r="O463" s="31" t="str">
        <f>IF(ISERROR(INDEX([1]Plan!$B:$B,MATCH(F463,[1]Plan!$C:$C,0))),"",INDEX([1]Plan!$B:$B,MATCH(F463,[1]Plan!$C:$C,0)))</f>
        <v/>
      </c>
      <c r="P463" s="33" t="str">
        <f t="shared" si="59"/>
        <v/>
      </c>
      <c r="Q463" s="33">
        <f t="shared" si="60"/>
        <v>0</v>
      </c>
      <c r="R463" s="33" t="str">
        <f t="shared" si="61"/>
        <v/>
      </c>
      <c r="S463" s="33" t="str">
        <f>IF(Z463="DUPLIKAT","",Tabelle1[[#This Row],[Soll-Monat]])</f>
        <v/>
      </c>
      <c r="T463" s="33" t="str">
        <f>IF(ISERROR(IF(M463=99,"",INDEX([1]Plan!A:O,MATCH($O463,[1]Plan!B:B,0),MATCH($C463,[1]Plan!$A$2:$O$2,0)))),"",IF(M463=99,"",INDEX([1]Plan!A:O,MATCH($O463,[1]Plan!B:B,0),MATCH($C463,[1]Plan!$A$2:$O$2,0))))</f>
        <v/>
      </c>
      <c r="U463" s="33">
        <f>IF(ISERROR(SUMIFS(P:P,E:E,Datenbank!$E463,C:C,Datenbank!$C463)),"",SUMIFS(P:P,E:E,Datenbank!$E463,C:C,Datenbank!$C463))+IF(ISERROR(SUMIFS(Q:Q,E:E,Datenbank!$E463,C:C,Datenbank!$C463)),"",SUMIFS(Q:Q,E:E,Datenbank!$E463,C:C,Datenbank!$C463))</f>
        <v>0</v>
      </c>
      <c r="V463" s="33" t="str">
        <f>IF(ISERROR(IF(Z463="Duplikat","",(Datenbank!$U463-Datenbank!$T463))),"",IF(Z463="Duplikat","",(Datenbank!$U463-Datenbank!$T463)))</f>
        <v/>
      </c>
      <c r="W463" s="33">
        <f ca="1">IF(ISERROR(SUMIF(O:T,Datenbank!$O463,T:T)),"",SUMIF(O:T,Datenbank!$O463,T:T))</f>
        <v>0</v>
      </c>
      <c r="X463" s="33">
        <f ca="1">IF(ISERROR(SUMIF(O:Q,Datenbank!$O463,Q:Q)),"",SUMIF(O:Q,Datenbank!$O463,Q:Q))+IF(ISERROR(SUMIF(O:Q,Datenbank!$O463,P:P)),"",SUMIF(O:Q,Datenbank!$O463,P:P))</f>
        <v>0</v>
      </c>
      <c r="Y463" s="33">
        <f ca="1">IF(ISERROR(Datenbank!$X463-W463),"",Datenbank!$X463-W463)</f>
        <v>0</v>
      </c>
      <c r="Z463" s="31" t="str" cm="1">
        <f t="array" ref="Z463">_xlfn.LET(_xlpm.fi,_xlfn._xlws.FILTER($O463:$O$2480,(MONTH($D463:$D$2480)=MONTH($D463))*($O463:$O$2480=$O463)),IF(COUNT(_xlpm.fi)&gt;1,"DUPLIKAT",""))</f>
        <v/>
      </c>
      <c r="AA463" s="31"/>
      <c r="AB463" s="31"/>
    </row>
    <row r="464" spans="2:28" ht="20.100000000000001" customHeight="1" x14ac:dyDescent="0.25">
      <c r="B464" s="31">
        <f t="shared" si="56"/>
        <v>452</v>
      </c>
      <c r="C464" s="31">
        <f t="shared" si="57"/>
        <v>1</v>
      </c>
      <c r="D464" s="32"/>
      <c r="E464" s="31"/>
      <c r="F464" s="31">
        <f>Datenbank!$E464</f>
        <v>0</v>
      </c>
      <c r="G464" s="33" t="str">
        <f>IF(ISERROR(INDEX([1]Plan!A:O,MATCH(E464,[1]Plan!C:C,0),MATCH(C464,[1]Plan!$A$2:$O$2,0))),"",INDEX([1]Plan!A:O,MATCH(E464,[1]Plan!C:C,0),MATCH(C464,[1]Plan!$A$2:$O$2,0)))</f>
        <v/>
      </c>
      <c r="H464" s="33"/>
      <c r="I464" s="33"/>
      <c r="J464" s="31"/>
      <c r="K464" s="33" t="str">
        <f t="shared" si="62"/>
        <v/>
      </c>
      <c r="L464" s="33" t="str">
        <f t="shared" si="63"/>
        <v/>
      </c>
      <c r="M464" s="31" t="str">
        <f t="shared" si="58"/>
        <v/>
      </c>
      <c r="N464" s="31" t="str">
        <f>IF(ISERROR(VLOOKUP(M464,[1]Plan!$Q$5:$R$22,2,FALSE)),"",VLOOKUP(M464,[1]Plan!$Q$5:$R$22,2,FALSE))</f>
        <v/>
      </c>
      <c r="O464" s="31" t="str">
        <f>IF(ISERROR(INDEX([1]Plan!$B:$B,MATCH(F464,[1]Plan!$C:$C,0))),"",INDEX([1]Plan!$B:$B,MATCH(F464,[1]Plan!$C:$C,0)))</f>
        <v/>
      </c>
      <c r="P464" s="33" t="str">
        <f t="shared" si="59"/>
        <v/>
      </c>
      <c r="Q464" s="33">
        <f t="shared" si="60"/>
        <v>0</v>
      </c>
      <c r="R464" s="33" t="str">
        <f t="shared" si="61"/>
        <v/>
      </c>
      <c r="S464" s="33" t="str">
        <f>IF(Z464="DUPLIKAT","",Tabelle1[[#This Row],[Soll-Monat]])</f>
        <v/>
      </c>
      <c r="T464" s="33" t="str">
        <f>IF(ISERROR(IF(M464=99,"",INDEX([1]Plan!A:O,MATCH($O464,[1]Plan!B:B,0),MATCH($C464,[1]Plan!$A$2:$O$2,0)))),"",IF(M464=99,"",INDEX([1]Plan!A:O,MATCH($O464,[1]Plan!B:B,0),MATCH($C464,[1]Plan!$A$2:$O$2,0))))</f>
        <v/>
      </c>
      <c r="U464" s="33">
        <f>IF(ISERROR(SUMIFS(P:P,E:E,Datenbank!$E464,C:C,Datenbank!$C464)),"",SUMIFS(P:P,E:E,Datenbank!$E464,C:C,Datenbank!$C464))+IF(ISERROR(SUMIFS(Q:Q,E:E,Datenbank!$E464,C:C,Datenbank!$C464)),"",SUMIFS(Q:Q,E:E,Datenbank!$E464,C:C,Datenbank!$C464))</f>
        <v>0</v>
      </c>
      <c r="V464" s="33" t="str">
        <f>IF(ISERROR(IF(Z464="Duplikat","",(Datenbank!$U464-Datenbank!$T464))),"",IF(Z464="Duplikat","",(Datenbank!$U464-Datenbank!$T464)))</f>
        <v/>
      </c>
      <c r="W464" s="33">
        <f ca="1">IF(ISERROR(SUMIF(O:T,Datenbank!$O464,T:T)),"",SUMIF(O:T,Datenbank!$O464,T:T))</f>
        <v>0</v>
      </c>
      <c r="X464" s="33">
        <f ca="1">IF(ISERROR(SUMIF(O:Q,Datenbank!$O464,Q:Q)),"",SUMIF(O:Q,Datenbank!$O464,Q:Q))+IF(ISERROR(SUMIF(O:Q,Datenbank!$O464,P:P)),"",SUMIF(O:Q,Datenbank!$O464,P:P))</f>
        <v>0</v>
      </c>
      <c r="Y464" s="33">
        <f ca="1">IF(ISERROR(Datenbank!$X464-W464),"",Datenbank!$X464-W464)</f>
        <v>0</v>
      </c>
      <c r="Z464" s="31" t="str" cm="1">
        <f t="array" ref="Z464">_xlfn.LET(_xlpm.fi,_xlfn._xlws.FILTER($O464:$O$2480,(MONTH($D464:$D$2480)=MONTH($D464))*($O464:$O$2480=$O464)),IF(COUNT(_xlpm.fi)&gt;1,"DUPLIKAT",""))</f>
        <v/>
      </c>
      <c r="AA464" s="31"/>
      <c r="AB464" s="31"/>
    </row>
    <row r="465" spans="2:28" ht="20.100000000000001" customHeight="1" x14ac:dyDescent="0.25">
      <c r="B465" s="31">
        <f t="shared" si="56"/>
        <v>453</v>
      </c>
      <c r="C465" s="31">
        <f t="shared" si="57"/>
        <v>1</v>
      </c>
      <c r="D465" s="32"/>
      <c r="E465" s="31"/>
      <c r="F465" s="31">
        <f>Datenbank!$E465</f>
        <v>0</v>
      </c>
      <c r="G465" s="33" t="str">
        <f>IF(ISERROR(INDEX([1]Plan!A:O,MATCH(E465,[1]Plan!C:C,0),MATCH(C465,[1]Plan!$A$2:$O$2,0))),"",INDEX([1]Plan!A:O,MATCH(E465,[1]Plan!C:C,0),MATCH(C465,[1]Plan!$A$2:$O$2,0)))</f>
        <v/>
      </c>
      <c r="H465" s="33"/>
      <c r="I465" s="33"/>
      <c r="J465" s="31"/>
      <c r="K465" s="33" t="str">
        <f t="shared" si="62"/>
        <v/>
      </c>
      <c r="L465" s="33" t="str">
        <f t="shared" si="63"/>
        <v/>
      </c>
      <c r="M465" s="31" t="str">
        <f t="shared" si="58"/>
        <v/>
      </c>
      <c r="N465" s="31" t="str">
        <f>IF(ISERROR(VLOOKUP(M465,[1]Plan!$Q$5:$R$22,2,FALSE)),"",VLOOKUP(M465,[1]Plan!$Q$5:$R$22,2,FALSE))</f>
        <v/>
      </c>
      <c r="O465" s="31" t="str">
        <f>IF(ISERROR(INDEX([1]Plan!$B:$B,MATCH(F465,[1]Plan!$C:$C,0))),"",INDEX([1]Plan!$B:$B,MATCH(F465,[1]Plan!$C:$C,0)))</f>
        <v/>
      </c>
      <c r="P465" s="33" t="str">
        <f t="shared" si="59"/>
        <v/>
      </c>
      <c r="Q465" s="33">
        <f t="shared" si="60"/>
        <v>0</v>
      </c>
      <c r="R465" s="33" t="str">
        <f t="shared" si="61"/>
        <v/>
      </c>
      <c r="S465" s="33" t="str">
        <f>IF(Z465="DUPLIKAT","",Tabelle1[[#This Row],[Soll-Monat]])</f>
        <v/>
      </c>
      <c r="T465" s="33" t="str">
        <f>IF(ISERROR(IF(M465=99,"",INDEX([1]Plan!A:O,MATCH($O465,[1]Plan!B:B,0),MATCH($C465,[1]Plan!$A$2:$O$2,0)))),"",IF(M465=99,"",INDEX([1]Plan!A:O,MATCH($O465,[1]Plan!B:B,0),MATCH($C465,[1]Plan!$A$2:$O$2,0))))</f>
        <v/>
      </c>
      <c r="U465" s="33">
        <f>IF(ISERROR(SUMIFS(P:P,E:E,Datenbank!$E465,C:C,Datenbank!$C465)),"",SUMIFS(P:P,E:E,Datenbank!$E465,C:C,Datenbank!$C465))+IF(ISERROR(SUMIFS(Q:Q,E:E,Datenbank!$E465,C:C,Datenbank!$C465)),"",SUMIFS(Q:Q,E:E,Datenbank!$E465,C:C,Datenbank!$C465))</f>
        <v>0</v>
      </c>
      <c r="V465" s="33" t="str">
        <f>IF(ISERROR(IF(Z465="Duplikat","",(Datenbank!$U465-Datenbank!$T465))),"",IF(Z465="Duplikat","",(Datenbank!$U465-Datenbank!$T465)))</f>
        <v/>
      </c>
      <c r="W465" s="33">
        <f ca="1">IF(ISERROR(SUMIF(O:T,Datenbank!$O465,T:T)),"",SUMIF(O:T,Datenbank!$O465,T:T))</f>
        <v>0</v>
      </c>
      <c r="X465" s="33">
        <f ca="1">IF(ISERROR(SUMIF(O:Q,Datenbank!$O465,Q:Q)),"",SUMIF(O:Q,Datenbank!$O465,Q:Q))+IF(ISERROR(SUMIF(O:Q,Datenbank!$O465,P:P)),"",SUMIF(O:Q,Datenbank!$O465,P:P))</f>
        <v>0</v>
      </c>
      <c r="Y465" s="33">
        <f ca="1">IF(ISERROR(Datenbank!$X465-W465),"",Datenbank!$X465-W465)</f>
        <v>0</v>
      </c>
      <c r="Z465" s="31" t="str" cm="1">
        <f t="array" ref="Z465">_xlfn.LET(_xlpm.fi,_xlfn._xlws.FILTER($O465:$O$2480,(MONTH($D465:$D$2480)=MONTH($D465))*($O465:$O$2480=$O465)),IF(COUNT(_xlpm.fi)&gt;1,"DUPLIKAT",""))</f>
        <v/>
      </c>
      <c r="AA465" s="31"/>
      <c r="AB465" s="31"/>
    </row>
    <row r="466" spans="2:28" ht="20.100000000000001" customHeight="1" x14ac:dyDescent="0.25">
      <c r="B466" s="31">
        <f t="shared" si="56"/>
        <v>454</v>
      </c>
      <c r="C466" s="31">
        <f t="shared" si="57"/>
        <v>1</v>
      </c>
      <c r="D466" s="32"/>
      <c r="E466" s="31"/>
      <c r="F466" s="31">
        <f>Datenbank!$E466</f>
        <v>0</v>
      </c>
      <c r="G466" s="33" t="str">
        <f>IF(ISERROR(INDEX([1]Plan!A:O,MATCH(E466,[1]Plan!C:C,0),MATCH(C466,[1]Plan!$A$2:$O$2,0))),"",INDEX([1]Plan!A:O,MATCH(E466,[1]Plan!C:C,0),MATCH(C466,[1]Plan!$A$2:$O$2,0)))</f>
        <v/>
      </c>
      <c r="H466" s="33"/>
      <c r="I466" s="33"/>
      <c r="J466" s="31"/>
      <c r="K466" s="33" t="str">
        <f t="shared" si="62"/>
        <v/>
      </c>
      <c r="L466" s="33" t="str">
        <f t="shared" si="63"/>
        <v/>
      </c>
      <c r="M466" s="31" t="str">
        <f t="shared" si="58"/>
        <v/>
      </c>
      <c r="N466" s="31" t="str">
        <f>IF(ISERROR(VLOOKUP(M466,[1]Plan!$Q$5:$R$22,2,FALSE)),"",VLOOKUP(M466,[1]Plan!$Q$5:$R$22,2,FALSE))</f>
        <v/>
      </c>
      <c r="O466" s="31" t="str">
        <f>IF(ISERROR(INDEX([1]Plan!$B:$B,MATCH(F466,[1]Plan!$C:$C,0))),"",INDEX([1]Plan!$B:$B,MATCH(F466,[1]Plan!$C:$C,0)))</f>
        <v/>
      </c>
      <c r="P466" s="33" t="str">
        <f t="shared" si="59"/>
        <v/>
      </c>
      <c r="Q466" s="33">
        <f t="shared" si="60"/>
        <v>0</v>
      </c>
      <c r="R466" s="33" t="str">
        <f t="shared" si="61"/>
        <v/>
      </c>
      <c r="S466" s="33" t="str">
        <f>IF(Z466="DUPLIKAT","",Tabelle1[[#This Row],[Soll-Monat]])</f>
        <v/>
      </c>
      <c r="T466" s="33" t="str">
        <f>IF(ISERROR(IF(M466=99,"",INDEX([1]Plan!A:O,MATCH($O466,[1]Plan!B:B,0),MATCH($C466,[1]Plan!$A$2:$O$2,0)))),"",IF(M466=99,"",INDEX([1]Plan!A:O,MATCH($O466,[1]Plan!B:B,0),MATCH($C466,[1]Plan!$A$2:$O$2,0))))</f>
        <v/>
      </c>
      <c r="U466" s="33">
        <f>IF(ISERROR(SUMIFS(P:P,E:E,Datenbank!$E466,C:C,Datenbank!$C466)),"",SUMIFS(P:P,E:E,Datenbank!$E466,C:C,Datenbank!$C466))+IF(ISERROR(SUMIFS(Q:Q,E:E,Datenbank!$E466,C:C,Datenbank!$C466)),"",SUMIFS(Q:Q,E:E,Datenbank!$E466,C:C,Datenbank!$C466))</f>
        <v>0</v>
      </c>
      <c r="V466" s="33" t="str">
        <f>IF(ISERROR(IF(Z466="Duplikat","",(Datenbank!$U466-Datenbank!$T466))),"",IF(Z466="Duplikat","",(Datenbank!$U466-Datenbank!$T466)))</f>
        <v/>
      </c>
      <c r="W466" s="33">
        <f ca="1">IF(ISERROR(SUMIF(O:T,Datenbank!$O466,T:T)),"",SUMIF(O:T,Datenbank!$O466,T:T))</f>
        <v>0</v>
      </c>
      <c r="X466" s="33">
        <f ca="1">IF(ISERROR(SUMIF(O:Q,Datenbank!$O466,Q:Q)),"",SUMIF(O:Q,Datenbank!$O466,Q:Q))+IF(ISERROR(SUMIF(O:Q,Datenbank!$O466,P:P)),"",SUMIF(O:Q,Datenbank!$O466,P:P))</f>
        <v>0</v>
      </c>
      <c r="Y466" s="33">
        <f ca="1">IF(ISERROR(Datenbank!$X466-W466),"",Datenbank!$X466-W466)</f>
        <v>0</v>
      </c>
      <c r="Z466" s="31" t="str" cm="1">
        <f t="array" ref="Z466">_xlfn.LET(_xlpm.fi,_xlfn._xlws.FILTER($O466:$O$2480,(MONTH($D466:$D$2480)=MONTH($D466))*($O466:$O$2480=$O466)),IF(COUNT(_xlpm.fi)&gt;1,"DUPLIKAT",""))</f>
        <v/>
      </c>
      <c r="AA466" s="31"/>
      <c r="AB466" s="31"/>
    </row>
    <row r="467" spans="2:28" ht="20.100000000000001" customHeight="1" x14ac:dyDescent="0.25">
      <c r="B467" s="31">
        <f t="shared" si="56"/>
        <v>455</v>
      </c>
      <c r="C467" s="31">
        <f t="shared" si="57"/>
        <v>1</v>
      </c>
      <c r="D467" s="32"/>
      <c r="E467" s="31"/>
      <c r="F467" s="31">
        <f>Datenbank!$E467</f>
        <v>0</v>
      </c>
      <c r="G467" s="33" t="str">
        <f>IF(ISERROR(INDEX([1]Plan!A:O,MATCH(E467,[1]Plan!C:C,0),MATCH(C467,[1]Plan!$A$2:$O$2,0))),"",INDEX([1]Plan!A:O,MATCH(E467,[1]Plan!C:C,0),MATCH(C467,[1]Plan!$A$2:$O$2,0)))</f>
        <v/>
      </c>
      <c r="H467" s="33"/>
      <c r="I467" s="33"/>
      <c r="J467" s="31"/>
      <c r="K467" s="33" t="str">
        <f t="shared" si="62"/>
        <v/>
      </c>
      <c r="L467" s="33" t="str">
        <f t="shared" si="63"/>
        <v/>
      </c>
      <c r="M467" s="31" t="str">
        <f t="shared" si="58"/>
        <v/>
      </c>
      <c r="N467" s="31" t="str">
        <f>IF(ISERROR(VLOOKUP(M467,[1]Plan!$Q$5:$R$22,2,FALSE)),"",VLOOKUP(M467,[1]Plan!$Q$5:$R$22,2,FALSE))</f>
        <v/>
      </c>
      <c r="O467" s="31" t="str">
        <f>IF(ISERROR(INDEX([1]Plan!$B:$B,MATCH(F467,[1]Plan!$C:$C,0))),"",INDEX([1]Plan!$B:$B,MATCH(F467,[1]Plan!$C:$C,0)))</f>
        <v/>
      </c>
      <c r="P467" s="33" t="str">
        <f t="shared" si="59"/>
        <v/>
      </c>
      <c r="Q467" s="33">
        <f t="shared" si="60"/>
        <v>0</v>
      </c>
      <c r="R467" s="33" t="str">
        <f t="shared" si="61"/>
        <v/>
      </c>
      <c r="S467" s="33" t="str">
        <f>IF(Z467="DUPLIKAT","",Tabelle1[[#This Row],[Soll-Monat]])</f>
        <v/>
      </c>
      <c r="T467" s="33" t="str">
        <f>IF(ISERROR(IF(M467=99,"",INDEX([1]Plan!A:O,MATCH($O467,[1]Plan!B:B,0),MATCH($C467,[1]Plan!$A$2:$O$2,0)))),"",IF(M467=99,"",INDEX([1]Plan!A:O,MATCH($O467,[1]Plan!B:B,0),MATCH($C467,[1]Plan!$A$2:$O$2,0))))</f>
        <v/>
      </c>
      <c r="U467" s="33">
        <f>IF(ISERROR(SUMIFS(P:P,E:E,Datenbank!$E467,C:C,Datenbank!$C467)),"",SUMIFS(P:P,E:E,Datenbank!$E467,C:C,Datenbank!$C467))+IF(ISERROR(SUMIFS(Q:Q,E:E,Datenbank!$E467,C:C,Datenbank!$C467)),"",SUMIFS(Q:Q,E:E,Datenbank!$E467,C:C,Datenbank!$C467))</f>
        <v>0</v>
      </c>
      <c r="V467" s="33" t="str">
        <f>IF(ISERROR(IF(Z467="Duplikat","",(Datenbank!$U467-Datenbank!$T467))),"",IF(Z467="Duplikat","",(Datenbank!$U467-Datenbank!$T467)))</f>
        <v/>
      </c>
      <c r="W467" s="33">
        <f ca="1">IF(ISERROR(SUMIF(O:T,Datenbank!$O467,T:T)),"",SUMIF(O:T,Datenbank!$O467,T:T))</f>
        <v>0</v>
      </c>
      <c r="X467" s="33">
        <f ca="1">IF(ISERROR(SUMIF(O:Q,Datenbank!$O467,Q:Q)),"",SUMIF(O:Q,Datenbank!$O467,Q:Q))+IF(ISERROR(SUMIF(O:Q,Datenbank!$O467,P:P)),"",SUMIF(O:Q,Datenbank!$O467,P:P))</f>
        <v>0</v>
      </c>
      <c r="Y467" s="33">
        <f ca="1">IF(ISERROR(Datenbank!$X467-W467),"",Datenbank!$X467-W467)</f>
        <v>0</v>
      </c>
      <c r="Z467" s="31" t="str" cm="1">
        <f t="array" ref="Z467">_xlfn.LET(_xlpm.fi,_xlfn._xlws.FILTER($O467:$O$2480,(MONTH($D467:$D$2480)=MONTH($D467))*($O467:$O$2480=$O467)),IF(COUNT(_xlpm.fi)&gt;1,"DUPLIKAT",""))</f>
        <v/>
      </c>
      <c r="AA467" s="31"/>
      <c r="AB467" s="31"/>
    </row>
    <row r="468" spans="2:28" ht="20.100000000000001" customHeight="1" x14ac:dyDescent="0.25">
      <c r="B468" s="31">
        <f t="shared" si="56"/>
        <v>456</v>
      </c>
      <c r="C468" s="31">
        <f t="shared" si="57"/>
        <v>1</v>
      </c>
      <c r="D468" s="32"/>
      <c r="E468" s="31"/>
      <c r="F468" s="31">
        <f>Datenbank!$E468</f>
        <v>0</v>
      </c>
      <c r="G468" s="33" t="str">
        <f>IF(ISERROR(INDEX([1]Plan!A:O,MATCH(E468,[1]Plan!C:C,0),MATCH(C468,[1]Plan!$A$2:$O$2,0))),"",INDEX([1]Plan!A:O,MATCH(E468,[1]Plan!C:C,0),MATCH(C468,[1]Plan!$A$2:$O$2,0)))</f>
        <v/>
      </c>
      <c r="H468" s="33"/>
      <c r="I468" s="33"/>
      <c r="J468" s="31"/>
      <c r="K468" s="33" t="str">
        <f t="shared" si="62"/>
        <v/>
      </c>
      <c r="L468" s="33" t="str">
        <f t="shared" si="63"/>
        <v/>
      </c>
      <c r="M468" s="31" t="str">
        <f t="shared" si="58"/>
        <v/>
      </c>
      <c r="N468" s="31" t="str">
        <f>IF(ISERROR(VLOOKUP(M468,[1]Plan!$Q$5:$R$22,2,FALSE)),"",VLOOKUP(M468,[1]Plan!$Q$5:$R$22,2,FALSE))</f>
        <v/>
      </c>
      <c r="O468" s="31" t="str">
        <f>IF(ISERROR(INDEX([1]Plan!$B:$B,MATCH(F468,[1]Plan!$C:$C,0))),"",INDEX([1]Plan!$B:$B,MATCH(F468,[1]Plan!$C:$C,0)))</f>
        <v/>
      </c>
      <c r="P468" s="33" t="str">
        <f t="shared" si="59"/>
        <v/>
      </c>
      <c r="Q468" s="33">
        <f t="shared" si="60"/>
        <v>0</v>
      </c>
      <c r="R468" s="33" t="str">
        <f t="shared" si="61"/>
        <v/>
      </c>
      <c r="S468" s="33" t="str">
        <f>IF(Z468="DUPLIKAT","",Tabelle1[[#This Row],[Soll-Monat]])</f>
        <v/>
      </c>
      <c r="T468" s="33" t="str">
        <f>IF(ISERROR(IF(M468=99,"",INDEX([1]Plan!A:O,MATCH($O468,[1]Plan!B:B,0),MATCH($C468,[1]Plan!$A$2:$O$2,0)))),"",IF(M468=99,"",INDEX([1]Plan!A:O,MATCH($O468,[1]Plan!B:B,0),MATCH($C468,[1]Plan!$A$2:$O$2,0))))</f>
        <v/>
      </c>
      <c r="U468" s="33">
        <f>IF(ISERROR(SUMIFS(P:P,E:E,Datenbank!$E468,C:C,Datenbank!$C468)),"",SUMIFS(P:P,E:E,Datenbank!$E468,C:C,Datenbank!$C468))+IF(ISERROR(SUMIFS(Q:Q,E:E,Datenbank!$E468,C:C,Datenbank!$C468)),"",SUMIFS(Q:Q,E:E,Datenbank!$E468,C:C,Datenbank!$C468))</f>
        <v>0</v>
      </c>
      <c r="V468" s="33" t="str">
        <f>IF(ISERROR(IF(Z468="Duplikat","",(Datenbank!$U468-Datenbank!$T468))),"",IF(Z468="Duplikat","",(Datenbank!$U468-Datenbank!$T468)))</f>
        <v/>
      </c>
      <c r="W468" s="33">
        <f ca="1">IF(ISERROR(SUMIF(O:T,Datenbank!$O468,T:T)),"",SUMIF(O:T,Datenbank!$O468,T:T))</f>
        <v>0</v>
      </c>
      <c r="X468" s="33">
        <f ca="1">IF(ISERROR(SUMIF(O:Q,Datenbank!$O468,Q:Q)),"",SUMIF(O:Q,Datenbank!$O468,Q:Q))+IF(ISERROR(SUMIF(O:Q,Datenbank!$O468,P:P)),"",SUMIF(O:Q,Datenbank!$O468,P:P))</f>
        <v>0</v>
      </c>
      <c r="Y468" s="33">
        <f ca="1">IF(ISERROR(Datenbank!$X468-W468),"",Datenbank!$X468-W468)</f>
        <v>0</v>
      </c>
      <c r="Z468" s="31" t="str" cm="1">
        <f t="array" ref="Z468">_xlfn.LET(_xlpm.fi,_xlfn._xlws.FILTER($O468:$O$2480,(MONTH($D468:$D$2480)=MONTH($D468))*($O468:$O$2480=$O468)),IF(COUNT(_xlpm.fi)&gt;1,"DUPLIKAT",""))</f>
        <v/>
      </c>
      <c r="AA468" s="31"/>
      <c r="AB468" s="31"/>
    </row>
    <row r="469" spans="2:28" ht="20.100000000000001" customHeight="1" x14ac:dyDescent="0.25">
      <c r="B469" s="31">
        <f t="shared" ref="B469:B532" si="64">B468+1</f>
        <v>457</v>
      </c>
      <c r="C469" s="31">
        <f t="shared" ref="C469:C532" si="65">MONTH(D469)*1</f>
        <v>1</v>
      </c>
      <c r="D469" s="32"/>
      <c r="E469" s="31"/>
      <c r="F469" s="31">
        <f>Datenbank!$E469</f>
        <v>0</v>
      </c>
      <c r="G469" s="33" t="str">
        <f>IF(ISERROR(INDEX([1]Plan!A:O,MATCH(E469,[1]Plan!C:C,0),MATCH(C469,[1]Plan!$A$2:$O$2,0))),"",INDEX([1]Plan!A:O,MATCH(E469,[1]Plan!C:C,0),MATCH(C469,[1]Plan!$A$2:$O$2,0)))</f>
        <v/>
      </c>
      <c r="H469" s="33"/>
      <c r="I469" s="33"/>
      <c r="J469" s="31"/>
      <c r="K469" s="33" t="str">
        <f t="shared" si="62"/>
        <v/>
      </c>
      <c r="L469" s="33" t="str">
        <f t="shared" si="63"/>
        <v/>
      </c>
      <c r="M469" s="31" t="str">
        <f t="shared" ref="M469:M532" si="66">IF(E469&gt;0,LEFT(O469,2)*1,"")</f>
        <v/>
      </c>
      <c r="N469" s="31" t="str">
        <f>IF(ISERROR(VLOOKUP(M469,[1]Plan!$Q$5:$R$22,2,FALSE)),"",VLOOKUP(M469,[1]Plan!$Q$5:$R$22,2,FALSE))</f>
        <v/>
      </c>
      <c r="O469" s="31" t="str">
        <f>IF(ISERROR(INDEX([1]Plan!$B:$B,MATCH(F469,[1]Plan!$C:$C,0))),"",INDEX([1]Plan!$B:$B,MATCH(F469,[1]Plan!$C:$C,0)))</f>
        <v/>
      </c>
      <c r="P469" s="33" t="str">
        <f t="shared" ref="P469:P532" si="67">IF(ISERROR(IF(M469=99,0,IF(M469&lt;&gt;10,G469+I469,0))),"",IF(M469=99,0,IF(M469&lt;&gt;10,G469+I469,0)))</f>
        <v/>
      </c>
      <c r="Q469" s="33">
        <f t="shared" ref="Q469:Q532" si="68">IF(ISERROR(IF(M469=10,G469+I469,0)*1),"",IF(M469=10,G469+I469,0)*1)</f>
        <v>0</v>
      </c>
      <c r="R469" s="33" t="str">
        <f t="shared" ref="R469:R532" si="69">IF(M469=99,G469,"")</f>
        <v/>
      </c>
      <c r="S469" s="33" t="str">
        <f>IF(Z469="DUPLIKAT","",Tabelle1[[#This Row],[Soll-Monat]])</f>
        <v/>
      </c>
      <c r="T469" s="33" t="str">
        <f>IF(ISERROR(IF(M469=99,"",INDEX([1]Plan!A:O,MATCH($O469,[1]Plan!B:B,0),MATCH($C469,[1]Plan!$A$2:$O$2,0)))),"",IF(M469=99,"",INDEX([1]Plan!A:O,MATCH($O469,[1]Plan!B:B,0),MATCH($C469,[1]Plan!$A$2:$O$2,0))))</f>
        <v/>
      </c>
      <c r="U469" s="33">
        <f>IF(ISERROR(SUMIFS(P:P,E:E,Datenbank!$E469,C:C,Datenbank!$C469)),"",SUMIFS(P:P,E:E,Datenbank!$E469,C:C,Datenbank!$C469))+IF(ISERROR(SUMIFS(Q:Q,E:E,Datenbank!$E469,C:C,Datenbank!$C469)),"",SUMIFS(Q:Q,E:E,Datenbank!$E469,C:C,Datenbank!$C469))</f>
        <v>0</v>
      </c>
      <c r="V469" s="33" t="str">
        <f>IF(ISERROR(IF(Z469="Duplikat","",(Datenbank!$U469-Datenbank!$T469))),"",IF(Z469="Duplikat","",(Datenbank!$U469-Datenbank!$T469)))</f>
        <v/>
      </c>
      <c r="W469" s="33">
        <f ca="1">IF(ISERROR(SUMIF(O:T,Datenbank!$O469,T:T)),"",SUMIF(O:T,Datenbank!$O469,T:T))</f>
        <v>0</v>
      </c>
      <c r="X469" s="33">
        <f ca="1">IF(ISERROR(SUMIF(O:Q,Datenbank!$O469,Q:Q)),"",SUMIF(O:Q,Datenbank!$O469,Q:Q))+IF(ISERROR(SUMIF(O:Q,Datenbank!$O469,P:P)),"",SUMIF(O:Q,Datenbank!$O469,P:P))</f>
        <v>0</v>
      </c>
      <c r="Y469" s="33">
        <f ca="1">IF(ISERROR(Datenbank!$X469-W469),"",Datenbank!$X469-W469)</f>
        <v>0</v>
      </c>
      <c r="Z469" s="31" t="str" cm="1">
        <f t="array" ref="Z469">_xlfn.LET(_xlpm.fi,_xlfn._xlws.FILTER($O469:$O$2480,(MONTH($D469:$D$2480)=MONTH($D469))*($O469:$O$2480=$O469)),IF(COUNT(_xlpm.fi)&gt;1,"DUPLIKAT",""))</f>
        <v/>
      </c>
      <c r="AA469" s="31"/>
      <c r="AB469" s="31"/>
    </row>
    <row r="470" spans="2:28" ht="20.100000000000001" customHeight="1" x14ac:dyDescent="0.25">
      <c r="B470" s="31">
        <f t="shared" si="64"/>
        <v>458</v>
      </c>
      <c r="C470" s="31">
        <f t="shared" si="65"/>
        <v>1</v>
      </c>
      <c r="D470" s="32"/>
      <c r="E470" s="31"/>
      <c r="F470" s="31">
        <f>Datenbank!$E470</f>
        <v>0</v>
      </c>
      <c r="G470" s="33" t="str">
        <f>IF(ISERROR(INDEX([1]Plan!A:O,MATCH(E470,[1]Plan!C:C,0),MATCH(C470,[1]Plan!$A$2:$O$2,0))),"",INDEX([1]Plan!A:O,MATCH(E470,[1]Plan!C:C,0),MATCH(C470,[1]Plan!$A$2:$O$2,0)))</f>
        <v/>
      </c>
      <c r="H470" s="33"/>
      <c r="I470" s="33"/>
      <c r="J470" s="31"/>
      <c r="K470" s="33" t="str">
        <f t="shared" si="62"/>
        <v/>
      </c>
      <c r="L470" s="33" t="str">
        <f t="shared" si="63"/>
        <v/>
      </c>
      <c r="M470" s="31" t="str">
        <f t="shared" si="66"/>
        <v/>
      </c>
      <c r="N470" s="31" t="str">
        <f>IF(ISERROR(VLOOKUP(M470,[1]Plan!$Q$5:$R$22,2,FALSE)),"",VLOOKUP(M470,[1]Plan!$Q$5:$R$22,2,FALSE))</f>
        <v/>
      </c>
      <c r="O470" s="31" t="str">
        <f>IF(ISERROR(INDEX([1]Plan!$B:$B,MATCH(F470,[1]Plan!$C:$C,0))),"",INDEX([1]Plan!$B:$B,MATCH(F470,[1]Plan!$C:$C,0)))</f>
        <v/>
      </c>
      <c r="P470" s="33" t="str">
        <f t="shared" si="67"/>
        <v/>
      </c>
      <c r="Q470" s="33">
        <f t="shared" si="68"/>
        <v>0</v>
      </c>
      <c r="R470" s="33" t="str">
        <f t="shared" si="69"/>
        <v/>
      </c>
      <c r="S470" s="33" t="str">
        <f>IF(Z470="DUPLIKAT","",Tabelle1[[#This Row],[Soll-Monat]])</f>
        <v/>
      </c>
      <c r="T470" s="33" t="str">
        <f>IF(ISERROR(IF(M470=99,"",INDEX([1]Plan!A:O,MATCH($O470,[1]Plan!B:B,0),MATCH($C470,[1]Plan!$A$2:$O$2,0)))),"",IF(M470=99,"",INDEX([1]Plan!A:O,MATCH($O470,[1]Plan!B:B,0),MATCH($C470,[1]Plan!$A$2:$O$2,0))))</f>
        <v/>
      </c>
      <c r="U470" s="33">
        <f>IF(ISERROR(SUMIFS(P:P,E:E,Datenbank!$E470,C:C,Datenbank!$C470)),"",SUMIFS(P:P,E:E,Datenbank!$E470,C:C,Datenbank!$C470))+IF(ISERROR(SUMIFS(Q:Q,E:E,Datenbank!$E470,C:C,Datenbank!$C470)),"",SUMIFS(Q:Q,E:E,Datenbank!$E470,C:C,Datenbank!$C470))</f>
        <v>0</v>
      </c>
      <c r="V470" s="33" t="str">
        <f>IF(ISERROR(IF(Z470="Duplikat","",(Datenbank!$U470-Datenbank!$T470))),"",IF(Z470="Duplikat","",(Datenbank!$U470-Datenbank!$T470)))</f>
        <v/>
      </c>
      <c r="W470" s="33">
        <f ca="1">IF(ISERROR(SUMIF(O:T,Datenbank!$O470,T:T)),"",SUMIF(O:T,Datenbank!$O470,T:T))</f>
        <v>0</v>
      </c>
      <c r="X470" s="33">
        <f ca="1">IF(ISERROR(SUMIF(O:Q,Datenbank!$O470,Q:Q)),"",SUMIF(O:Q,Datenbank!$O470,Q:Q))+IF(ISERROR(SUMIF(O:Q,Datenbank!$O470,P:P)),"",SUMIF(O:Q,Datenbank!$O470,P:P))</f>
        <v>0</v>
      </c>
      <c r="Y470" s="33">
        <f ca="1">IF(ISERROR(Datenbank!$X470-W470),"",Datenbank!$X470-W470)</f>
        <v>0</v>
      </c>
      <c r="Z470" s="31" t="str" cm="1">
        <f t="array" ref="Z470">_xlfn.LET(_xlpm.fi,_xlfn._xlws.FILTER($O470:$O$2480,(MONTH($D470:$D$2480)=MONTH($D470))*($O470:$O$2480=$O470)),IF(COUNT(_xlpm.fi)&gt;1,"DUPLIKAT",""))</f>
        <v/>
      </c>
      <c r="AA470" s="31"/>
      <c r="AB470" s="31"/>
    </row>
    <row r="471" spans="2:28" ht="20.100000000000001" customHeight="1" x14ac:dyDescent="0.25">
      <c r="B471" s="31">
        <f t="shared" si="64"/>
        <v>459</v>
      </c>
      <c r="C471" s="31">
        <f t="shared" si="65"/>
        <v>1</v>
      </c>
      <c r="D471" s="32"/>
      <c r="E471" s="31"/>
      <c r="F471" s="31">
        <f>Datenbank!$E471</f>
        <v>0</v>
      </c>
      <c r="G471" s="33" t="str">
        <f>IF(ISERROR(INDEX([1]Plan!A:O,MATCH(E471,[1]Plan!C:C,0),MATCH(C471,[1]Plan!$A$2:$O$2,0))),"",INDEX([1]Plan!A:O,MATCH(E471,[1]Plan!C:C,0),MATCH(C471,[1]Plan!$A$2:$O$2,0)))</f>
        <v/>
      </c>
      <c r="H471" s="33"/>
      <c r="I471" s="33"/>
      <c r="J471" s="31"/>
      <c r="K471" s="33" t="str">
        <f t="shared" si="62"/>
        <v/>
      </c>
      <c r="L471" s="33" t="str">
        <f t="shared" si="63"/>
        <v/>
      </c>
      <c r="M471" s="31" t="str">
        <f t="shared" si="66"/>
        <v/>
      </c>
      <c r="N471" s="31" t="str">
        <f>IF(ISERROR(VLOOKUP(M471,[1]Plan!$Q$5:$R$22,2,FALSE)),"",VLOOKUP(M471,[1]Plan!$Q$5:$R$22,2,FALSE))</f>
        <v/>
      </c>
      <c r="O471" s="31" t="str">
        <f>IF(ISERROR(INDEX([1]Plan!$B:$B,MATCH(F471,[1]Plan!$C:$C,0))),"",INDEX([1]Plan!$B:$B,MATCH(F471,[1]Plan!$C:$C,0)))</f>
        <v/>
      </c>
      <c r="P471" s="33" t="str">
        <f t="shared" si="67"/>
        <v/>
      </c>
      <c r="Q471" s="33">
        <f t="shared" si="68"/>
        <v>0</v>
      </c>
      <c r="R471" s="33" t="str">
        <f t="shared" si="69"/>
        <v/>
      </c>
      <c r="S471" s="33" t="str">
        <f>IF(Z471="DUPLIKAT","",Tabelle1[[#This Row],[Soll-Monat]])</f>
        <v/>
      </c>
      <c r="T471" s="33" t="str">
        <f>IF(ISERROR(IF(M471=99,"",INDEX([1]Plan!A:O,MATCH($O471,[1]Plan!B:B,0),MATCH($C471,[1]Plan!$A$2:$O$2,0)))),"",IF(M471=99,"",INDEX([1]Plan!A:O,MATCH($O471,[1]Plan!B:B,0),MATCH($C471,[1]Plan!$A$2:$O$2,0))))</f>
        <v/>
      </c>
      <c r="U471" s="33">
        <f>IF(ISERROR(SUMIFS(P:P,E:E,Datenbank!$E471,C:C,Datenbank!$C471)),"",SUMIFS(P:P,E:E,Datenbank!$E471,C:C,Datenbank!$C471))+IF(ISERROR(SUMIFS(Q:Q,E:E,Datenbank!$E471,C:C,Datenbank!$C471)),"",SUMIFS(Q:Q,E:E,Datenbank!$E471,C:C,Datenbank!$C471))</f>
        <v>0</v>
      </c>
      <c r="V471" s="33" t="str">
        <f>IF(ISERROR(IF(Z471="Duplikat","",(Datenbank!$U471-Datenbank!$T471))),"",IF(Z471="Duplikat","",(Datenbank!$U471-Datenbank!$T471)))</f>
        <v/>
      </c>
      <c r="W471" s="33">
        <f ca="1">IF(ISERROR(SUMIF(O:T,Datenbank!$O471,T:T)),"",SUMIF(O:T,Datenbank!$O471,T:T))</f>
        <v>0</v>
      </c>
      <c r="X471" s="33">
        <f ca="1">IF(ISERROR(SUMIF(O:Q,Datenbank!$O471,Q:Q)),"",SUMIF(O:Q,Datenbank!$O471,Q:Q))+IF(ISERROR(SUMIF(O:Q,Datenbank!$O471,P:P)),"",SUMIF(O:Q,Datenbank!$O471,P:P))</f>
        <v>0</v>
      </c>
      <c r="Y471" s="33">
        <f ca="1">IF(ISERROR(Datenbank!$X471-W471),"",Datenbank!$X471-W471)</f>
        <v>0</v>
      </c>
      <c r="Z471" s="31" t="str" cm="1">
        <f t="array" ref="Z471">_xlfn.LET(_xlpm.fi,_xlfn._xlws.FILTER($O471:$O$2480,(MONTH($D471:$D$2480)=MONTH($D471))*($O471:$O$2480=$O471)),IF(COUNT(_xlpm.fi)&gt;1,"DUPLIKAT",""))</f>
        <v/>
      </c>
      <c r="AA471" s="31"/>
      <c r="AB471" s="31"/>
    </row>
    <row r="472" spans="2:28" ht="20.100000000000001" customHeight="1" x14ac:dyDescent="0.25">
      <c r="B472" s="31">
        <f t="shared" si="64"/>
        <v>460</v>
      </c>
      <c r="C472" s="31">
        <f t="shared" si="65"/>
        <v>1</v>
      </c>
      <c r="D472" s="32"/>
      <c r="E472" s="31"/>
      <c r="F472" s="31">
        <f>Datenbank!$E472</f>
        <v>0</v>
      </c>
      <c r="G472" s="33" t="str">
        <f>IF(ISERROR(INDEX([1]Plan!A:O,MATCH(E472,[1]Plan!C:C,0),MATCH(C472,[1]Plan!$A$2:$O$2,0))),"",INDEX([1]Plan!A:O,MATCH(E472,[1]Plan!C:C,0),MATCH(C472,[1]Plan!$A$2:$O$2,0)))</f>
        <v/>
      </c>
      <c r="H472" s="33"/>
      <c r="I472" s="33"/>
      <c r="J472" s="31"/>
      <c r="K472" s="33" t="str">
        <f t="shared" si="62"/>
        <v/>
      </c>
      <c r="L472" s="33" t="str">
        <f t="shared" si="63"/>
        <v/>
      </c>
      <c r="M472" s="31" t="str">
        <f t="shared" si="66"/>
        <v/>
      </c>
      <c r="N472" s="31" t="str">
        <f>IF(ISERROR(VLOOKUP(M472,[1]Plan!$Q$5:$R$22,2,FALSE)),"",VLOOKUP(M472,[1]Plan!$Q$5:$R$22,2,FALSE))</f>
        <v/>
      </c>
      <c r="O472" s="31" t="str">
        <f>IF(ISERROR(INDEX([1]Plan!$B:$B,MATCH(F472,[1]Plan!$C:$C,0))),"",INDEX([1]Plan!$B:$B,MATCH(F472,[1]Plan!$C:$C,0)))</f>
        <v/>
      </c>
      <c r="P472" s="33" t="str">
        <f t="shared" si="67"/>
        <v/>
      </c>
      <c r="Q472" s="33">
        <f t="shared" si="68"/>
        <v>0</v>
      </c>
      <c r="R472" s="33" t="str">
        <f t="shared" si="69"/>
        <v/>
      </c>
      <c r="S472" s="33" t="str">
        <f>IF(Z472="DUPLIKAT","",Tabelle1[[#This Row],[Soll-Monat]])</f>
        <v/>
      </c>
      <c r="T472" s="33" t="str">
        <f>IF(ISERROR(IF(M472=99,"",INDEX([1]Plan!A:O,MATCH($O472,[1]Plan!B:B,0),MATCH($C472,[1]Plan!$A$2:$O$2,0)))),"",IF(M472=99,"",INDEX([1]Plan!A:O,MATCH($O472,[1]Plan!B:B,0),MATCH($C472,[1]Plan!$A$2:$O$2,0))))</f>
        <v/>
      </c>
      <c r="U472" s="33">
        <f>IF(ISERROR(SUMIFS(P:P,E:E,Datenbank!$E472,C:C,Datenbank!$C472)),"",SUMIFS(P:P,E:E,Datenbank!$E472,C:C,Datenbank!$C472))+IF(ISERROR(SUMIFS(Q:Q,E:E,Datenbank!$E472,C:C,Datenbank!$C472)),"",SUMIFS(Q:Q,E:E,Datenbank!$E472,C:C,Datenbank!$C472))</f>
        <v>0</v>
      </c>
      <c r="V472" s="33" t="str">
        <f>IF(ISERROR(IF(Z472="Duplikat","",(Datenbank!$U472-Datenbank!$T472))),"",IF(Z472="Duplikat","",(Datenbank!$U472-Datenbank!$T472)))</f>
        <v/>
      </c>
      <c r="W472" s="33">
        <f ca="1">IF(ISERROR(SUMIF(O:T,Datenbank!$O472,T:T)),"",SUMIF(O:T,Datenbank!$O472,T:T))</f>
        <v>0</v>
      </c>
      <c r="X472" s="33">
        <f ca="1">IF(ISERROR(SUMIF(O:Q,Datenbank!$O472,Q:Q)),"",SUMIF(O:Q,Datenbank!$O472,Q:Q))+IF(ISERROR(SUMIF(O:Q,Datenbank!$O472,P:P)),"",SUMIF(O:Q,Datenbank!$O472,P:P))</f>
        <v>0</v>
      </c>
      <c r="Y472" s="33">
        <f ca="1">IF(ISERROR(Datenbank!$X472-W472),"",Datenbank!$X472-W472)</f>
        <v>0</v>
      </c>
      <c r="Z472" s="31" t="str" cm="1">
        <f t="array" ref="Z472">_xlfn.LET(_xlpm.fi,_xlfn._xlws.FILTER($O472:$O$2480,(MONTH($D472:$D$2480)=MONTH($D472))*($O472:$O$2480=$O472)),IF(COUNT(_xlpm.fi)&gt;1,"DUPLIKAT",""))</f>
        <v/>
      </c>
      <c r="AA472" s="31"/>
      <c r="AB472" s="31"/>
    </row>
    <row r="473" spans="2:28" ht="20.100000000000001" customHeight="1" x14ac:dyDescent="0.25">
      <c r="B473" s="31">
        <f t="shared" si="64"/>
        <v>461</v>
      </c>
      <c r="C473" s="31">
        <f t="shared" si="65"/>
        <v>1</v>
      </c>
      <c r="D473" s="32"/>
      <c r="E473" s="31"/>
      <c r="F473" s="31">
        <f>Datenbank!$E473</f>
        <v>0</v>
      </c>
      <c r="G473" s="33" t="str">
        <f>IF(ISERROR(INDEX([1]Plan!A:O,MATCH(E473,[1]Plan!C:C,0),MATCH(C473,[1]Plan!$A$2:$O$2,0))),"",INDEX([1]Plan!A:O,MATCH(E473,[1]Plan!C:C,0),MATCH(C473,[1]Plan!$A$2:$O$2,0)))</f>
        <v/>
      </c>
      <c r="H473" s="33"/>
      <c r="I473" s="33"/>
      <c r="J473" s="31"/>
      <c r="K473" s="33" t="str">
        <f t="shared" si="62"/>
        <v/>
      </c>
      <c r="L473" s="33" t="str">
        <f t="shared" si="63"/>
        <v/>
      </c>
      <c r="M473" s="31" t="str">
        <f t="shared" si="66"/>
        <v/>
      </c>
      <c r="N473" s="31" t="str">
        <f>IF(ISERROR(VLOOKUP(M473,[1]Plan!$Q$5:$R$22,2,FALSE)),"",VLOOKUP(M473,[1]Plan!$Q$5:$R$22,2,FALSE))</f>
        <v/>
      </c>
      <c r="O473" s="31" t="str">
        <f>IF(ISERROR(INDEX([1]Plan!$B:$B,MATCH(F473,[1]Plan!$C:$C,0))),"",INDEX([1]Plan!$B:$B,MATCH(F473,[1]Plan!$C:$C,0)))</f>
        <v/>
      </c>
      <c r="P473" s="33" t="str">
        <f t="shared" si="67"/>
        <v/>
      </c>
      <c r="Q473" s="33">
        <f t="shared" si="68"/>
        <v>0</v>
      </c>
      <c r="R473" s="33" t="str">
        <f t="shared" si="69"/>
        <v/>
      </c>
      <c r="S473" s="33" t="str">
        <f>IF(Z473="DUPLIKAT","",Tabelle1[[#This Row],[Soll-Monat]])</f>
        <v/>
      </c>
      <c r="T473" s="33" t="str">
        <f>IF(ISERROR(IF(M473=99,"",INDEX([1]Plan!A:O,MATCH($O473,[1]Plan!B:B,0),MATCH($C473,[1]Plan!$A$2:$O$2,0)))),"",IF(M473=99,"",INDEX([1]Plan!A:O,MATCH($O473,[1]Plan!B:B,0),MATCH($C473,[1]Plan!$A$2:$O$2,0))))</f>
        <v/>
      </c>
      <c r="U473" s="33">
        <f>IF(ISERROR(SUMIFS(P:P,E:E,Datenbank!$E473,C:C,Datenbank!$C473)),"",SUMIFS(P:P,E:E,Datenbank!$E473,C:C,Datenbank!$C473))+IF(ISERROR(SUMIFS(Q:Q,E:E,Datenbank!$E473,C:C,Datenbank!$C473)),"",SUMIFS(Q:Q,E:E,Datenbank!$E473,C:C,Datenbank!$C473))</f>
        <v>0</v>
      </c>
      <c r="V473" s="33" t="str">
        <f>IF(ISERROR(IF(Z473="Duplikat","",(Datenbank!$U473-Datenbank!$T473))),"",IF(Z473="Duplikat","",(Datenbank!$U473-Datenbank!$T473)))</f>
        <v/>
      </c>
      <c r="W473" s="33">
        <f ca="1">IF(ISERROR(SUMIF(O:T,Datenbank!$O473,T:T)),"",SUMIF(O:T,Datenbank!$O473,T:T))</f>
        <v>0</v>
      </c>
      <c r="X473" s="33">
        <f ca="1">IF(ISERROR(SUMIF(O:Q,Datenbank!$O473,Q:Q)),"",SUMIF(O:Q,Datenbank!$O473,Q:Q))+IF(ISERROR(SUMIF(O:Q,Datenbank!$O473,P:P)),"",SUMIF(O:Q,Datenbank!$O473,P:P))</f>
        <v>0</v>
      </c>
      <c r="Y473" s="33">
        <f ca="1">IF(ISERROR(Datenbank!$X473-W473),"",Datenbank!$X473-W473)</f>
        <v>0</v>
      </c>
      <c r="Z473" s="31" t="str" cm="1">
        <f t="array" ref="Z473">_xlfn.LET(_xlpm.fi,_xlfn._xlws.FILTER($O473:$O$2480,(MONTH($D473:$D$2480)=MONTH($D473))*($O473:$O$2480=$O473)),IF(COUNT(_xlpm.fi)&gt;1,"DUPLIKAT",""))</f>
        <v/>
      </c>
      <c r="AA473" s="31"/>
      <c r="AB473" s="31"/>
    </row>
    <row r="474" spans="2:28" ht="20.100000000000001" customHeight="1" x14ac:dyDescent="0.25">
      <c r="B474" s="31">
        <f t="shared" si="64"/>
        <v>462</v>
      </c>
      <c r="C474" s="31">
        <f t="shared" si="65"/>
        <v>1</v>
      </c>
      <c r="D474" s="32"/>
      <c r="E474" s="31"/>
      <c r="F474" s="31">
        <f>Datenbank!$E474</f>
        <v>0</v>
      </c>
      <c r="G474" s="33" t="str">
        <f>IF(ISERROR(INDEX([1]Plan!A:O,MATCH(E474,[1]Plan!C:C,0),MATCH(C474,[1]Plan!$A$2:$O$2,0))),"",INDEX([1]Plan!A:O,MATCH(E474,[1]Plan!C:C,0),MATCH(C474,[1]Plan!$A$2:$O$2,0)))</f>
        <v/>
      </c>
      <c r="H474" s="33"/>
      <c r="I474" s="33"/>
      <c r="J474" s="31"/>
      <c r="K474" s="33" t="str">
        <f t="shared" si="62"/>
        <v/>
      </c>
      <c r="L474" s="33" t="str">
        <f t="shared" si="63"/>
        <v/>
      </c>
      <c r="M474" s="31" t="str">
        <f t="shared" si="66"/>
        <v/>
      </c>
      <c r="N474" s="31" t="str">
        <f>IF(ISERROR(VLOOKUP(M474,[1]Plan!$Q$5:$R$22,2,FALSE)),"",VLOOKUP(M474,[1]Plan!$Q$5:$R$22,2,FALSE))</f>
        <v/>
      </c>
      <c r="O474" s="31" t="str">
        <f>IF(ISERROR(INDEX([1]Plan!$B:$B,MATCH(F474,[1]Plan!$C:$C,0))),"",INDEX([1]Plan!$B:$B,MATCH(F474,[1]Plan!$C:$C,0)))</f>
        <v/>
      </c>
      <c r="P474" s="33" t="str">
        <f t="shared" si="67"/>
        <v/>
      </c>
      <c r="Q474" s="33">
        <f t="shared" si="68"/>
        <v>0</v>
      </c>
      <c r="R474" s="33" t="str">
        <f t="shared" si="69"/>
        <v/>
      </c>
      <c r="S474" s="33" t="str">
        <f>IF(Z474="DUPLIKAT","",Tabelle1[[#This Row],[Soll-Monat]])</f>
        <v/>
      </c>
      <c r="T474" s="33" t="str">
        <f>IF(ISERROR(IF(M474=99,"",INDEX([1]Plan!A:O,MATCH($O474,[1]Plan!B:B,0),MATCH($C474,[1]Plan!$A$2:$O$2,0)))),"",IF(M474=99,"",INDEX([1]Plan!A:O,MATCH($O474,[1]Plan!B:B,0),MATCH($C474,[1]Plan!$A$2:$O$2,0))))</f>
        <v/>
      </c>
      <c r="U474" s="33">
        <f>IF(ISERROR(SUMIFS(P:P,E:E,Datenbank!$E474,C:C,Datenbank!$C474)),"",SUMIFS(P:P,E:E,Datenbank!$E474,C:C,Datenbank!$C474))+IF(ISERROR(SUMIFS(Q:Q,E:E,Datenbank!$E474,C:C,Datenbank!$C474)),"",SUMIFS(Q:Q,E:E,Datenbank!$E474,C:C,Datenbank!$C474))</f>
        <v>0</v>
      </c>
      <c r="V474" s="33" t="str">
        <f>IF(ISERROR(IF(Z474="Duplikat","",(Datenbank!$U474-Datenbank!$T474))),"",IF(Z474="Duplikat","",(Datenbank!$U474-Datenbank!$T474)))</f>
        <v/>
      </c>
      <c r="W474" s="33">
        <f ca="1">IF(ISERROR(SUMIF(O:T,Datenbank!$O474,T:T)),"",SUMIF(O:T,Datenbank!$O474,T:T))</f>
        <v>0</v>
      </c>
      <c r="X474" s="33">
        <f ca="1">IF(ISERROR(SUMIF(O:Q,Datenbank!$O474,Q:Q)),"",SUMIF(O:Q,Datenbank!$O474,Q:Q))+IF(ISERROR(SUMIF(O:Q,Datenbank!$O474,P:P)),"",SUMIF(O:Q,Datenbank!$O474,P:P))</f>
        <v>0</v>
      </c>
      <c r="Y474" s="33">
        <f ca="1">IF(ISERROR(Datenbank!$X474-W474),"",Datenbank!$X474-W474)</f>
        <v>0</v>
      </c>
      <c r="Z474" s="31" t="str" cm="1">
        <f t="array" ref="Z474">_xlfn.LET(_xlpm.fi,_xlfn._xlws.FILTER($O474:$O$2480,(MONTH($D474:$D$2480)=MONTH($D474))*($O474:$O$2480=$O474)),IF(COUNT(_xlpm.fi)&gt;1,"DUPLIKAT",""))</f>
        <v/>
      </c>
      <c r="AA474" s="31"/>
      <c r="AB474" s="31"/>
    </row>
    <row r="475" spans="2:28" ht="20.100000000000001" customHeight="1" x14ac:dyDescent="0.25">
      <c r="B475" s="31">
        <f t="shared" si="64"/>
        <v>463</v>
      </c>
      <c r="C475" s="31">
        <f t="shared" si="65"/>
        <v>1</v>
      </c>
      <c r="D475" s="32"/>
      <c r="E475" s="31"/>
      <c r="F475" s="31">
        <f>Datenbank!$E475</f>
        <v>0</v>
      </c>
      <c r="G475" s="33" t="str">
        <f>IF(ISERROR(INDEX([1]Plan!A:O,MATCH(E475,[1]Plan!C:C,0),MATCH(C475,[1]Plan!$A$2:$O$2,0))),"",INDEX([1]Plan!A:O,MATCH(E475,[1]Plan!C:C,0),MATCH(C475,[1]Plan!$A$2:$O$2,0)))</f>
        <v/>
      </c>
      <c r="H475" s="33"/>
      <c r="I475" s="33"/>
      <c r="J475" s="31"/>
      <c r="K475" s="33" t="str">
        <f t="shared" si="62"/>
        <v/>
      </c>
      <c r="L475" s="33" t="str">
        <f t="shared" si="63"/>
        <v/>
      </c>
      <c r="M475" s="31" t="str">
        <f t="shared" si="66"/>
        <v/>
      </c>
      <c r="N475" s="31" t="str">
        <f>IF(ISERROR(VLOOKUP(M475,[1]Plan!$Q$5:$R$22,2,FALSE)),"",VLOOKUP(M475,[1]Plan!$Q$5:$R$22,2,FALSE))</f>
        <v/>
      </c>
      <c r="O475" s="31" t="str">
        <f>IF(ISERROR(INDEX([1]Plan!$B:$B,MATCH(F475,[1]Plan!$C:$C,0))),"",INDEX([1]Plan!$B:$B,MATCH(F475,[1]Plan!$C:$C,0)))</f>
        <v/>
      </c>
      <c r="P475" s="33" t="str">
        <f t="shared" si="67"/>
        <v/>
      </c>
      <c r="Q475" s="33">
        <f t="shared" si="68"/>
        <v>0</v>
      </c>
      <c r="R475" s="33" t="str">
        <f t="shared" si="69"/>
        <v/>
      </c>
      <c r="S475" s="33" t="str">
        <f>IF(Z475="DUPLIKAT","",Tabelle1[[#This Row],[Soll-Monat]])</f>
        <v/>
      </c>
      <c r="T475" s="33" t="str">
        <f>IF(ISERROR(IF(M475=99,"",INDEX([1]Plan!A:O,MATCH($O475,[1]Plan!B:B,0),MATCH($C475,[1]Plan!$A$2:$O$2,0)))),"",IF(M475=99,"",INDEX([1]Plan!A:O,MATCH($O475,[1]Plan!B:B,0),MATCH($C475,[1]Plan!$A$2:$O$2,0))))</f>
        <v/>
      </c>
      <c r="U475" s="33">
        <f>IF(ISERROR(SUMIFS(P:P,E:E,Datenbank!$E475,C:C,Datenbank!$C475)),"",SUMIFS(P:P,E:E,Datenbank!$E475,C:C,Datenbank!$C475))+IF(ISERROR(SUMIFS(Q:Q,E:E,Datenbank!$E475,C:C,Datenbank!$C475)),"",SUMIFS(Q:Q,E:E,Datenbank!$E475,C:C,Datenbank!$C475))</f>
        <v>0</v>
      </c>
      <c r="V475" s="33" t="str">
        <f>IF(ISERROR(IF(Z475="Duplikat","",(Datenbank!$U475-Datenbank!$T475))),"",IF(Z475="Duplikat","",(Datenbank!$U475-Datenbank!$T475)))</f>
        <v/>
      </c>
      <c r="W475" s="33">
        <f ca="1">IF(ISERROR(SUMIF(O:T,Datenbank!$O475,T:T)),"",SUMIF(O:T,Datenbank!$O475,T:T))</f>
        <v>0</v>
      </c>
      <c r="X475" s="33">
        <f ca="1">IF(ISERROR(SUMIF(O:Q,Datenbank!$O475,Q:Q)),"",SUMIF(O:Q,Datenbank!$O475,Q:Q))+IF(ISERROR(SUMIF(O:Q,Datenbank!$O475,P:P)),"",SUMIF(O:Q,Datenbank!$O475,P:P))</f>
        <v>0</v>
      </c>
      <c r="Y475" s="33">
        <f ca="1">IF(ISERROR(Datenbank!$X475-W475),"",Datenbank!$X475-W475)</f>
        <v>0</v>
      </c>
      <c r="Z475" s="31" t="str" cm="1">
        <f t="array" ref="Z475">_xlfn.LET(_xlpm.fi,_xlfn._xlws.FILTER($O475:$O$2480,(MONTH($D475:$D$2480)=MONTH($D475))*($O475:$O$2480=$O475)),IF(COUNT(_xlpm.fi)&gt;1,"DUPLIKAT",""))</f>
        <v/>
      </c>
      <c r="AA475" s="31"/>
      <c r="AB475" s="31"/>
    </row>
    <row r="476" spans="2:28" ht="20.100000000000001" customHeight="1" x14ac:dyDescent="0.25">
      <c r="B476" s="31">
        <f t="shared" si="64"/>
        <v>464</v>
      </c>
      <c r="C476" s="31">
        <f t="shared" si="65"/>
        <v>1</v>
      </c>
      <c r="D476" s="32"/>
      <c r="E476" s="31"/>
      <c r="F476" s="31">
        <f>Datenbank!$E476</f>
        <v>0</v>
      </c>
      <c r="G476" s="33" t="str">
        <f>IF(ISERROR(INDEX([1]Plan!A:O,MATCH(E476,[1]Plan!C:C,0),MATCH(C476,[1]Plan!$A$2:$O$2,0))),"",INDEX([1]Plan!A:O,MATCH(E476,[1]Plan!C:C,0),MATCH(C476,[1]Plan!$A$2:$O$2,0)))</f>
        <v/>
      </c>
      <c r="H476" s="33"/>
      <c r="I476" s="33"/>
      <c r="J476" s="31"/>
      <c r="K476" s="33" t="str">
        <f t="shared" si="62"/>
        <v/>
      </c>
      <c r="L476" s="33" t="str">
        <f t="shared" si="63"/>
        <v/>
      </c>
      <c r="M476" s="31" t="str">
        <f t="shared" si="66"/>
        <v/>
      </c>
      <c r="N476" s="31" t="str">
        <f>IF(ISERROR(VLOOKUP(M476,[1]Plan!$Q$5:$R$22,2,FALSE)),"",VLOOKUP(M476,[1]Plan!$Q$5:$R$22,2,FALSE))</f>
        <v/>
      </c>
      <c r="O476" s="31" t="str">
        <f>IF(ISERROR(INDEX([1]Plan!$B:$B,MATCH(F476,[1]Plan!$C:$C,0))),"",INDEX([1]Plan!$B:$B,MATCH(F476,[1]Plan!$C:$C,0)))</f>
        <v/>
      </c>
      <c r="P476" s="33" t="str">
        <f t="shared" si="67"/>
        <v/>
      </c>
      <c r="Q476" s="33">
        <f t="shared" si="68"/>
        <v>0</v>
      </c>
      <c r="R476" s="33" t="str">
        <f t="shared" si="69"/>
        <v/>
      </c>
      <c r="S476" s="33" t="str">
        <f>IF(Z476="DUPLIKAT","",Tabelle1[[#This Row],[Soll-Monat]])</f>
        <v/>
      </c>
      <c r="T476" s="33" t="str">
        <f>IF(ISERROR(IF(M476=99,"",INDEX([1]Plan!A:O,MATCH($O476,[1]Plan!B:B,0),MATCH($C476,[1]Plan!$A$2:$O$2,0)))),"",IF(M476=99,"",INDEX([1]Plan!A:O,MATCH($O476,[1]Plan!B:B,0),MATCH($C476,[1]Plan!$A$2:$O$2,0))))</f>
        <v/>
      </c>
      <c r="U476" s="33">
        <f>IF(ISERROR(SUMIFS(P:P,E:E,Datenbank!$E476,C:C,Datenbank!$C476)),"",SUMIFS(P:P,E:E,Datenbank!$E476,C:C,Datenbank!$C476))+IF(ISERROR(SUMIFS(Q:Q,E:E,Datenbank!$E476,C:C,Datenbank!$C476)),"",SUMIFS(Q:Q,E:E,Datenbank!$E476,C:C,Datenbank!$C476))</f>
        <v>0</v>
      </c>
      <c r="V476" s="33" t="str">
        <f>IF(ISERROR(IF(Z476="Duplikat","",(Datenbank!$U476-Datenbank!$T476))),"",IF(Z476="Duplikat","",(Datenbank!$U476-Datenbank!$T476)))</f>
        <v/>
      </c>
      <c r="W476" s="33">
        <f ca="1">IF(ISERROR(SUMIF(O:T,Datenbank!$O476,T:T)),"",SUMIF(O:T,Datenbank!$O476,T:T))</f>
        <v>0</v>
      </c>
      <c r="X476" s="33">
        <f ca="1">IF(ISERROR(SUMIF(O:Q,Datenbank!$O476,Q:Q)),"",SUMIF(O:Q,Datenbank!$O476,Q:Q))+IF(ISERROR(SUMIF(O:Q,Datenbank!$O476,P:P)),"",SUMIF(O:Q,Datenbank!$O476,P:P))</f>
        <v>0</v>
      </c>
      <c r="Y476" s="33">
        <f ca="1">IF(ISERROR(Datenbank!$X476-W476),"",Datenbank!$X476-W476)</f>
        <v>0</v>
      </c>
      <c r="Z476" s="31" t="str" cm="1">
        <f t="array" ref="Z476">_xlfn.LET(_xlpm.fi,_xlfn._xlws.FILTER($O476:$O$2480,(MONTH($D476:$D$2480)=MONTH($D476))*($O476:$O$2480=$O476)),IF(COUNT(_xlpm.fi)&gt;1,"DUPLIKAT",""))</f>
        <v/>
      </c>
      <c r="AA476" s="31"/>
      <c r="AB476" s="31"/>
    </row>
    <row r="477" spans="2:28" ht="20.100000000000001" customHeight="1" x14ac:dyDescent="0.25">
      <c r="B477" s="31">
        <f t="shared" si="64"/>
        <v>465</v>
      </c>
      <c r="C477" s="31">
        <f t="shared" si="65"/>
        <v>1</v>
      </c>
      <c r="D477" s="32"/>
      <c r="E477" s="31"/>
      <c r="F477" s="31">
        <f>Datenbank!$E477</f>
        <v>0</v>
      </c>
      <c r="G477" s="33" t="str">
        <f>IF(ISERROR(INDEX([1]Plan!A:O,MATCH(E477,[1]Plan!C:C,0),MATCH(C477,[1]Plan!$A$2:$O$2,0))),"",INDEX([1]Plan!A:O,MATCH(E477,[1]Plan!C:C,0),MATCH(C477,[1]Plan!$A$2:$O$2,0)))</f>
        <v/>
      </c>
      <c r="H477" s="33"/>
      <c r="I477" s="33"/>
      <c r="J477" s="31"/>
      <c r="K477" s="33" t="str">
        <f t="shared" si="62"/>
        <v/>
      </c>
      <c r="L477" s="33" t="str">
        <f t="shared" si="63"/>
        <v/>
      </c>
      <c r="M477" s="31" t="str">
        <f t="shared" si="66"/>
        <v/>
      </c>
      <c r="N477" s="31" t="str">
        <f>IF(ISERROR(VLOOKUP(M477,[1]Plan!$Q$5:$R$22,2,FALSE)),"",VLOOKUP(M477,[1]Plan!$Q$5:$R$22,2,FALSE))</f>
        <v/>
      </c>
      <c r="O477" s="31" t="str">
        <f>IF(ISERROR(INDEX([1]Plan!$B:$B,MATCH(F477,[1]Plan!$C:$C,0))),"",INDEX([1]Plan!$B:$B,MATCH(F477,[1]Plan!$C:$C,0)))</f>
        <v/>
      </c>
      <c r="P477" s="33" t="str">
        <f t="shared" si="67"/>
        <v/>
      </c>
      <c r="Q477" s="33">
        <f t="shared" si="68"/>
        <v>0</v>
      </c>
      <c r="R477" s="33" t="str">
        <f t="shared" si="69"/>
        <v/>
      </c>
      <c r="S477" s="33" t="str">
        <f>IF(Z477="DUPLIKAT","",Tabelle1[[#This Row],[Soll-Monat]])</f>
        <v/>
      </c>
      <c r="T477" s="33" t="str">
        <f>IF(ISERROR(IF(M477=99,"",INDEX([1]Plan!A:O,MATCH($O477,[1]Plan!B:B,0),MATCH($C477,[1]Plan!$A$2:$O$2,0)))),"",IF(M477=99,"",INDEX([1]Plan!A:O,MATCH($O477,[1]Plan!B:B,0),MATCH($C477,[1]Plan!$A$2:$O$2,0))))</f>
        <v/>
      </c>
      <c r="U477" s="33">
        <f>IF(ISERROR(SUMIFS(P:P,E:E,Datenbank!$E477,C:C,Datenbank!$C477)),"",SUMIFS(P:P,E:E,Datenbank!$E477,C:C,Datenbank!$C477))+IF(ISERROR(SUMIFS(Q:Q,E:E,Datenbank!$E477,C:C,Datenbank!$C477)),"",SUMIFS(Q:Q,E:E,Datenbank!$E477,C:C,Datenbank!$C477))</f>
        <v>0</v>
      </c>
      <c r="V477" s="33" t="str">
        <f>IF(ISERROR(IF(Z477="Duplikat","",(Datenbank!$U477-Datenbank!$T477))),"",IF(Z477="Duplikat","",(Datenbank!$U477-Datenbank!$T477)))</f>
        <v/>
      </c>
      <c r="W477" s="33">
        <f ca="1">IF(ISERROR(SUMIF(O:T,Datenbank!$O477,T:T)),"",SUMIF(O:T,Datenbank!$O477,T:T))</f>
        <v>0</v>
      </c>
      <c r="X477" s="33">
        <f ca="1">IF(ISERROR(SUMIF(O:Q,Datenbank!$O477,Q:Q)),"",SUMIF(O:Q,Datenbank!$O477,Q:Q))+IF(ISERROR(SUMIF(O:Q,Datenbank!$O477,P:P)),"",SUMIF(O:Q,Datenbank!$O477,P:P))</f>
        <v>0</v>
      </c>
      <c r="Y477" s="33">
        <f ca="1">IF(ISERROR(Datenbank!$X477-W477),"",Datenbank!$X477-W477)</f>
        <v>0</v>
      </c>
      <c r="Z477" s="31" t="str" cm="1">
        <f t="array" ref="Z477">_xlfn.LET(_xlpm.fi,_xlfn._xlws.FILTER($O477:$O$2480,(MONTH($D477:$D$2480)=MONTH($D477))*($O477:$O$2480=$O477)),IF(COUNT(_xlpm.fi)&gt;1,"DUPLIKAT",""))</f>
        <v/>
      </c>
      <c r="AA477" s="31"/>
      <c r="AB477" s="31"/>
    </row>
    <row r="478" spans="2:28" ht="20.100000000000001" customHeight="1" x14ac:dyDescent="0.25">
      <c r="B478" s="31">
        <f t="shared" si="64"/>
        <v>466</v>
      </c>
      <c r="C478" s="31">
        <f t="shared" si="65"/>
        <v>1</v>
      </c>
      <c r="D478" s="32"/>
      <c r="E478" s="31"/>
      <c r="F478" s="31">
        <f>Datenbank!$E478</f>
        <v>0</v>
      </c>
      <c r="G478" s="33" t="str">
        <f>IF(ISERROR(INDEX([1]Plan!A:O,MATCH(E478,[1]Plan!C:C,0),MATCH(C478,[1]Plan!$A$2:$O$2,0))),"",INDEX([1]Plan!A:O,MATCH(E478,[1]Plan!C:C,0),MATCH(C478,[1]Plan!$A$2:$O$2,0)))</f>
        <v/>
      </c>
      <c r="H478" s="33"/>
      <c r="I478" s="33"/>
      <c r="J478" s="31"/>
      <c r="K478" s="33" t="str">
        <f t="shared" si="62"/>
        <v/>
      </c>
      <c r="L478" s="33" t="str">
        <f t="shared" si="63"/>
        <v/>
      </c>
      <c r="M478" s="31" t="str">
        <f t="shared" si="66"/>
        <v/>
      </c>
      <c r="N478" s="31" t="str">
        <f>IF(ISERROR(VLOOKUP(M478,[1]Plan!$Q$5:$R$22,2,FALSE)),"",VLOOKUP(M478,[1]Plan!$Q$5:$R$22,2,FALSE))</f>
        <v/>
      </c>
      <c r="O478" s="31" t="str">
        <f>IF(ISERROR(INDEX([1]Plan!$B:$B,MATCH(F478,[1]Plan!$C:$C,0))),"",INDEX([1]Plan!$B:$B,MATCH(F478,[1]Plan!$C:$C,0)))</f>
        <v/>
      </c>
      <c r="P478" s="33" t="str">
        <f t="shared" si="67"/>
        <v/>
      </c>
      <c r="Q478" s="33">
        <f t="shared" si="68"/>
        <v>0</v>
      </c>
      <c r="R478" s="33" t="str">
        <f t="shared" si="69"/>
        <v/>
      </c>
      <c r="S478" s="33" t="str">
        <f>IF(Z478="DUPLIKAT","",Tabelle1[[#This Row],[Soll-Monat]])</f>
        <v/>
      </c>
      <c r="T478" s="33" t="str">
        <f>IF(ISERROR(IF(M478=99,"",INDEX([1]Plan!A:O,MATCH($O478,[1]Plan!B:B,0),MATCH($C478,[1]Plan!$A$2:$O$2,0)))),"",IF(M478=99,"",INDEX([1]Plan!A:O,MATCH($O478,[1]Plan!B:B,0),MATCH($C478,[1]Plan!$A$2:$O$2,0))))</f>
        <v/>
      </c>
      <c r="U478" s="33">
        <f>IF(ISERROR(SUMIFS(P:P,E:E,Datenbank!$E478,C:C,Datenbank!$C478)),"",SUMIFS(P:P,E:E,Datenbank!$E478,C:C,Datenbank!$C478))+IF(ISERROR(SUMIFS(Q:Q,E:E,Datenbank!$E478,C:C,Datenbank!$C478)),"",SUMIFS(Q:Q,E:E,Datenbank!$E478,C:C,Datenbank!$C478))</f>
        <v>0</v>
      </c>
      <c r="V478" s="33" t="str">
        <f>IF(ISERROR(IF(Z478="Duplikat","",(Datenbank!$U478-Datenbank!$T478))),"",IF(Z478="Duplikat","",(Datenbank!$U478-Datenbank!$T478)))</f>
        <v/>
      </c>
      <c r="W478" s="33">
        <f ca="1">IF(ISERROR(SUMIF(O:T,Datenbank!$O478,T:T)),"",SUMIF(O:T,Datenbank!$O478,T:T))</f>
        <v>0</v>
      </c>
      <c r="X478" s="33">
        <f ca="1">IF(ISERROR(SUMIF(O:Q,Datenbank!$O478,Q:Q)),"",SUMIF(O:Q,Datenbank!$O478,Q:Q))+IF(ISERROR(SUMIF(O:Q,Datenbank!$O478,P:P)),"",SUMIF(O:Q,Datenbank!$O478,P:P))</f>
        <v>0</v>
      </c>
      <c r="Y478" s="33">
        <f ca="1">IF(ISERROR(Datenbank!$X478-W478),"",Datenbank!$X478-W478)</f>
        <v>0</v>
      </c>
      <c r="Z478" s="31" t="str" cm="1">
        <f t="array" ref="Z478">_xlfn.LET(_xlpm.fi,_xlfn._xlws.FILTER($O478:$O$2480,(MONTH($D478:$D$2480)=MONTH($D478))*($O478:$O$2480=$O478)),IF(COUNT(_xlpm.fi)&gt;1,"DUPLIKAT",""))</f>
        <v/>
      </c>
      <c r="AA478" s="31"/>
      <c r="AB478" s="31"/>
    </row>
    <row r="479" spans="2:28" ht="20.100000000000001" customHeight="1" x14ac:dyDescent="0.25">
      <c r="B479" s="31">
        <f t="shared" si="64"/>
        <v>467</v>
      </c>
      <c r="C479" s="31">
        <f t="shared" si="65"/>
        <v>1</v>
      </c>
      <c r="D479" s="32"/>
      <c r="E479" s="31"/>
      <c r="F479" s="31">
        <f>Datenbank!$E479</f>
        <v>0</v>
      </c>
      <c r="G479" s="33" t="str">
        <f>IF(ISERROR(INDEX([1]Plan!A:O,MATCH(E479,[1]Plan!C:C,0),MATCH(C479,[1]Plan!$A$2:$O$2,0))),"",INDEX([1]Plan!A:O,MATCH(E479,[1]Plan!C:C,0),MATCH(C479,[1]Plan!$A$2:$O$2,0)))</f>
        <v/>
      </c>
      <c r="H479" s="33"/>
      <c r="I479" s="33"/>
      <c r="J479" s="31"/>
      <c r="K479" s="33" t="str">
        <f t="shared" si="62"/>
        <v/>
      </c>
      <c r="L479" s="33" t="str">
        <f t="shared" si="63"/>
        <v/>
      </c>
      <c r="M479" s="31" t="str">
        <f t="shared" si="66"/>
        <v/>
      </c>
      <c r="N479" s="31" t="str">
        <f>IF(ISERROR(VLOOKUP(M479,[1]Plan!$Q$5:$R$22,2,FALSE)),"",VLOOKUP(M479,[1]Plan!$Q$5:$R$22,2,FALSE))</f>
        <v/>
      </c>
      <c r="O479" s="31" t="str">
        <f>IF(ISERROR(INDEX([1]Plan!$B:$B,MATCH(F479,[1]Plan!$C:$C,0))),"",INDEX([1]Plan!$B:$B,MATCH(F479,[1]Plan!$C:$C,0)))</f>
        <v/>
      </c>
      <c r="P479" s="33" t="str">
        <f t="shared" si="67"/>
        <v/>
      </c>
      <c r="Q479" s="33">
        <f t="shared" si="68"/>
        <v>0</v>
      </c>
      <c r="R479" s="33" t="str">
        <f t="shared" si="69"/>
        <v/>
      </c>
      <c r="S479" s="33" t="str">
        <f>IF(Z479="DUPLIKAT","",Tabelle1[[#This Row],[Soll-Monat]])</f>
        <v/>
      </c>
      <c r="T479" s="33" t="str">
        <f>IF(ISERROR(IF(M479=99,"",INDEX([1]Plan!A:O,MATCH($O479,[1]Plan!B:B,0),MATCH($C479,[1]Plan!$A$2:$O$2,0)))),"",IF(M479=99,"",INDEX([1]Plan!A:O,MATCH($O479,[1]Plan!B:B,0),MATCH($C479,[1]Plan!$A$2:$O$2,0))))</f>
        <v/>
      </c>
      <c r="U479" s="33">
        <f>IF(ISERROR(SUMIFS(P:P,E:E,Datenbank!$E479,C:C,Datenbank!$C479)),"",SUMIFS(P:P,E:E,Datenbank!$E479,C:C,Datenbank!$C479))+IF(ISERROR(SUMIFS(Q:Q,E:E,Datenbank!$E479,C:C,Datenbank!$C479)),"",SUMIFS(Q:Q,E:E,Datenbank!$E479,C:C,Datenbank!$C479))</f>
        <v>0</v>
      </c>
      <c r="V479" s="33" t="str">
        <f>IF(ISERROR(IF(Z479="Duplikat","",(Datenbank!$U479-Datenbank!$T479))),"",IF(Z479="Duplikat","",(Datenbank!$U479-Datenbank!$T479)))</f>
        <v/>
      </c>
      <c r="W479" s="33">
        <f ca="1">IF(ISERROR(SUMIF(O:T,Datenbank!$O479,T:T)),"",SUMIF(O:T,Datenbank!$O479,T:T))</f>
        <v>0</v>
      </c>
      <c r="X479" s="33">
        <f ca="1">IF(ISERROR(SUMIF(O:Q,Datenbank!$O479,Q:Q)),"",SUMIF(O:Q,Datenbank!$O479,Q:Q))+IF(ISERROR(SUMIF(O:Q,Datenbank!$O479,P:P)),"",SUMIF(O:Q,Datenbank!$O479,P:P))</f>
        <v>0</v>
      </c>
      <c r="Y479" s="33">
        <f ca="1">IF(ISERROR(Datenbank!$X479-W479),"",Datenbank!$X479-W479)</f>
        <v>0</v>
      </c>
      <c r="Z479" s="31" t="str" cm="1">
        <f t="array" ref="Z479">_xlfn.LET(_xlpm.fi,_xlfn._xlws.FILTER($O479:$O$2480,(MONTH($D479:$D$2480)=MONTH($D479))*($O479:$O$2480=$O479)),IF(COUNT(_xlpm.fi)&gt;1,"DUPLIKAT",""))</f>
        <v/>
      </c>
      <c r="AA479" s="31"/>
      <c r="AB479" s="31"/>
    </row>
    <row r="480" spans="2:28" ht="20.100000000000001" customHeight="1" x14ac:dyDescent="0.25">
      <c r="B480" s="31">
        <f t="shared" si="64"/>
        <v>468</v>
      </c>
      <c r="C480" s="31">
        <f t="shared" si="65"/>
        <v>1</v>
      </c>
      <c r="D480" s="32"/>
      <c r="E480" s="31"/>
      <c r="F480" s="31">
        <f>Datenbank!$E480</f>
        <v>0</v>
      </c>
      <c r="G480" s="33" t="str">
        <f>IF(ISERROR(INDEX([1]Plan!A:O,MATCH(E480,[1]Plan!C:C,0),MATCH(C480,[1]Plan!$A$2:$O$2,0))),"",INDEX([1]Plan!A:O,MATCH(E480,[1]Plan!C:C,0),MATCH(C480,[1]Plan!$A$2:$O$2,0)))</f>
        <v/>
      </c>
      <c r="H480" s="33"/>
      <c r="I480" s="33"/>
      <c r="J480" s="31"/>
      <c r="K480" s="33" t="str">
        <f t="shared" si="62"/>
        <v/>
      </c>
      <c r="L480" s="33" t="str">
        <f t="shared" si="63"/>
        <v/>
      </c>
      <c r="M480" s="31" t="str">
        <f t="shared" si="66"/>
        <v/>
      </c>
      <c r="N480" s="31" t="str">
        <f>IF(ISERROR(VLOOKUP(M480,[1]Plan!$Q$5:$R$22,2,FALSE)),"",VLOOKUP(M480,[1]Plan!$Q$5:$R$22,2,FALSE))</f>
        <v/>
      </c>
      <c r="O480" s="31" t="str">
        <f>IF(ISERROR(INDEX([1]Plan!$B:$B,MATCH(F480,[1]Plan!$C:$C,0))),"",INDEX([1]Plan!$B:$B,MATCH(F480,[1]Plan!$C:$C,0)))</f>
        <v/>
      </c>
      <c r="P480" s="33" t="str">
        <f t="shared" si="67"/>
        <v/>
      </c>
      <c r="Q480" s="33">
        <f t="shared" si="68"/>
        <v>0</v>
      </c>
      <c r="R480" s="33" t="str">
        <f t="shared" si="69"/>
        <v/>
      </c>
      <c r="S480" s="33" t="str">
        <f>IF(Z480="DUPLIKAT","",Tabelle1[[#This Row],[Soll-Monat]])</f>
        <v/>
      </c>
      <c r="T480" s="33" t="str">
        <f>IF(ISERROR(IF(M480=99,"",INDEX([1]Plan!A:O,MATCH($O480,[1]Plan!B:B,0),MATCH($C480,[1]Plan!$A$2:$O$2,0)))),"",IF(M480=99,"",INDEX([1]Plan!A:O,MATCH($O480,[1]Plan!B:B,0),MATCH($C480,[1]Plan!$A$2:$O$2,0))))</f>
        <v/>
      </c>
      <c r="U480" s="33">
        <f>IF(ISERROR(SUMIFS(P:P,E:E,Datenbank!$E480,C:C,Datenbank!$C480)),"",SUMIFS(P:P,E:E,Datenbank!$E480,C:C,Datenbank!$C480))+IF(ISERROR(SUMIFS(Q:Q,E:E,Datenbank!$E480,C:C,Datenbank!$C480)),"",SUMIFS(Q:Q,E:E,Datenbank!$E480,C:C,Datenbank!$C480))</f>
        <v>0</v>
      </c>
      <c r="V480" s="33" t="str">
        <f>IF(ISERROR(IF(Z480="Duplikat","",(Datenbank!$U480-Datenbank!$T480))),"",IF(Z480="Duplikat","",(Datenbank!$U480-Datenbank!$T480)))</f>
        <v/>
      </c>
      <c r="W480" s="33">
        <f ca="1">IF(ISERROR(SUMIF(O:T,Datenbank!$O480,T:T)),"",SUMIF(O:T,Datenbank!$O480,T:T))</f>
        <v>0</v>
      </c>
      <c r="X480" s="33">
        <f ca="1">IF(ISERROR(SUMIF(O:Q,Datenbank!$O480,Q:Q)),"",SUMIF(O:Q,Datenbank!$O480,Q:Q))+IF(ISERROR(SUMIF(O:Q,Datenbank!$O480,P:P)),"",SUMIF(O:Q,Datenbank!$O480,P:P))</f>
        <v>0</v>
      </c>
      <c r="Y480" s="33">
        <f ca="1">IF(ISERROR(Datenbank!$X480-W480),"",Datenbank!$X480-W480)</f>
        <v>0</v>
      </c>
      <c r="Z480" s="31" t="str" cm="1">
        <f t="array" ref="Z480">_xlfn.LET(_xlpm.fi,_xlfn._xlws.FILTER($O480:$O$2480,(MONTH($D480:$D$2480)=MONTH($D480))*($O480:$O$2480=$O480)),IF(COUNT(_xlpm.fi)&gt;1,"DUPLIKAT",""))</f>
        <v/>
      </c>
      <c r="AA480" s="31"/>
      <c r="AB480" s="31"/>
    </row>
    <row r="481" spans="2:28" ht="20.100000000000001" customHeight="1" x14ac:dyDescent="0.25">
      <c r="B481" s="31">
        <f t="shared" si="64"/>
        <v>469</v>
      </c>
      <c r="C481" s="31">
        <f t="shared" si="65"/>
        <v>1</v>
      </c>
      <c r="D481" s="32"/>
      <c r="E481" s="31"/>
      <c r="F481" s="31">
        <f>Datenbank!$E481</f>
        <v>0</v>
      </c>
      <c r="G481" s="33" t="str">
        <f>IF(ISERROR(INDEX([1]Plan!A:O,MATCH(E481,[1]Plan!C:C,0),MATCH(C481,[1]Plan!$A$2:$O$2,0))),"",INDEX([1]Plan!A:O,MATCH(E481,[1]Plan!C:C,0),MATCH(C481,[1]Plan!$A$2:$O$2,0)))</f>
        <v/>
      </c>
      <c r="H481" s="33"/>
      <c r="I481" s="33"/>
      <c r="J481" s="31"/>
      <c r="K481" s="33" t="str">
        <f t="shared" si="62"/>
        <v/>
      </c>
      <c r="L481" s="33" t="str">
        <f t="shared" si="63"/>
        <v/>
      </c>
      <c r="M481" s="31" t="str">
        <f t="shared" si="66"/>
        <v/>
      </c>
      <c r="N481" s="31" t="str">
        <f>IF(ISERROR(VLOOKUP(M481,[1]Plan!$Q$5:$R$22,2,FALSE)),"",VLOOKUP(M481,[1]Plan!$Q$5:$R$22,2,FALSE))</f>
        <v/>
      </c>
      <c r="O481" s="31" t="str">
        <f>IF(ISERROR(INDEX([1]Plan!$B:$B,MATCH(F481,[1]Plan!$C:$C,0))),"",INDEX([1]Plan!$B:$B,MATCH(F481,[1]Plan!$C:$C,0)))</f>
        <v/>
      </c>
      <c r="P481" s="33" t="str">
        <f t="shared" si="67"/>
        <v/>
      </c>
      <c r="Q481" s="33">
        <f t="shared" si="68"/>
        <v>0</v>
      </c>
      <c r="R481" s="33" t="str">
        <f t="shared" si="69"/>
        <v/>
      </c>
      <c r="S481" s="33" t="str">
        <f>IF(Z481="DUPLIKAT","",Tabelle1[[#This Row],[Soll-Monat]])</f>
        <v/>
      </c>
      <c r="T481" s="33" t="str">
        <f>IF(ISERROR(IF(M481=99,"",INDEX([1]Plan!A:O,MATCH($O481,[1]Plan!B:B,0),MATCH($C481,[1]Plan!$A$2:$O$2,0)))),"",IF(M481=99,"",INDEX([1]Plan!A:O,MATCH($O481,[1]Plan!B:B,0),MATCH($C481,[1]Plan!$A$2:$O$2,0))))</f>
        <v/>
      </c>
      <c r="U481" s="33">
        <f>IF(ISERROR(SUMIFS(P:P,E:E,Datenbank!$E481,C:C,Datenbank!$C481)),"",SUMIFS(P:P,E:E,Datenbank!$E481,C:C,Datenbank!$C481))+IF(ISERROR(SUMIFS(Q:Q,E:E,Datenbank!$E481,C:C,Datenbank!$C481)),"",SUMIFS(Q:Q,E:E,Datenbank!$E481,C:C,Datenbank!$C481))</f>
        <v>0</v>
      </c>
      <c r="V481" s="33" t="str">
        <f>IF(ISERROR(IF(Z481="Duplikat","",(Datenbank!$U481-Datenbank!$T481))),"",IF(Z481="Duplikat","",(Datenbank!$U481-Datenbank!$T481)))</f>
        <v/>
      </c>
      <c r="W481" s="33">
        <f ca="1">IF(ISERROR(SUMIF(O:T,Datenbank!$O481,T:T)),"",SUMIF(O:T,Datenbank!$O481,T:T))</f>
        <v>0</v>
      </c>
      <c r="X481" s="33">
        <f ca="1">IF(ISERROR(SUMIF(O:Q,Datenbank!$O481,Q:Q)),"",SUMIF(O:Q,Datenbank!$O481,Q:Q))+IF(ISERROR(SUMIF(O:Q,Datenbank!$O481,P:P)),"",SUMIF(O:Q,Datenbank!$O481,P:P))</f>
        <v>0</v>
      </c>
      <c r="Y481" s="33">
        <f ca="1">IF(ISERROR(Datenbank!$X481-W481),"",Datenbank!$X481-W481)</f>
        <v>0</v>
      </c>
      <c r="Z481" s="31" t="str" cm="1">
        <f t="array" ref="Z481">_xlfn.LET(_xlpm.fi,_xlfn._xlws.FILTER($O481:$O$2480,(MONTH($D481:$D$2480)=MONTH($D481))*($O481:$O$2480=$O481)),IF(COUNT(_xlpm.fi)&gt;1,"DUPLIKAT",""))</f>
        <v/>
      </c>
      <c r="AA481" s="31"/>
      <c r="AB481" s="31"/>
    </row>
    <row r="482" spans="2:28" ht="20.100000000000001" customHeight="1" x14ac:dyDescent="0.25">
      <c r="B482" s="31">
        <f t="shared" si="64"/>
        <v>470</v>
      </c>
      <c r="C482" s="31">
        <f t="shared" si="65"/>
        <v>1</v>
      </c>
      <c r="D482" s="32"/>
      <c r="E482" s="31"/>
      <c r="F482" s="31">
        <f>Datenbank!$E482</f>
        <v>0</v>
      </c>
      <c r="G482" s="33" t="str">
        <f>IF(ISERROR(INDEX([1]Plan!A:O,MATCH(E482,[1]Plan!C:C,0),MATCH(C482,[1]Plan!$A$2:$O$2,0))),"",INDEX([1]Plan!A:O,MATCH(E482,[1]Plan!C:C,0),MATCH(C482,[1]Plan!$A$2:$O$2,0)))</f>
        <v/>
      </c>
      <c r="H482" s="33"/>
      <c r="I482" s="33"/>
      <c r="J482" s="31"/>
      <c r="K482" s="33" t="str">
        <f t="shared" si="62"/>
        <v/>
      </c>
      <c r="L482" s="33" t="str">
        <f t="shared" si="63"/>
        <v/>
      </c>
      <c r="M482" s="31" t="str">
        <f t="shared" si="66"/>
        <v/>
      </c>
      <c r="N482" s="31" t="str">
        <f>IF(ISERROR(VLOOKUP(M482,[1]Plan!$Q$5:$R$22,2,FALSE)),"",VLOOKUP(M482,[1]Plan!$Q$5:$R$22,2,FALSE))</f>
        <v/>
      </c>
      <c r="O482" s="31" t="str">
        <f>IF(ISERROR(INDEX([1]Plan!$B:$B,MATCH(F482,[1]Plan!$C:$C,0))),"",INDEX([1]Plan!$B:$B,MATCH(F482,[1]Plan!$C:$C,0)))</f>
        <v/>
      </c>
      <c r="P482" s="33" t="str">
        <f t="shared" si="67"/>
        <v/>
      </c>
      <c r="Q482" s="33">
        <f t="shared" si="68"/>
        <v>0</v>
      </c>
      <c r="R482" s="33" t="str">
        <f t="shared" si="69"/>
        <v/>
      </c>
      <c r="S482" s="33" t="str">
        <f>IF(Z482="DUPLIKAT","",Tabelle1[[#This Row],[Soll-Monat]])</f>
        <v/>
      </c>
      <c r="T482" s="33" t="str">
        <f>IF(ISERROR(IF(M482=99,"",INDEX([1]Plan!A:O,MATCH($O482,[1]Plan!B:B,0),MATCH($C482,[1]Plan!$A$2:$O$2,0)))),"",IF(M482=99,"",INDEX([1]Plan!A:O,MATCH($O482,[1]Plan!B:B,0),MATCH($C482,[1]Plan!$A$2:$O$2,0))))</f>
        <v/>
      </c>
      <c r="U482" s="33">
        <f>IF(ISERROR(SUMIFS(P:P,E:E,Datenbank!$E482,C:C,Datenbank!$C482)),"",SUMIFS(P:P,E:E,Datenbank!$E482,C:C,Datenbank!$C482))+IF(ISERROR(SUMIFS(Q:Q,E:E,Datenbank!$E482,C:C,Datenbank!$C482)),"",SUMIFS(Q:Q,E:E,Datenbank!$E482,C:C,Datenbank!$C482))</f>
        <v>0</v>
      </c>
      <c r="V482" s="33" t="str">
        <f>IF(ISERROR(IF(Z482="Duplikat","",(Datenbank!$U482-Datenbank!$T482))),"",IF(Z482="Duplikat","",(Datenbank!$U482-Datenbank!$T482)))</f>
        <v/>
      </c>
      <c r="W482" s="33">
        <f ca="1">IF(ISERROR(SUMIF(O:T,Datenbank!$O482,T:T)),"",SUMIF(O:T,Datenbank!$O482,T:T))</f>
        <v>0</v>
      </c>
      <c r="X482" s="33">
        <f ca="1">IF(ISERROR(SUMIF(O:Q,Datenbank!$O482,Q:Q)),"",SUMIF(O:Q,Datenbank!$O482,Q:Q))+IF(ISERROR(SUMIF(O:Q,Datenbank!$O482,P:P)),"",SUMIF(O:Q,Datenbank!$O482,P:P))</f>
        <v>0</v>
      </c>
      <c r="Y482" s="33">
        <f ca="1">IF(ISERROR(Datenbank!$X482-W482),"",Datenbank!$X482-W482)</f>
        <v>0</v>
      </c>
      <c r="Z482" s="31" t="str" cm="1">
        <f t="array" ref="Z482">_xlfn.LET(_xlpm.fi,_xlfn._xlws.FILTER($O482:$O$2480,(MONTH($D482:$D$2480)=MONTH($D482))*($O482:$O$2480=$O482)),IF(COUNT(_xlpm.fi)&gt;1,"DUPLIKAT",""))</f>
        <v/>
      </c>
      <c r="AA482" s="31"/>
      <c r="AB482" s="31"/>
    </row>
    <row r="483" spans="2:28" ht="20.100000000000001" customHeight="1" x14ac:dyDescent="0.25">
      <c r="B483" s="31">
        <f t="shared" si="64"/>
        <v>471</v>
      </c>
      <c r="C483" s="31">
        <f t="shared" si="65"/>
        <v>1</v>
      </c>
      <c r="D483" s="32"/>
      <c r="E483" s="31"/>
      <c r="F483" s="31">
        <f>Datenbank!$E483</f>
        <v>0</v>
      </c>
      <c r="G483" s="33" t="str">
        <f>IF(ISERROR(INDEX([1]Plan!A:O,MATCH(E483,[1]Plan!C:C,0),MATCH(C483,[1]Plan!$A$2:$O$2,0))),"",INDEX([1]Plan!A:O,MATCH(E483,[1]Plan!C:C,0),MATCH(C483,[1]Plan!$A$2:$O$2,0)))</f>
        <v/>
      </c>
      <c r="H483" s="33"/>
      <c r="I483" s="33"/>
      <c r="J483" s="31"/>
      <c r="K483" s="33" t="str">
        <f t="shared" si="62"/>
        <v/>
      </c>
      <c r="L483" s="33" t="str">
        <f t="shared" si="63"/>
        <v/>
      </c>
      <c r="M483" s="31" t="str">
        <f t="shared" si="66"/>
        <v/>
      </c>
      <c r="N483" s="31" t="str">
        <f>IF(ISERROR(VLOOKUP(M483,[1]Plan!$Q$5:$R$22,2,FALSE)),"",VLOOKUP(M483,[1]Plan!$Q$5:$R$22,2,FALSE))</f>
        <v/>
      </c>
      <c r="O483" s="31" t="str">
        <f>IF(ISERROR(INDEX([1]Plan!$B:$B,MATCH(F483,[1]Plan!$C:$C,0))),"",INDEX([1]Plan!$B:$B,MATCH(F483,[1]Plan!$C:$C,0)))</f>
        <v/>
      </c>
      <c r="P483" s="33" t="str">
        <f t="shared" si="67"/>
        <v/>
      </c>
      <c r="Q483" s="33">
        <f t="shared" si="68"/>
        <v>0</v>
      </c>
      <c r="R483" s="33" t="str">
        <f t="shared" si="69"/>
        <v/>
      </c>
      <c r="S483" s="33" t="str">
        <f>IF(Z483="DUPLIKAT","",Tabelle1[[#This Row],[Soll-Monat]])</f>
        <v/>
      </c>
      <c r="T483" s="33" t="str">
        <f>IF(ISERROR(IF(M483=99,"",INDEX([1]Plan!A:O,MATCH($O483,[1]Plan!B:B,0),MATCH($C483,[1]Plan!$A$2:$O$2,0)))),"",IF(M483=99,"",INDEX([1]Plan!A:O,MATCH($O483,[1]Plan!B:B,0),MATCH($C483,[1]Plan!$A$2:$O$2,0))))</f>
        <v/>
      </c>
      <c r="U483" s="33">
        <f>IF(ISERROR(SUMIFS(P:P,E:E,Datenbank!$E483,C:C,Datenbank!$C483)),"",SUMIFS(P:P,E:E,Datenbank!$E483,C:C,Datenbank!$C483))+IF(ISERROR(SUMIFS(Q:Q,E:E,Datenbank!$E483,C:C,Datenbank!$C483)),"",SUMIFS(Q:Q,E:E,Datenbank!$E483,C:C,Datenbank!$C483))</f>
        <v>0</v>
      </c>
      <c r="V483" s="33" t="str">
        <f>IF(ISERROR(IF(Z483="Duplikat","",(Datenbank!$U483-Datenbank!$T483))),"",IF(Z483="Duplikat","",(Datenbank!$U483-Datenbank!$T483)))</f>
        <v/>
      </c>
      <c r="W483" s="33">
        <f ca="1">IF(ISERROR(SUMIF(O:T,Datenbank!$O483,T:T)),"",SUMIF(O:T,Datenbank!$O483,T:T))</f>
        <v>0</v>
      </c>
      <c r="X483" s="33">
        <f ca="1">IF(ISERROR(SUMIF(O:Q,Datenbank!$O483,Q:Q)),"",SUMIF(O:Q,Datenbank!$O483,Q:Q))+IF(ISERROR(SUMIF(O:Q,Datenbank!$O483,P:P)),"",SUMIF(O:Q,Datenbank!$O483,P:P))</f>
        <v>0</v>
      </c>
      <c r="Y483" s="33">
        <f ca="1">IF(ISERROR(Datenbank!$X483-W483),"",Datenbank!$X483-W483)</f>
        <v>0</v>
      </c>
      <c r="Z483" s="31" t="str" cm="1">
        <f t="array" ref="Z483">_xlfn.LET(_xlpm.fi,_xlfn._xlws.FILTER($O483:$O$2480,(MONTH($D483:$D$2480)=MONTH($D483))*($O483:$O$2480=$O483)),IF(COUNT(_xlpm.fi)&gt;1,"DUPLIKAT",""))</f>
        <v/>
      </c>
      <c r="AA483" s="31"/>
      <c r="AB483" s="31"/>
    </row>
    <row r="484" spans="2:28" ht="20.100000000000001" customHeight="1" x14ac:dyDescent="0.25">
      <c r="B484" s="31">
        <f t="shared" si="64"/>
        <v>472</v>
      </c>
      <c r="C484" s="31">
        <f t="shared" si="65"/>
        <v>1</v>
      </c>
      <c r="D484" s="32"/>
      <c r="E484" s="31"/>
      <c r="F484" s="31">
        <f>Datenbank!$E484</f>
        <v>0</v>
      </c>
      <c r="G484" s="33" t="str">
        <f>IF(ISERROR(INDEX([1]Plan!A:O,MATCH(E484,[1]Plan!C:C,0),MATCH(C484,[1]Plan!$A$2:$O$2,0))),"",INDEX([1]Plan!A:O,MATCH(E484,[1]Plan!C:C,0),MATCH(C484,[1]Plan!$A$2:$O$2,0)))</f>
        <v/>
      </c>
      <c r="H484" s="33"/>
      <c r="I484" s="33"/>
      <c r="J484" s="31"/>
      <c r="K484" s="33" t="str">
        <f t="shared" si="62"/>
        <v/>
      </c>
      <c r="L484" s="33" t="str">
        <f t="shared" si="63"/>
        <v/>
      </c>
      <c r="M484" s="31" t="str">
        <f t="shared" si="66"/>
        <v/>
      </c>
      <c r="N484" s="31" t="str">
        <f>IF(ISERROR(VLOOKUP(M484,[1]Plan!$Q$5:$R$22,2,FALSE)),"",VLOOKUP(M484,[1]Plan!$Q$5:$R$22,2,FALSE))</f>
        <v/>
      </c>
      <c r="O484" s="31" t="str">
        <f>IF(ISERROR(INDEX([1]Plan!$B:$B,MATCH(F484,[1]Plan!$C:$C,0))),"",INDEX([1]Plan!$B:$B,MATCH(F484,[1]Plan!$C:$C,0)))</f>
        <v/>
      </c>
      <c r="P484" s="33" t="str">
        <f t="shared" si="67"/>
        <v/>
      </c>
      <c r="Q484" s="33">
        <f t="shared" si="68"/>
        <v>0</v>
      </c>
      <c r="R484" s="33" t="str">
        <f t="shared" si="69"/>
        <v/>
      </c>
      <c r="S484" s="33" t="str">
        <f>IF(Z484="DUPLIKAT","",Tabelle1[[#This Row],[Soll-Monat]])</f>
        <v/>
      </c>
      <c r="T484" s="33" t="str">
        <f>IF(ISERROR(IF(M484=99,"",INDEX([1]Plan!A:O,MATCH($O484,[1]Plan!B:B,0),MATCH($C484,[1]Plan!$A$2:$O$2,0)))),"",IF(M484=99,"",INDEX([1]Plan!A:O,MATCH($O484,[1]Plan!B:B,0),MATCH($C484,[1]Plan!$A$2:$O$2,0))))</f>
        <v/>
      </c>
      <c r="U484" s="33">
        <f>IF(ISERROR(SUMIFS(P:P,E:E,Datenbank!$E484,C:C,Datenbank!$C484)),"",SUMIFS(P:P,E:E,Datenbank!$E484,C:C,Datenbank!$C484))+IF(ISERROR(SUMIFS(Q:Q,E:E,Datenbank!$E484,C:C,Datenbank!$C484)),"",SUMIFS(Q:Q,E:E,Datenbank!$E484,C:C,Datenbank!$C484))</f>
        <v>0</v>
      </c>
      <c r="V484" s="33" t="str">
        <f>IF(ISERROR(IF(Z484="Duplikat","",(Datenbank!$U484-Datenbank!$T484))),"",IF(Z484="Duplikat","",(Datenbank!$U484-Datenbank!$T484)))</f>
        <v/>
      </c>
      <c r="W484" s="33">
        <f ca="1">IF(ISERROR(SUMIF(O:T,Datenbank!$O484,T:T)),"",SUMIF(O:T,Datenbank!$O484,T:T))</f>
        <v>0</v>
      </c>
      <c r="X484" s="33">
        <f ca="1">IF(ISERROR(SUMIF(O:Q,Datenbank!$O484,Q:Q)),"",SUMIF(O:Q,Datenbank!$O484,Q:Q))+IF(ISERROR(SUMIF(O:Q,Datenbank!$O484,P:P)),"",SUMIF(O:Q,Datenbank!$O484,P:P))</f>
        <v>0</v>
      </c>
      <c r="Y484" s="33">
        <f ca="1">IF(ISERROR(Datenbank!$X484-W484),"",Datenbank!$X484-W484)</f>
        <v>0</v>
      </c>
      <c r="Z484" s="31" t="str" cm="1">
        <f t="array" ref="Z484">_xlfn.LET(_xlpm.fi,_xlfn._xlws.FILTER($O484:$O$2480,(MONTH($D484:$D$2480)=MONTH($D484))*($O484:$O$2480=$O484)),IF(COUNT(_xlpm.fi)&gt;1,"DUPLIKAT",""))</f>
        <v/>
      </c>
      <c r="AA484" s="31"/>
      <c r="AB484" s="31"/>
    </row>
    <row r="485" spans="2:28" ht="20.100000000000001" customHeight="1" x14ac:dyDescent="0.25">
      <c r="B485" s="31">
        <f t="shared" si="64"/>
        <v>473</v>
      </c>
      <c r="C485" s="31">
        <f t="shared" si="65"/>
        <v>1</v>
      </c>
      <c r="D485" s="32"/>
      <c r="E485" s="31"/>
      <c r="F485" s="31">
        <f>Datenbank!$E485</f>
        <v>0</v>
      </c>
      <c r="G485" s="33" t="str">
        <f>IF(ISERROR(INDEX([1]Plan!A:O,MATCH(E485,[1]Plan!C:C,0),MATCH(C485,[1]Plan!$A$2:$O$2,0))),"",INDEX([1]Plan!A:O,MATCH(E485,[1]Plan!C:C,0),MATCH(C485,[1]Plan!$A$2:$O$2,0)))</f>
        <v/>
      </c>
      <c r="H485" s="33"/>
      <c r="I485" s="33"/>
      <c r="J485" s="31"/>
      <c r="K485" s="33" t="str">
        <f t="shared" si="62"/>
        <v/>
      </c>
      <c r="L485" s="33" t="str">
        <f t="shared" si="63"/>
        <v/>
      </c>
      <c r="M485" s="31" t="str">
        <f t="shared" si="66"/>
        <v/>
      </c>
      <c r="N485" s="31" t="str">
        <f>IF(ISERROR(VLOOKUP(M485,[1]Plan!$Q$5:$R$22,2,FALSE)),"",VLOOKUP(M485,[1]Plan!$Q$5:$R$22,2,FALSE))</f>
        <v/>
      </c>
      <c r="O485" s="31" t="str">
        <f>IF(ISERROR(INDEX([1]Plan!$B:$B,MATCH(F485,[1]Plan!$C:$C,0))),"",INDEX([1]Plan!$B:$B,MATCH(F485,[1]Plan!$C:$C,0)))</f>
        <v/>
      </c>
      <c r="P485" s="33" t="str">
        <f t="shared" si="67"/>
        <v/>
      </c>
      <c r="Q485" s="33">
        <f t="shared" si="68"/>
        <v>0</v>
      </c>
      <c r="R485" s="33" t="str">
        <f t="shared" si="69"/>
        <v/>
      </c>
      <c r="S485" s="33" t="str">
        <f>IF(Z485="DUPLIKAT","",Tabelle1[[#This Row],[Soll-Monat]])</f>
        <v/>
      </c>
      <c r="T485" s="33" t="str">
        <f>IF(ISERROR(IF(M485=99,"",INDEX([1]Plan!A:O,MATCH($O485,[1]Plan!B:B,0),MATCH($C485,[1]Plan!$A$2:$O$2,0)))),"",IF(M485=99,"",INDEX([1]Plan!A:O,MATCH($O485,[1]Plan!B:B,0),MATCH($C485,[1]Plan!$A$2:$O$2,0))))</f>
        <v/>
      </c>
      <c r="U485" s="33">
        <f>IF(ISERROR(SUMIFS(P:P,E:E,Datenbank!$E485,C:C,Datenbank!$C485)),"",SUMIFS(P:P,E:E,Datenbank!$E485,C:C,Datenbank!$C485))+IF(ISERROR(SUMIFS(Q:Q,E:E,Datenbank!$E485,C:C,Datenbank!$C485)),"",SUMIFS(Q:Q,E:E,Datenbank!$E485,C:C,Datenbank!$C485))</f>
        <v>0</v>
      </c>
      <c r="V485" s="33" t="str">
        <f>IF(ISERROR(IF(Z485="Duplikat","",(Datenbank!$U485-Datenbank!$T485))),"",IF(Z485="Duplikat","",(Datenbank!$U485-Datenbank!$T485)))</f>
        <v/>
      </c>
      <c r="W485" s="33">
        <f ca="1">IF(ISERROR(SUMIF(O:T,Datenbank!$O485,T:T)),"",SUMIF(O:T,Datenbank!$O485,T:T))</f>
        <v>0</v>
      </c>
      <c r="X485" s="33">
        <f ca="1">IF(ISERROR(SUMIF(O:Q,Datenbank!$O485,Q:Q)),"",SUMIF(O:Q,Datenbank!$O485,Q:Q))+IF(ISERROR(SUMIF(O:Q,Datenbank!$O485,P:P)),"",SUMIF(O:Q,Datenbank!$O485,P:P))</f>
        <v>0</v>
      </c>
      <c r="Y485" s="33">
        <f ca="1">IF(ISERROR(Datenbank!$X485-W485),"",Datenbank!$X485-W485)</f>
        <v>0</v>
      </c>
      <c r="Z485" s="31" t="str" cm="1">
        <f t="array" ref="Z485">_xlfn.LET(_xlpm.fi,_xlfn._xlws.FILTER($O485:$O$2480,(MONTH($D485:$D$2480)=MONTH($D485))*($O485:$O$2480=$O485)),IF(COUNT(_xlpm.fi)&gt;1,"DUPLIKAT",""))</f>
        <v/>
      </c>
      <c r="AA485" s="31"/>
      <c r="AB485" s="31"/>
    </row>
    <row r="486" spans="2:28" ht="20.100000000000001" customHeight="1" x14ac:dyDescent="0.25">
      <c r="B486" s="31">
        <f t="shared" si="64"/>
        <v>474</v>
      </c>
      <c r="C486" s="31">
        <f t="shared" si="65"/>
        <v>1</v>
      </c>
      <c r="D486" s="32"/>
      <c r="E486" s="31"/>
      <c r="F486" s="31">
        <f>Datenbank!$E486</f>
        <v>0</v>
      </c>
      <c r="G486" s="33" t="str">
        <f>IF(ISERROR(INDEX([1]Plan!A:O,MATCH(E486,[1]Plan!C:C,0),MATCH(C486,[1]Plan!$A$2:$O$2,0))),"",INDEX([1]Plan!A:O,MATCH(E486,[1]Plan!C:C,0),MATCH(C486,[1]Plan!$A$2:$O$2,0)))</f>
        <v/>
      </c>
      <c r="H486" s="33"/>
      <c r="I486" s="33"/>
      <c r="J486" s="31"/>
      <c r="K486" s="33" t="str">
        <f t="shared" si="62"/>
        <v/>
      </c>
      <c r="L486" s="33" t="str">
        <f t="shared" si="63"/>
        <v/>
      </c>
      <c r="M486" s="31" t="str">
        <f t="shared" si="66"/>
        <v/>
      </c>
      <c r="N486" s="31" t="str">
        <f>IF(ISERROR(VLOOKUP(M486,[1]Plan!$Q$5:$R$22,2,FALSE)),"",VLOOKUP(M486,[1]Plan!$Q$5:$R$22,2,FALSE))</f>
        <v/>
      </c>
      <c r="O486" s="31" t="str">
        <f>IF(ISERROR(INDEX([1]Plan!$B:$B,MATCH(F486,[1]Plan!$C:$C,0))),"",INDEX([1]Plan!$B:$B,MATCH(F486,[1]Plan!$C:$C,0)))</f>
        <v/>
      </c>
      <c r="P486" s="33" t="str">
        <f t="shared" si="67"/>
        <v/>
      </c>
      <c r="Q486" s="33">
        <f t="shared" si="68"/>
        <v>0</v>
      </c>
      <c r="R486" s="33" t="str">
        <f t="shared" si="69"/>
        <v/>
      </c>
      <c r="S486" s="33" t="str">
        <f>IF(Z486="DUPLIKAT","",Tabelle1[[#This Row],[Soll-Monat]])</f>
        <v/>
      </c>
      <c r="T486" s="33" t="str">
        <f>IF(ISERROR(IF(M486=99,"",INDEX([1]Plan!A:O,MATCH($O486,[1]Plan!B:B,0),MATCH($C486,[1]Plan!$A$2:$O$2,0)))),"",IF(M486=99,"",INDEX([1]Plan!A:O,MATCH($O486,[1]Plan!B:B,0),MATCH($C486,[1]Plan!$A$2:$O$2,0))))</f>
        <v/>
      </c>
      <c r="U486" s="33">
        <f>IF(ISERROR(SUMIFS(P:P,E:E,Datenbank!$E486,C:C,Datenbank!$C486)),"",SUMIFS(P:P,E:E,Datenbank!$E486,C:C,Datenbank!$C486))+IF(ISERROR(SUMIFS(Q:Q,E:E,Datenbank!$E486,C:C,Datenbank!$C486)),"",SUMIFS(Q:Q,E:E,Datenbank!$E486,C:C,Datenbank!$C486))</f>
        <v>0</v>
      </c>
      <c r="V486" s="33" t="str">
        <f>IF(ISERROR(IF(Z486="Duplikat","",(Datenbank!$U486-Datenbank!$T486))),"",IF(Z486="Duplikat","",(Datenbank!$U486-Datenbank!$T486)))</f>
        <v/>
      </c>
      <c r="W486" s="33">
        <f ca="1">IF(ISERROR(SUMIF(O:T,Datenbank!$O486,T:T)),"",SUMIF(O:T,Datenbank!$O486,T:T))</f>
        <v>0</v>
      </c>
      <c r="X486" s="33">
        <f ca="1">IF(ISERROR(SUMIF(O:Q,Datenbank!$O486,Q:Q)),"",SUMIF(O:Q,Datenbank!$O486,Q:Q))+IF(ISERROR(SUMIF(O:Q,Datenbank!$O486,P:P)),"",SUMIF(O:Q,Datenbank!$O486,P:P))</f>
        <v>0</v>
      </c>
      <c r="Y486" s="33">
        <f ca="1">IF(ISERROR(Datenbank!$X486-W486),"",Datenbank!$X486-W486)</f>
        <v>0</v>
      </c>
      <c r="Z486" s="31" t="str" cm="1">
        <f t="array" ref="Z486">_xlfn.LET(_xlpm.fi,_xlfn._xlws.FILTER($O486:$O$2480,(MONTH($D486:$D$2480)=MONTH($D486))*($O486:$O$2480=$O486)),IF(COUNT(_xlpm.fi)&gt;1,"DUPLIKAT",""))</f>
        <v/>
      </c>
      <c r="AA486" s="31"/>
      <c r="AB486" s="31"/>
    </row>
    <row r="487" spans="2:28" ht="20.100000000000001" customHeight="1" x14ac:dyDescent="0.25">
      <c r="B487" s="31">
        <f t="shared" si="64"/>
        <v>475</v>
      </c>
      <c r="C487" s="31">
        <f t="shared" si="65"/>
        <v>1</v>
      </c>
      <c r="D487" s="32"/>
      <c r="E487" s="31"/>
      <c r="F487" s="31">
        <f>Datenbank!$E487</f>
        <v>0</v>
      </c>
      <c r="G487" s="33" t="str">
        <f>IF(ISERROR(INDEX([1]Plan!A:O,MATCH(E487,[1]Plan!C:C,0),MATCH(C487,[1]Plan!$A$2:$O$2,0))),"",INDEX([1]Plan!A:O,MATCH(E487,[1]Plan!C:C,0),MATCH(C487,[1]Plan!$A$2:$O$2,0)))</f>
        <v/>
      </c>
      <c r="H487" s="33"/>
      <c r="I487" s="33"/>
      <c r="J487" s="31"/>
      <c r="K487" s="33" t="str">
        <f t="shared" si="62"/>
        <v/>
      </c>
      <c r="L487" s="33" t="str">
        <f t="shared" si="63"/>
        <v/>
      </c>
      <c r="M487" s="31" t="str">
        <f t="shared" si="66"/>
        <v/>
      </c>
      <c r="N487" s="31" t="str">
        <f>IF(ISERROR(VLOOKUP(M487,[1]Plan!$Q$5:$R$22,2,FALSE)),"",VLOOKUP(M487,[1]Plan!$Q$5:$R$22,2,FALSE))</f>
        <v/>
      </c>
      <c r="O487" s="31" t="str">
        <f>IF(ISERROR(INDEX([1]Plan!$B:$B,MATCH(F487,[1]Plan!$C:$C,0))),"",INDEX([1]Plan!$B:$B,MATCH(F487,[1]Plan!$C:$C,0)))</f>
        <v/>
      </c>
      <c r="P487" s="33" t="str">
        <f t="shared" si="67"/>
        <v/>
      </c>
      <c r="Q487" s="33">
        <f t="shared" si="68"/>
        <v>0</v>
      </c>
      <c r="R487" s="33" t="str">
        <f t="shared" si="69"/>
        <v/>
      </c>
      <c r="S487" s="33" t="str">
        <f>IF(Z487="DUPLIKAT","",Tabelle1[[#This Row],[Soll-Monat]])</f>
        <v/>
      </c>
      <c r="T487" s="33" t="str">
        <f>IF(ISERROR(IF(M487=99,"",INDEX([1]Plan!A:O,MATCH($O487,[1]Plan!B:B,0),MATCH($C487,[1]Plan!$A$2:$O$2,0)))),"",IF(M487=99,"",INDEX([1]Plan!A:O,MATCH($O487,[1]Plan!B:B,0),MATCH($C487,[1]Plan!$A$2:$O$2,0))))</f>
        <v/>
      </c>
      <c r="U487" s="33">
        <f>IF(ISERROR(SUMIFS(P:P,E:E,Datenbank!$E487,C:C,Datenbank!$C487)),"",SUMIFS(P:P,E:E,Datenbank!$E487,C:C,Datenbank!$C487))+IF(ISERROR(SUMIFS(Q:Q,E:E,Datenbank!$E487,C:C,Datenbank!$C487)),"",SUMIFS(Q:Q,E:E,Datenbank!$E487,C:C,Datenbank!$C487))</f>
        <v>0</v>
      </c>
      <c r="V487" s="33" t="str">
        <f>IF(ISERROR(IF(Z487="Duplikat","",(Datenbank!$U487-Datenbank!$T487))),"",IF(Z487="Duplikat","",(Datenbank!$U487-Datenbank!$T487)))</f>
        <v/>
      </c>
      <c r="W487" s="33">
        <f ca="1">IF(ISERROR(SUMIF(O:T,Datenbank!$O487,T:T)),"",SUMIF(O:T,Datenbank!$O487,T:T))</f>
        <v>0</v>
      </c>
      <c r="X487" s="33">
        <f ca="1">IF(ISERROR(SUMIF(O:Q,Datenbank!$O487,Q:Q)),"",SUMIF(O:Q,Datenbank!$O487,Q:Q))+IF(ISERROR(SUMIF(O:Q,Datenbank!$O487,P:P)),"",SUMIF(O:Q,Datenbank!$O487,P:P))</f>
        <v>0</v>
      </c>
      <c r="Y487" s="33">
        <f ca="1">IF(ISERROR(Datenbank!$X487-W487),"",Datenbank!$X487-W487)</f>
        <v>0</v>
      </c>
      <c r="Z487" s="31" t="str" cm="1">
        <f t="array" ref="Z487">_xlfn.LET(_xlpm.fi,_xlfn._xlws.FILTER($O487:$O$2480,(MONTH($D487:$D$2480)=MONTH($D487))*($O487:$O$2480=$O487)),IF(COUNT(_xlpm.fi)&gt;1,"DUPLIKAT",""))</f>
        <v/>
      </c>
      <c r="AA487" s="31"/>
      <c r="AB487" s="31"/>
    </row>
    <row r="488" spans="2:28" ht="20.100000000000001" customHeight="1" x14ac:dyDescent="0.25">
      <c r="B488" s="31">
        <f t="shared" si="64"/>
        <v>476</v>
      </c>
      <c r="C488" s="31">
        <f t="shared" si="65"/>
        <v>1</v>
      </c>
      <c r="D488" s="32"/>
      <c r="E488" s="31"/>
      <c r="F488" s="31">
        <f>Datenbank!$E488</f>
        <v>0</v>
      </c>
      <c r="G488" s="33" t="str">
        <f>IF(ISERROR(INDEX([1]Plan!A:O,MATCH(E488,[1]Plan!C:C,0),MATCH(C488,[1]Plan!$A$2:$O$2,0))),"",INDEX([1]Plan!A:O,MATCH(E488,[1]Plan!C:C,0),MATCH(C488,[1]Plan!$A$2:$O$2,0)))</f>
        <v/>
      </c>
      <c r="H488" s="33"/>
      <c r="I488" s="33"/>
      <c r="J488" s="31"/>
      <c r="K488" s="33" t="str">
        <f t="shared" si="62"/>
        <v/>
      </c>
      <c r="L488" s="33" t="str">
        <f t="shared" si="63"/>
        <v/>
      </c>
      <c r="M488" s="31" t="str">
        <f t="shared" si="66"/>
        <v/>
      </c>
      <c r="N488" s="31" t="str">
        <f>IF(ISERROR(VLOOKUP(M488,[1]Plan!$Q$5:$R$22,2,FALSE)),"",VLOOKUP(M488,[1]Plan!$Q$5:$R$22,2,FALSE))</f>
        <v/>
      </c>
      <c r="O488" s="31" t="str">
        <f>IF(ISERROR(INDEX([1]Plan!$B:$B,MATCH(F488,[1]Plan!$C:$C,0))),"",INDEX([1]Plan!$B:$B,MATCH(F488,[1]Plan!$C:$C,0)))</f>
        <v/>
      </c>
      <c r="P488" s="33" t="str">
        <f t="shared" si="67"/>
        <v/>
      </c>
      <c r="Q488" s="33">
        <f t="shared" si="68"/>
        <v>0</v>
      </c>
      <c r="R488" s="33" t="str">
        <f t="shared" si="69"/>
        <v/>
      </c>
      <c r="S488" s="33" t="str">
        <f>IF(Z488="DUPLIKAT","",Tabelle1[[#This Row],[Soll-Monat]])</f>
        <v/>
      </c>
      <c r="T488" s="33" t="str">
        <f>IF(ISERROR(IF(M488=99,"",INDEX([1]Plan!A:O,MATCH($O488,[1]Plan!B:B,0),MATCH($C488,[1]Plan!$A$2:$O$2,0)))),"",IF(M488=99,"",INDEX([1]Plan!A:O,MATCH($O488,[1]Plan!B:B,0),MATCH($C488,[1]Plan!$A$2:$O$2,0))))</f>
        <v/>
      </c>
      <c r="U488" s="33">
        <f>IF(ISERROR(SUMIFS(P:P,E:E,Datenbank!$E488,C:C,Datenbank!$C488)),"",SUMIFS(P:P,E:E,Datenbank!$E488,C:C,Datenbank!$C488))+IF(ISERROR(SUMIFS(Q:Q,E:E,Datenbank!$E488,C:C,Datenbank!$C488)),"",SUMIFS(Q:Q,E:E,Datenbank!$E488,C:C,Datenbank!$C488))</f>
        <v>0</v>
      </c>
      <c r="V488" s="33" t="str">
        <f>IF(ISERROR(IF(Z488="Duplikat","",(Datenbank!$U488-Datenbank!$T488))),"",IF(Z488="Duplikat","",(Datenbank!$U488-Datenbank!$T488)))</f>
        <v/>
      </c>
      <c r="W488" s="33">
        <f ca="1">IF(ISERROR(SUMIF(O:T,Datenbank!$O488,T:T)),"",SUMIF(O:T,Datenbank!$O488,T:T))</f>
        <v>0</v>
      </c>
      <c r="X488" s="33">
        <f ca="1">IF(ISERROR(SUMIF(O:Q,Datenbank!$O488,Q:Q)),"",SUMIF(O:Q,Datenbank!$O488,Q:Q))+IF(ISERROR(SUMIF(O:Q,Datenbank!$O488,P:P)),"",SUMIF(O:Q,Datenbank!$O488,P:P))</f>
        <v>0</v>
      </c>
      <c r="Y488" s="33">
        <f ca="1">IF(ISERROR(Datenbank!$X488-W488),"",Datenbank!$X488-W488)</f>
        <v>0</v>
      </c>
      <c r="Z488" s="31" t="str" cm="1">
        <f t="array" ref="Z488">_xlfn.LET(_xlpm.fi,_xlfn._xlws.FILTER($O488:$O$2480,(MONTH($D488:$D$2480)=MONTH($D488))*($O488:$O$2480=$O488)),IF(COUNT(_xlpm.fi)&gt;1,"DUPLIKAT",""))</f>
        <v/>
      </c>
      <c r="AA488" s="31"/>
      <c r="AB488" s="31"/>
    </row>
    <row r="489" spans="2:28" ht="20.100000000000001" customHeight="1" x14ac:dyDescent="0.25">
      <c r="B489" s="31">
        <f t="shared" si="64"/>
        <v>477</v>
      </c>
      <c r="C489" s="31">
        <f t="shared" si="65"/>
        <v>1</v>
      </c>
      <c r="D489" s="32"/>
      <c r="E489" s="31"/>
      <c r="F489" s="31">
        <f>Datenbank!$E489</f>
        <v>0</v>
      </c>
      <c r="G489" s="33" t="str">
        <f>IF(ISERROR(INDEX([1]Plan!A:O,MATCH(E489,[1]Plan!C:C,0),MATCH(C489,[1]Plan!$A$2:$O$2,0))),"",INDEX([1]Plan!A:O,MATCH(E489,[1]Plan!C:C,0),MATCH(C489,[1]Plan!$A$2:$O$2,0)))</f>
        <v/>
      </c>
      <c r="H489" s="33"/>
      <c r="I489" s="33"/>
      <c r="J489" s="31"/>
      <c r="K489" s="33" t="str">
        <f t="shared" si="62"/>
        <v/>
      </c>
      <c r="L489" s="33" t="str">
        <f t="shared" si="63"/>
        <v/>
      </c>
      <c r="M489" s="31" t="str">
        <f t="shared" si="66"/>
        <v/>
      </c>
      <c r="N489" s="31" t="str">
        <f>IF(ISERROR(VLOOKUP(M489,[1]Plan!$Q$5:$R$22,2,FALSE)),"",VLOOKUP(M489,[1]Plan!$Q$5:$R$22,2,FALSE))</f>
        <v/>
      </c>
      <c r="O489" s="31" t="str">
        <f>IF(ISERROR(INDEX([1]Plan!$B:$B,MATCH(F489,[1]Plan!$C:$C,0))),"",INDEX([1]Plan!$B:$B,MATCH(F489,[1]Plan!$C:$C,0)))</f>
        <v/>
      </c>
      <c r="P489" s="33" t="str">
        <f t="shared" si="67"/>
        <v/>
      </c>
      <c r="Q489" s="33">
        <f t="shared" si="68"/>
        <v>0</v>
      </c>
      <c r="R489" s="33" t="str">
        <f t="shared" si="69"/>
        <v/>
      </c>
      <c r="S489" s="33" t="str">
        <f>IF(Z489="DUPLIKAT","",Tabelle1[[#This Row],[Soll-Monat]])</f>
        <v/>
      </c>
      <c r="T489" s="33" t="str">
        <f>IF(ISERROR(IF(M489=99,"",INDEX([1]Plan!A:O,MATCH($O489,[1]Plan!B:B,0),MATCH($C489,[1]Plan!$A$2:$O$2,0)))),"",IF(M489=99,"",INDEX([1]Plan!A:O,MATCH($O489,[1]Plan!B:B,0),MATCH($C489,[1]Plan!$A$2:$O$2,0))))</f>
        <v/>
      </c>
      <c r="U489" s="33">
        <f>IF(ISERROR(SUMIFS(P:P,E:E,Datenbank!$E489,C:C,Datenbank!$C489)),"",SUMIFS(P:P,E:E,Datenbank!$E489,C:C,Datenbank!$C489))+IF(ISERROR(SUMIFS(Q:Q,E:E,Datenbank!$E489,C:C,Datenbank!$C489)),"",SUMIFS(Q:Q,E:E,Datenbank!$E489,C:C,Datenbank!$C489))</f>
        <v>0</v>
      </c>
      <c r="V489" s="33" t="str">
        <f>IF(ISERROR(IF(Z489="Duplikat","",(Datenbank!$U489-Datenbank!$T489))),"",IF(Z489="Duplikat","",(Datenbank!$U489-Datenbank!$T489)))</f>
        <v/>
      </c>
      <c r="W489" s="33">
        <f ca="1">IF(ISERROR(SUMIF(O:T,Datenbank!$O489,T:T)),"",SUMIF(O:T,Datenbank!$O489,T:T))</f>
        <v>0</v>
      </c>
      <c r="X489" s="33">
        <f ca="1">IF(ISERROR(SUMIF(O:Q,Datenbank!$O489,Q:Q)),"",SUMIF(O:Q,Datenbank!$O489,Q:Q))+IF(ISERROR(SUMIF(O:Q,Datenbank!$O489,P:P)),"",SUMIF(O:Q,Datenbank!$O489,P:P))</f>
        <v>0</v>
      </c>
      <c r="Y489" s="33">
        <f ca="1">IF(ISERROR(Datenbank!$X489-W489),"",Datenbank!$X489-W489)</f>
        <v>0</v>
      </c>
      <c r="Z489" s="31" t="str" cm="1">
        <f t="array" ref="Z489">_xlfn.LET(_xlpm.fi,_xlfn._xlws.FILTER($O489:$O$2480,(MONTH($D489:$D$2480)=MONTH($D489))*($O489:$O$2480=$O489)),IF(COUNT(_xlpm.fi)&gt;1,"DUPLIKAT",""))</f>
        <v/>
      </c>
      <c r="AA489" s="31"/>
      <c r="AB489" s="31"/>
    </row>
    <row r="490" spans="2:28" ht="20.100000000000001" customHeight="1" x14ac:dyDescent="0.25">
      <c r="B490" s="31">
        <f t="shared" si="64"/>
        <v>478</v>
      </c>
      <c r="C490" s="31">
        <f t="shared" si="65"/>
        <v>1</v>
      </c>
      <c r="D490" s="32"/>
      <c r="E490" s="31"/>
      <c r="F490" s="31">
        <f>Datenbank!$E490</f>
        <v>0</v>
      </c>
      <c r="G490" s="33" t="str">
        <f>IF(ISERROR(INDEX([1]Plan!A:O,MATCH(E490,[1]Plan!C:C,0),MATCH(C490,[1]Plan!$A$2:$O$2,0))),"",INDEX([1]Plan!A:O,MATCH(E490,[1]Plan!C:C,0),MATCH(C490,[1]Plan!$A$2:$O$2,0)))</f>
        <v/>
      </c>
      <c r="H490" s="33"/>
      <c r="I490" s="33"/>
      <c r="J490" s="31"/>
      <c r="K490" s="33" t="str">
        <f t="shared" si="62"/>
        <v/>
      </c>
      <c r="L490" s="33" t="str">
        <f t="shared" si="63"/>
        <v/>
      </c>
      <c r="M490" s="31" t="str">
        <f t="shared" si="66"/>
        <v/>
      </c>
      <c r="N490" s="31" t="str">
        <f>IF(ISERROR(VLOOKUP(M490,[1]Plan!$Q$5:$R$22,2,FALSE)),"",VLOOKUP(M490,[1]Plan!$Q$5:$R$22,2,FALSE))</f>
        <v/>
      </c>
      <c r="O490" s="31" t="str">
        <f>IF(ISERROR(INDEX([1]Plan!$B:$B,MATCH(F490,[1]Plan!$C:$C,0))),"",INDEX([1]Plan!$B:$B,MATCH(F490,[1]Plan!$C:$C,0)))</f>
        <v/>
      </c>
      <c r="P490" s="33" t="str">
        <f t="shared" si="67"/>
        <v/>
      </c>
      <c r="Q490" s="33">
        <f t="shared" si="68"/>
        <v>0</v>
      </c>
      <c r="R490" s="33" t="str">
        <f t="shared" si="69"/>
        <v/>
      </c>
      <c r="S490" s="33" t="str">
        <f>IF(Z490="DUPLIKAT","",Tabelle1[[#This Row],[Soll-Monat]])</f>
        <v/>
      </c>
      <c r="T490" s="33" t="str">
        <f>IF(ISERROR(IF(M490=99,"",INDEX([1]Plan!A:O,MATCH($O490,[1]Plan!B:B,0),MATCH($C490,[1]Plan!$A$2:$O$2,0)))),"",IF(M490=99,"",INDEX([1]Plan!A:O,MATCH($O490,[1]Plan!B:B,0),MATCH($C490,[1]Plan!$A$2:$O$2,0))))</f>
        <v/>
      </c>
      <c r="U490" s="33">
        <f>IF(ISERROR(SUMIFS(P:P,E:E,Datenbank!$E490,C:C,Datenbank!$C490)),"",SUMIFS(P:P,E:E,Datenbank!$E490,C:C,Datenbank!$C490))+IF(ISERROR(SUMIFS(Q:Q,E:E,Datenbank!$E490,C:C,Datenbank!$C490)),"",SUMIFS(Q:Q,E:E,Datenbank!$E490,C:C,Datenbank!$C490))</f>
        <v>0</v>
      </c>
      <c r="V490" s="33" t="str">
        <f>IF(ISERROR(IF(Z490="Duplikat","",(Datenbank!$U490-Datenbank!$T490))),"",IF(Z490="Duplikat","",(Datenbank!$U490-Datenbank!$T490)))</f>
        <v/>
      </c>
      <c r="W490" s="33">
        <f ca="1">IF(ISERROR(SUMIF(O:T,Datenbank!$O490,T:T)),"",SUMIF(O:T,Datenbank!$O490,T:T))</f>
        <v>0</v>
      </c>
      <c r="X490" s="33">
        <f ca="1">IF(ISERROR(SUMIF(O:Q,Datenbank!$O490,Q:Q)),"",SUMIF(O:Q,Datenbank!$O490,Q:Q))+IF(ISERROR(SUMIF(O:Q,Datenbank!$O490,P:P)),"",SUMIF(O:Q,Datenbank!$O490,P:P))</f>
        <v>0</v>
      </c>
      <c r="Y490" s="33">
        <f ca="1">IF(ISERROR(Datenbank!$X490-W490),"",Datenbank!$X490-W490)</f>
        <v>0</v>
      </c>
      <c r="Z490" s="31" t="str" cm="1">
        <f t="array" ref="Z490">_xlfn.LET(_xlpm.fi,_xlfn._xlws.FILTER($O490:$O$2480,(MONTH($D490:$D$2480)=MONTH($D490))*($O490:$O$2480=$O490)),IF(COUNT(_xlpm.fi)&gt;1,"DUPLIKAT",""))</f>
        <v/>
      </c>
      <c r="AA490" s="31"/>
      <c r="AB490" s="31"/>
    </row>
    <row r="491" spans="2:28" ht="20.100000000000001" customHeight="1" x14ac:dyDescent="0.25">
      <c r="B491" s="31">
        <f t="shared" si="64"/>
        <v>479</v>
      </c>
      <c r="C491" s="31">
        <f t="shared" si="65"/>
        <v>1</v>
      </c>
      <c r="D491" s="32"/>
      <c r="E491" s="31"/>
      <c r="F491" s="31">
        <f>Datenbank!$E491</f>
        <v>0</v>
      </c>
      <c r="G491" s="33" t="str">
        <f>IF(ISERROR(INDEX([1]Plan!A:O,MATCH(E491,[1]Plan!C:C,0),MATCH(C491,[1]Plan!$A$2:$O$2,0))),"",INDEX([1]Plan!A:O,MATCH(E491,[1]Plan!C:C,0),MATCH(C491,[1]Plan!$A$2:$O$2,0)))</f>
        <v/>
      </c>
      <c r="H491" s="33"/>
      <c r="I491" s="33"/>
      <c r="J491" s="31"/>
      <c r="K491" s="33" t="str">
        <f t="shared" si="62"/>
        <v/>
      </c>
      <c r="L491" s="33" t="str">
        <f t="shared" si="63"/>
        <v/>
      </c>
      <c r="M491" s="31" t="str">
        <f t="shared" si="66"/>
        <v/>
      </c>
      <c r="N491" s="31" t="str">
        <f>IF(ISERROR(VLOOKUP(M491,[1]Plan!$Q$5:$R$22,2,FALSE)),"",VLOOKUP(M491,[1]Plan!$Q$5:$R$22,2,FALSE))</f>
        <v/>
      </c>
      <c r="O491" s="31" t="str">
        <f>IF(ISERROR(INDEX([1]Plan!$B:$B,MATCH(F491,[1]Plan!$C:$C,0))),"",INDEX([1]Plan!$B:$B,MATCH(F491,[1]Plan!$C:$C,0)))</f>
        <v/>
      </c>
      <c r="P491" s="33" t="str">
        <f t="shared" si="67"/>
        <v/>
      </c>
      <c r="Q491" s="33">
        <f t="shared" si="68"/>
        <v>0</v>
      </c>
      <c r="R491" s="33" t="str">
        <f t="shared" si="69"/>
        <v/>
      </c>
      <c r="S491" s="33" t="str">
        <f>IF(Z491="DUPLIKAT","",Tabelle1[[#This Row],[Soll-Monat]])</f>
        <v/>
      </c>
      <c r="T491" s="33" t="str">
        <f>IF(ISERROR(IF(M491=99,"",INDEX([1]Plan!A:O,MATCH($O491,[1]Plan!B:B,0),MATCH($C491,[1]Plan!$A$2:$O$2,0)))),"",IF(M491=99,"",INDEX([1]Plan!A:O,MATCH($O491,[1]Plan!B:B,0),MATCH($C491,[1]Plan!$A$2:$O$2,0))))</f>
        <v/>
      </c>
      <c r="U491" s="33">
        <f>IF(ISERROR(SUMIFS(P:P,E:E,Datenbank!$E491,C:C,Datenbank!$C491)),"",SUMIFS(P:P,E:E,Datenbank!$E491,C:C,Datenbank!$C491))+IF(ISERROR(SUMIFS(Q:Q,E:E,Datenbank!$E491,C:C,Datenbank!$C491)),"",SUMIFS(Q:Q,E:E,Datenbank!$E491,C:C,Datenbank!$C491))</f>
        <v>0</v>
      </c>
      <c r="V491" s="33" t="str">
        <f>IF(ISERROR(IF(Z491="Duplikat","",(Datenbank!$U491-Datenbank!$T491))),"",IF(Z491="Duplikat","",(Datenbank!$U491-Datenbank!$T491)))</f>
        <v/>
      </c>
      <c r="W491" s="33">
        <f ca="1">IF(ISERROR(SUMIF(O:T,Datenbank!$O491,T:T)),"",SUMIF(O:T,Datenbank!$O491,T:T))</f>
        <v>0</v>
      </c>
      <c r="X491" s="33">
        <f ca="1">IF(ISERROR(SUMIF(O:Q,Datenbank!$O491,Q:Q)),"",SUMIF(O:Q,Datenbank!$O491,Q:Q))+IF(ISERROR(SUMIF(O:Q,Datenbank!$O491,P:P)),"",SUMIF(O:Q,Datenbank!$O491,P:P))</f>
        <v>0</v>
      </c>
      <c r="Y491" s="33">
        <f ca="1">IF(ISERROR(Datenbank!$X491-W491),"",Datenbank!$X491-W491)</f>
        <v>0</v>
      </c>
      <c r="Z491" s="31" t="str" cm="1">
        <f t="array" ref="Z491">_xlfn.LET(_xlpm.fi,_xlfn._xlws.FILTER($O491:$O$2480,(MONTH($D491:$D$2480)=MONTH($D491))*($O491:$O$2480=$O491)),IF(COUNT(_xlpm.fi)&gt;1,"DUPLIKAT",""))</f>
        <v/>
      </c>
      <c r="AA491" s="31"/>
      <c r="AB491" s="31"/>
    </row>
    <row r="492" spans="2:28" ht="20.100000000000001" customHeight="1" x14ac:dyDescent="0.25">
      <c r="B492" s="31">
        <f t="shared" si="64"/>
        <v>480</v>
      </c>
      <c r="C492" s="31">
        <f t="shared" si="65"/>
        <v>1</v>
      </c>
      <c r="D492" s="32"/>
      <c r="E492" s="31"/>
      <c r="F492" s="31">
        <f>Datenbank!$E492</f>
        <v>0</v>
      </c>
      <c r="G492" s="33" t="str">
        <f>IF(ISERROR(INDEX([1]Plan!A:O,MATCH(E492,[1]Plan!C:C,0),MATCH(C492,[1]Plan!$A$2:$O$2,0))),"",INDEX([1]Plan!A:O,MATCH(E492,[1]Plan!C:C,0),MATCH(C492,[1]Plan!$A$2:$O$2,0)))</f>
        <v/>
      </c>
      <c r="H492" s="33"/>
      <c r="I492" s="33"/>
      <c r="J492" s="31"/>
      <c r="K492" s="33" t="str">
        <f t="shared" si="62"/>
        <v/>
      </c>
      <c r="L492" s="33" t="str">
        <f t="shared" si="63"/>
        <v/>
      </c>
      <c r="M492" s="31" t="str">
        <f t="shared" si="66"/>
        <v/>
      </c>
      <c r="N492" s="31" t="str">
        <f>IF(ISERROR(VLOOKUP(M492,[1]Plan!$Q$5:$R$22,2,FALSE)),"",VLOOKUP(M492,[1]Plan!$Q$5:$R$22,2,FALSE))</f>
        <v/>
      </c>
      <c r="O492" s="31" t="str">
        <f>IF(ISERROR(INDEX([1]Plan!$B:$B,MATCH(F492,[1]Plan!$C:$C,0))),"",INDEX([1]Plan!$B:$B,MATCH(F492,[1]Plan!$C:$C,0)))</f>
        <v/>
      </c>
      <c r="P492" s="33" t="str">
        <f t="shared" si="67"/>
        <v/>
      </c>
      <c r="Q492" s="33">
        <f t="shared" si="68"/>
        <v>0</v>
      </c>
      <c r="R492" s="33" t="str">
        <f t="shared" si="69"/>
        <v/>
      </c>
      <c r="S492" s="33" t="str">
        <f>IF(Z492="DUPLIKAT","",Tabelle1[[#This Row],[Soll-Monat]])</f>
        <v/>
      </c>
      <c r="T492" s="33" t="str">
        <f>IF(ISERROR(IF(M492=99,"",INDEX([1]Plan!A:O,MATCH($O492,[1]Plan!B:B,0),MATCH($C492,[1]Plan!$A$2:$O$2,0)))),"",IF(M492=99,"",INDEX([1]Plan!A:O,MATCH($O492,[1]Plan!B:B,0),MATCH($C492,[1]Plan!$A$2:$O$2,0))))</f>
        <v/>
      </c>
      <c r="U492" s="33">
        <f>IF(ISERROR(SUMIFS(P:P,E:E,Datenbank!$E492,C:C,Datenbank!$C492)),"",SUMIFS(P:P,E:E,Datenbank!$E492,C:C,Datenbank!$C492))+IF(ISERROR(SUMIFS(Q:Q,E:E,Datenbank!$E492,C:C,Datenbank!$C492)),"",SUMIFS(Q:Q,E:E,Datenbank!$E492,C:C,Datenbank!$C492))</f>
        <v>0</v>
      </c>
      <c r="V492" s="33" t="str">
        <f>IF(ISERROR(IF(Z492="Duplikat","",(Datenbank!$U492-Datenbank!$T492))),"",IF(Z492="Duplikat","",(Datenbank!$U492-Datenbank!$T492)))</f>
        <v/>
      </c>
      <c r="W492" s="33">
        <f ca="1">IF(ISERROR(SUMIF(O:T,Datenbank!$O492,T:T)),"",SUMIF(O:T,Datenbank!$O492,T:T))</f>
        <v>0</v>
      </c>
      <c r="X492" s="33">
        <f ca="1">IF(ISERROR(SUMIF(O:Q,Datenbank!$O492,Q:Q)),"",SUMIF(O:Q,Datenbank!$O492,Q:Q))+IF(ISERROR(SUMIF(O:Q,Datenbank!$O492,P:P)),"",SUMIF(O:Q,Datenbank!$O492,P:P))</f>
        <v>0</v>
      </c>
      <c r="Y492" s="33">
        <f ca="1">IF(ISERROR(Datenbank!$X492-W492),"",Datenbank!$X492-W492)</f>
        <v>0</v>
      </c>
      <c r="Z492" s="31" t="str" cm="1">
        <f t="array" ref="Z492">_xlfn.LET(_xlpm.fi,_xlfn._xlws.FILTER($O492:$O$2480,(MONTH($D492:$D$2480)=MONTH($D492))*($O492:$O$2480=$O492)),IF(COUNT(_xlpm.fi)&gt;1,"DUPLIKAT",""))</f>
        <v/>
      </c>
      <c r="AA492" s="31"/>
      <c r="AB492" s="31"/>
    </row>
    <row r="493" spans="2:28" ht="20.100000000000001" customHeight="1" x14ac:dyDescent="0.25">
      <c r="B493" s="31">
        <f t="shared" si="64"/>
        <v>481</v>
      </c>
      <c r="C493" s="31">
        <f t="shared" si="65"/>
        <v>1</v>
      </c>
      <c r="D493" s="32"/>
      <c r="E493" s="31"/>
      <c r="F493" s="31">
        <f>Datenbank!$E493</f>
        <v>0</v>
      </c>
      <c r="G493" s="33" t="str">
        <f>IF(ISERROR(INDEX([1]Plan!A:O,MATCH(E493,[1]Plan!C:C,0),MATCH(C493,[1]Plan!$A$2:$O$2,0))),"",INDEX([1]Plan!A:O,MATCH(E493,[1]Plan!C:C,0),MATCH(C493,[1]Plan!$A$2:$O$2,0)))</f>
        <v/>
      </c>
      <c r="H493" s="33"/>
      <c r="I493" s="33"/>
      <c r="J493" s="31"/>
      <c r="K493" s="33" t="str">
        <f t="shared" si="62"/>
        <v/>
      </c>
      <c r="L493" s="33" t="str">
        <f t="shared" si="63"/>
        <v/>
      </c>
      <c r="M493" s="31" t="str">
        <f t="shared" si="66"/>
        <v/>
      </c>
      <c r="N493" s="31" t="str">
        <f>IF(ISERROR(VLOOKUP(M493,[1]Plan!$Q$5:$R$22,2,FALSE)),"",VLOOKUP(M493,[1]Plan!$Q$5:$R$22,2,FALSE))</f>
        <v/>
      </c>
      <c r="O493" s="31" t="str">
        <f>IF(ISERROR(INDEX([1]Plan!$B:$B,MATCH(F493,[1]Plan!$C:$C,0))),"",INDEX([1]Plan!$B:$B,MATCH(F493,[1]Plan!$C:$C,0)))</f>
        <v/>
      </c>
      <c r="P493" s="33" t="str">
        <f t="shared" si="67"/>
        <v/>
      </c>
      <c r="Q493" s="33">
        <f t="shared" si="68"/>
        <v>0</v>
      </c>
      <c r="R493" s="33" t="str">
        <f t="shared" si="69"/>
        <v/>
      </c>
      <c r="S493" s="33" t="str">
        <f>IF(Z493="DUPLIKAT","",Tabelle1[[#This Row],[Soll-Monat]])</f>
        <v/>
      </c>
      <c r="T493" s="33" t="str">
        <f>IF(ISERROR(IF(M493=99,"",INDEX([1]Plan!A:O,MATCH($O493,[1]Plan!B:B,0),MATCH($C493,[1]Plan!$A$2:$O$2,0)))),"",IF(M493=99,"",INDEX([1]Plan!A:O,MATCH($O493,[1]Plan!B:B,0),MATCH($C493,[1]Plan!$A$2:$O$2,0))))</f>
        <v/>
      </c>
      <c r="U493" s="33">
        <f>IF(ISERROR(SUMIFS(P:P,E:E,Datenbank!$E493,C:C,Datenbank!$C493)),"",SUMIFS(P:P,E:E,Datenbank!$E493,C:C,Datenbank!$C493))+IF(ISERROR(SUMIFS(Q:Q,E:E,Datenbank!$E493,C:C,Datenbank!$C493)),"",SUMIFS(Q:Q,E:E,Datenbank!$E493,C:C,Datenbank!$C493))</f>
        <v>0</v>
      </c>
      <c r="V493" s="33" t="str">
        <f>IF(ISERROR(IF(Z493="Duplikat","",(Datenbank!$U493-Datenbank!$T493))),"",IF(Z493="Duplikat","",(Datenbank!$U493-Datenbank!$T493)))</f>
        <v/>
      </c>
      <c r="W493" s="33">
        <f ca="1">IF(ISERROR(SUMIF(O:T,Datenbank!$O493,T:T)),"",SUMIF(O:T,Datenbank!$O493,T:T))</f>
        <v>0</v>
      </c>
      <c r="X493" s="33">
        <f ca="1">IF(ISERROR(SUMIF(O:Q,Datenbank!$O493,Q:Q)),"",SUMIF(O:Q,Datenbank!$O493,Q:Q))+IF(ISERROR(SUMIF(O:Q,Datenbank!$O493,P:P)),"",SUMIF(O:Q,Datenbank!$O493,P:P))</f>
        <v>0</v>
      </c>
      <c r="Y493" s="33">
        <f ca="1">IF(ISERROR(Datenbank!$X493-W493),"",Datenbank!$X493-W493)</f>
        <v>0</v>
      </c>
      <c r="Z493" s="31" t="str" cm="1">
        <f t="array" ref="Z493">_xlfn.LET(_xlpm.fi,_xlfn._xlws.FILTER($O493:$O$2480,(MONTH($D493:$D$2480)=MONTH($D493))*($O493:$O$2480=$O493)),IF(COUNT(_xlpm.fi)&gt;1,"DUPLIKAT",""))</f>
        <v/>
      </c>
      <c r="AA493" s="31"/>
      <c r="AB493" s="31"/>
    </row>
    <row r="494" spans="2:28" ht="20.100000000000001" customHeight="1" x14ac:dyDescent="0.25">
      <c r="B494" s="31">
        <f t="shared" si="64"/>
        <v>482</v>
      </c>
      <c r="C494" s="31">
        <f t="shared" si="65"/>
        <v>1</v>
      </c>
      <c r="D494" s="32"/>
      <c r="E494" s="31"/>
      <c r="F494" s="31">
        <f>Datenbank!$E494</f>
        <v>0</v>
      </c>
      <c r="G494" s="33" t="str">
        <f>IF(ISERROR(INDEX([1]Plan!A:O,MATCH(E494,[1]Plan!C:C,0),MATCH(C494,[1]Plan!$A$2:$O$2,0))),"",INDEX([1]Plan!A:O,MATCH(E494,[1]Plan!C:C,0),MATCH(C494,[1]Plan!$A$2:$O$2,0)))</f>
        <v/>
      </c>
      <c r="H494" s="33"/>
      <c r="I494" s="33"/>
      <c r="J494" s="31"/>
      <c r="K494" s="33" t="str">
        <f t="shared" si="62"/>
        <v/>
      </c>
      <c r="L494" s="33" t="str">
        <f t="shared" si="63"/>
        <v/>
      </c>
      <c r="M494" s="31" t="str">
        <f t="shared" si="66"/>
        <v/>
      </c>
      <c r="N494" s="31" t="str">
        <f>IF(ISERROR(VLOOKUP(M494,[1]Plan!$Q$5:$R$22,2,FALSE)),"",VLOOKUP(M494,[1]Plan!$Q$5:$R$22,2,FALSE))</f>
        <v/>
      </c>
      <c r="O494" s="31" t="str">
        <f>IF(ISERROR(INDEX([1]Plan!$B:$B,MATCH(F494,[1]Plan!$C:$C,0))),"",INDEX([1]Plan!$B:$B,MATCH(F494,[1]Plan!$C:$C,0)))</f>
        <v/>
      </c>
      <c r="P494" s="33" t="str">
        <f t="shared" si="67"/>
        <v/>
      </c>
      <c r="Q494" s="33">
        <f t="shared" si="68"/>
        <v>0</v>
      </c>
      <c r="R494" s="33" t="str">
        <f t="shared" si="69"/>
        <v/>
      </c>
      <c r="S494" s="33" t="str">
        <f>IF(Z494="DUPLIKAT","",Tabelle1[[#This Row],[Soll-Monat]])</f>
        <v/>
      </c>
      <c r="T494" s="33" t="str">
        <f>IF(ISERROR(IF(M494=99,"",INDEX([1]Plan!A:O,MATCH($O494,[1]Plan!B:B,0),MATCH($C494,[1]Plan!$A$2:$O$2,0)))),"",IF(M494=99,"",INDEX([1]Plan!A:O,MATCH($O494,[1]Plan!B:B,0),MATCH($C494,[1]Plan!$A$2:$O$2,0))))</f>
        <v/>
      </c>
      <c r="U494" s="33">
        <f>IF(ISERROR(SUMIFS(P:P,E:E,Datenbank!$E494,C:C,Datenbank!$C494)),"",SUMIFS(P:P,E:E,Datenbank!$E494,C:C,Datenbank!$C494))+IF(ISERROR(SUMIFS(Q:Q,E:E,Datenbank!$E494,C:C,Datenbank!$C494)),"",SUMIFS(Q:Q,E:E,Datenbank!$E494,C:C,Datenbank!$C494))</f>
        <v>0</v>
      </c>
      <c r="V494" s="33" t="str">
        <f>IF(ISERROR(IF(Z494="Duplikat","",(Datenbank!$U494-Datenbank!$T494))),"",IF(Z494="Duplikat","",(Datenbank!$U494-Datenbank!$T494)))</f>
        <v/>
      </c>
      <c r="W494" s="33">
        <f ca="1">IF(ISERROR(SUMIF(O:T,Datenbank!$O494,T:T)),"",SUMIF(O:T,Datenbank!$O494,T:T))</f>
        <v>0</v>
      </c>
      <c r="X494" s="33">
        <f ca="1">IF(ISERROR(SUMIF(O:Q,Datenbank!$O494,Q:Q)),"",SUMIF(O:Q,Datenbank!$O494,Q:Q))+IF(ISERROR(SUMIF(O:Q,Datenbank!$O494,P:P)),"",SUMIF(O:Q,Datenbank!$O494,P:P))</f>
        <v>0</v>
      </c>
      <c r="Y494" s="33">
        <f ca="1">IF(ISERROR(Datenbank!$X494-W494),"",Datenbank!$X494-W494)</f>
        <v>0</v>
      </c>
      <c r="Z494" s="31" t="str" cm="1">
        <f t="array" ref="Z494">_xlfn.LET(_xlpm.fi,_xlfn._xlws.FILTER($O494:$O$2480,(MONTH($D494:$D$2480)=MONTH($D494))*($O494:$O$2480=$O494)),IF(COUNT(_xlpm.fi)&gt;1,"DUPLIKAT",""))</f>
        <v/>
      </c>
      <c r="AA494" s="31"/>
      <c r="AB494" s="31"/>
    </row>
    <row r="495" spans="2:28" ht="20.100000000000001" customHeight="1" x14ac:dyDescent="0.25">
      <c r="B495" s="31">
        <f t="shared" si="64"/>
        <v>483</v>
      </c>
      <c r="C495" s="31">
        <f t="shared" si="65"/>
        <v>1</v>
      </c>
      <c r="D495" s="32"/>
      <c r="E495" s="31"/>
      <c r="F495" s="31">
        <f>Datenbank!$E495</f>
        <v>0</v>
      </c>
      <c r="G495" s="33" t="str">
        <f>IF(ISERROR(INDEX([1]Plan!A:O,MATCH(E495,[1]Plan!C:C,0),MATCH(C495,[1]Plan!$A$2:$O$2,0))),"",INDEX([1]Plan!A:O,MATCH(E495,[1]Plan!C:C,0),MATCH(C495,[1]Plan!$A$2:$O$2,0)))</f>
        <v/>
      </c>
      <c r="H495" s="33"/>
      <c r="I495" s="33"/>
      <c r="J495" s="31"/>
      <c r="K495" s="33" t="str">
        <f t="shared" si="62"/>
        <v/>
      </c>
      <c r="L495" s="33" t="str">
        <f t="shared" si="63"/>
        <v/>
      </c>
      <c r="M495" s="31" t="str">
        <f t="shared" si="66"/>
        <v/>
      </c>
      <c r="N495" s="31" t="str">
        <f>IF(ISERROR(VLOOKUP(M495,[1]Plan!$Q$5:$R$22,2,FALSE)),"",VLOOKUP(M495,[1]Plan!$Q$5:$R$22,2,FALSE))</f>
        <v/>
      </c>
      <c r="O495" s="31" t="str">
        <f>IF(ISERROR(INDEX([1]Plan!$B:$B,MATCH(F495,[1]Plan!$C:$C,0))),"",INDEX([1]Plan!$B:$B,MATCH(F495,[1]Plan!$C:$C,0)))</f>
        <v/>
      </c>
      <c r="P495" s="33" t="str">
        <f t="shared" si="67"/>
        <v/>
      </c>
      <c r="Q495" s="33">
        <f t="shared" si="68"/>
        <v>0</v>
      </c>
      <c r="R495" s="33" t="str">
        <f t="shared" si="69"/>
        <v/>
      </c>
      <c r="S495" s="33" t="str">
        <f>IF(Z495="DUPLIKAT","",Tabelle1[[#This Row],[Soll-Monat]])</f>
        <v/>
      </c>
      <c r="T495" s="33" t="str">
        <f>IF(ISERROR(IF(M495=99,"",INDEX([1]Plan!A:O,MATCH($O495,[1]Plan!B:B,0),MATCH($C495,[1]Plan!$A$2:$O$2,0)))),"",IF(M495=99,"",INDEX([1]Plan!A:O,MATCH($O495,[1]Plan!B:B,0),MATCH($C495,[1]Plan!$A$2:$O$2,0))))</f>
        <v/>
      </c>
      <c r="U495" s="33">
        <f>IF(ISERROR(SUMIFS(P:P,E:E,Datenbank!$E495,C:C,Datenbank!$C495)),"",SUMIFS(P:P,E:E,Datenbank!$E495,C:C,Datenbank!$C495))+IF(ISERROR(SUMIFS(Q:Q,E:E,Datenbank!$E495,C:C,Datenbank!$C495)),"",SUMIFS(Q:Q,E:E,Datenbank!$E495,C:C,Datenbank!$C495))</f>
        <v>0</v>
      </c>
      <c r="V495" s="33" t="str">
        <f>IF(ISERROR(IF(Z495="Duplikat","",(Datenbank!$U495-Datenbank!$T495))),"",IF(Z495="Duplikat","",(Datenbank!$U495-Datenbank!$T495)))</f>
        <v/>
      </c>
      <c r="W495" s="33">
        <f ca="1">IF(ISERROR(SUMIF(O:T,Datenbank!$O495,T:T)),"",SUMIF(O:T,Datenbank!$O495,T:T))</f>
        <v>0</v>
      </c>
      <c r="X495" s="33">
        <f ca="1">IF(ISERROR(SUMIF(O:Q,Datenbank!$O495,Q:Q)),"",SUMIF(O:Q,Datenbank!$O495,Q:Q))+IF(ISERROR(SUMIF(O:Q,Datenbank!$O495,P:P)),"",SUMIF(O:Q,Datenbank!$O495,P:P))</f>
        <v>0</v>
      </c>
      <c r="Y495" s="33">
        <f ca="1">IF(ISERROR(Datenbank!$X495-W495),"",Datenbank!$X495-W495)</f>
        <v>0</v>
      </c>
      <c r="Z495" s="31" t="str" cm="1">
        <f t="array" ref="Z495">_xlfn.LET(_xlpm.fi,_xlfn._xlws.FILTER($O495:$O$2480,(MONTH($D495:$D$2480)=MONTH($D495))*($O495:$O$2480=$O495)),IF(COUNT(_xlpm.fi)&gt;1,"DUPLIKAT",""))</f>
        <v/>
      </c>
      <c r="AA495" s="31"/>
      <c r="AB495" s="31"/>
    </row>
    <row r="496" spans="2:28" ht="20.100000000000001" customHeight="1" x14ac:dyDescent="0.25">
      <c r="B496" s="31">
        <f t="shared" si="64"/>
        <v>484</v>
      </c>
      <c r="C496" s="31">
        <f t="shared" si="65"/>
        <v>1</v>
      </c>
      <c r="D496" s="32"/>
      <c r="E496" s="31"/>
      <c r="F496" s="31">
        <f>Datenbank!$E496</f>
        <v>0</v>
      </c>
      <c r="G496" s="33" t="str">
        <f>IF(ISERROR(INDEX([1]Plan!A:O,MATCH(E496,[1]Plan!C:C,0),MATCH(C496,[1]Plan!$A$2:$O$2,0))),"",INDEX([1]Plan!A:O,MATCH(E496,[1]Plan!C:C,0),MATCH(C496,[1]Plan!$A$2:$O$2,0)))</f>
        <v/>
      </c>
      <c r="H496" s="33"/>
      <c r="I496" s="33"/>
      <c r="J496" s="31"/>
      <c r="K496" s="33" t="str">
        <f t="shared" si="62"/>
        <v/>
      </c>
      <c r="L496" s="33" t="str">
        <f t="shared" si="63"/>
        <v/>
      </c>
      <c r="M496" s="31" t="str">
        <f t="shared" si="66"/>
        <v/>
      </c>
      <c r="N496" s="31" t="str">
        <f>IF(ISERROR(VLOOKUP(M496,[1]Plan!$Q$5:$R$22,2,FALSE)),"",VLOOKUP(M496,[1]Plan!$Q$5:$R$22,2,FALSE))</f>
        <v/>
      </c>
      <c r="O496" s="31" t="str">
        <f>IF(ISERROR(INDEX([1]Plan!$B:$B,MATCH(F496,[1]Plan!$C:$C,0))),"",INDEX([1]Plan!$B:$B,MATCH(F496,[1]Plan!$C:$C,0)))</f>
        <v/>
      </c>
      <c r="P496" s="33" t="str">
        <f t="shared" si="67"/>
        <v/>
      </c>
      <c r="Q496" s="33">
        <f t="shared" si="68"/>
        <v>0</v>
      </c>
      <c r="R496" s="33" t="str">
        <f t="shared" si="69"/>
        <v/>
      </c>
      <c r="S496" s="33" t="str">
        <f>IF(Z496="DUPLIKAT","",Tabelle1[[#This Row],[Soll-Monat]])</f>
        <v/>
      </c>
      <c r="T496" s="33" t="str">
        <f>IF(ISERROR(IF(M496=99,"",INDEX([1]Plan!A:O,MATCH($O496,[1]Plan!B:B,0),MATCH($C496,[1]Plan!$A$2:$O$2,0)))),"",IF(M496=99,"",INDEX([1]Plan!A:O,MATCH($O496,[1]Plan!B:B,0),MATCH($C496,[1]Plan!$A$2:$O$2,0))))</f>
        <v/>
      </c>
      <c r="U496" s="33">
        <f>IF(ISERROR(SUMIFS(P:P,E:E,Datenbank!$E496,C:C,Datenbank!$C496)),"",SUMIFS(P:P,E:E,Datenbank!$E496,C:C,Datenbank!$C496))+IF(ISERROR(SUMIFS(Q:Q,E:E,Datenbank!$E496,C:C,Datenbank!$C496)),"",SUMIFS(Q:Q,E:E,Datenbank!$E496,C:C,Datenbank!$C496))</f>
        <v>0</v>
      </c>
      <c r="V496" s="33" t="str">
        <f>IF(ISERROR(IF(Z496="Duplikat","",(Datenbank!$U496-Datenbank!$T496))),"",IF(Z496="Duplikat","",(Datenbank!$U496-Datenbank!$T496)))</f>
        <v/>
      </c>
      <c r="W496" s="33">
        <f ca="1">IF(ISERROR(SUMIF(O:T,Datenbank!$O496,T:T)),"",SUMIF(O:T,Datenbank!$O496,T:T))</f>
        <v>0</v>
      </c>
      <c r="X496" s="33">
        <f ca="1">IF(ISERROR(SUMIF(O:Q,Datenbank!$O496,Q:Q)),"",SUMIF(O:Q,Datenbank!$O496,Q:Q))+IF(ISERROR(SUMIF(O:Q,Datenbank!$O496,P:P)),"",SUMIF(O:Q,Datenbank!$O496,P:P))</f>
        <v>0</v>
      </c>
      <c r="Y496" s="33">
        <f ca="1">IF(ISERROR(Datenbank!$X496-W496),"",Datenbank!$X496-W496)</f>
        <v>0</v>
      </c>
      <c r="Z496" s="31" t="str" cm="1">
        <f t="array" ref="Z496">_xlfn.LET(_xlpm.fi,_xlfn._xlws.FILTER($O496:$O$2480,(MONTH($D496:$D$2480)=MONTH($D496))*($O496:$O$2480=$O496)),IF(COUNT(_xlpm.fi)&gt;1,"DUPLIKAT",""))</f>
        <v/>
      </c>
      <c r="AA496" s="31"/>
      <c r="AB496" s="31"/>
    </row>
    <row r="497" spans="2:28" ht="20.100000000000001" customHeight="1" x14ac:dyDescent="0.25">
      <c r="B497" s="31">
        <f t="shared" si="64"/>
        <v>485</v>
      </c>
      <c r="C497" s="31">
        <f t="shared" si="65"/>
        <v>1</v>
      </c>
      <c r="D497" s="32"/>
      <c r="E497" s="31"/>
      <c r="F497" s="31">
        <f>Datenbank!$E497</f>
        <v>0</v>
      </c>
      <c r="G497" s="33" t="str">
        <f>IF(ISERROR(INDEX([1]Plan!A:O,MATCH(E497,[1]Plan!C:C,0),MATCH(C497,[1]Plan!$A$2:$O$2,0))),"",INDEX([1]Plan!A:O,MATCH(E497,[1]Plan!C:C,0),MATCH(C497,[1]Plan!$A$2:$O$2,0)))</f>
        <v/>
      </c>
      <c r="H497" s="33"/>
      <c r="I497" s="33"/>
      <c r="J497" s="31"/>
      <c r="K497" s="33" t="str">
        <f t="shared" si="62"/>
        <v/>
      </c>
      <c r="L497" s="33" t="str">
        <f t="shared" si="63"/>
        <v/>
      </c>
      <c r="M497" s="31" t="str">
        <f t="shared" si="66"/>
        <v/>
      </c>
      <c r="N497" s="31" t="str">
        <f>IF(ISERROR(VLOOKUP(M497,[1]Plan!$Q$5:$R$22,2,FALSE)),"",VLOOKUP(M497,[1]Plan!$Q$5:$R$22,2,FALSE))</f>
        <v/>
      </c>
      <c r="O497" s="31" t="str">
        <f>IF(ISERROR(INDEX([1]Plan!$B:$B,MATCH(F497,[1]Plan!$C:$C,0))),"",INDEX([1]Plan!$B:$B,MATCH(F497,[1]Plan!$C:$C,0)))</f>
        <v/>
      </c>
      <c r="P497" s="33" t="str">
        <f t="shared" si="67"/>
        <v/>
      </c>
      <c r="Q497" s="33">
        <f t="shared" si="68"/>
        <v>0</v>
      </c>
      <c r="R497" s="33" t="str">
        <f t="shared" si="69"/>
        <v/>
      </c>
      <c r="S497" s="33" t="str">
        <f>IF(Z497="DUPLIKAT","",Tabelle1[[#This Row],[Soll-Monat]])</f>
        <v/>
      </c>
      <c r="T497" s="33" t="str">
        <f>IF(ISERROR(IF(M497=99,"",INDEX([1]Plan!A:O,MATCH($O497,[1]Plan!B:B,0),MATCH($C497,[1]Plan!$A$2:$O$2,0)))),"",IF(M497=99,"",INDEX([1]Plan!A:O,MATCH($O497,[1]Plan!B:B,0),MATCH($C497,[1]Plan!$A$2:$O$2,0))))</f>
        <v/>
      </c>
      <c r="U497" s="33">
        <f>IF(ISERROR(SUMIFS(P:P,E:E,Datenbank!$E497,C:C,Datenbank!$C497)),"",SUMIFS(P:P,E:E,Datenbank!$E497,C:C,Datenbank!$C497))+IF(ISERROR(SUMIFS(Q:Q,E:E,Datenbank!$E497,C:C,Datenbank!$C497)),"",SUMIFS(Q:Q,E:E,Datenbank!$E497,C:C,Datenbank!$C497))</f>
        <v>0</v>
      </c>
      <c r="V497" s="33" t="str">
        <f>IF(ISERROR(IF(Z497="Duplikat","",(Datenbank!$U497-Datenbank!$T497))),"",IF(Z497="Duplikat","",(Datenbank!$U497-Datenbank!$T497)))</f>
        <v/>
      </c>
      <c r="W497" s="33">
        <f ca="1">IF(ISERROR(SUMIF(O:T,Datenbank!$O497,T:T)),"",SUMIF(O:T,Datenbank!$O497,T:T))</f>
        <v>0</v>
      </c>
      <c r="X497" s="33">
        <f ca="1">IF(ISERROR(SUMIF(O:Q,Datenbank!$O497,Q:Q)),"",SUMIF(O:Q,Datenbank!$O497,Q:Q))+IF(ISERROR(SUMIF(O:Q,Datenbank!$O497,P:P)),"",SUMIF(O:Q,Datenbank!$O497,P:P))</f>
        <v>0</v>
      </c>
      <c r="Y497" s="33">
        <f ca="1">IF(ISERROR(Datenbank!$X497-W497),"",Datenbank!$X497-W497)</f>
        <v>0</v>
      </c>
      <c r="Z497" s="31" t="str" cm="1">
        <f t="array" ref="Z497">_xlfn.LET(_xlpm.fi,_xlfn._xlws.FILTER($O497:$O$2480,(MONTH($D497:$D$2480)=MONTH($D497))*($O497:$O$2480=$O497)),IF(COUNT(_xlpm.fi)&gt;1,"DUPLIKAT",""))</f>
        <v/>
      </c>
      <c r="AA497" s="31"/>
      <c r="AB497" s="31"/>
    </row>
    <row r="498" spans="2:28" ht="20.100000000000001" customHeight="1" x14ac:dyDescent="0.25">
      <c r="B498" s="31">
        <f t="shared" si="64"/>
        <v>486</v>
      </c>
      <c r="C498" s="31">
        <f t="shared" si="65"/>
        <v>1</v>
      </c>
      <c r="D498" s="32"/>
      <c r="E498" s="31"/>
      <c r="F498" s="31">
        <f>Datenbank!$E498</f>
        <v>0</v>
      </c>
      <c r="G498" s="33" t="str">
        <f>IF(ISERROR(INDEX([1]Plan!A:O,MATCH(E498,[1]Plan!C:C,0),MATCH(C498,[1]Plan!$A$2:$O$2,0))),"",INDEX([1]Plan!A:O,MATCH(E498,[1]Plan!C:C,0),MATCH(C498,[1]Plan!$A$2:$O$2,0)))</f>
        <v/>
      </c>
      <c r="H498" s="33"/>
      <c r="I498" s="33"/>
      <c r="J498" s="31"/>
      <c r="K498" s="33" t="str">
        <f t="shared" si="62"/>
        <v/>
      </c>
      <c r="L498" s="33" t="str">
        <f t="shared" si="63"/>
        <v/>
      </c>
      <c r="M498" s="31" t="str">
        <f t="shared" si="66"/>
        <v/>
      </c>
      <c r="N498" s="31" t="str">
        <f>IF(ISERROR(VLOOKUP(M498,[1]Plan!$Q$5:$R$22,2,FALSE)),"",VLOOKUP(M498,[1]Plan!$Q$5:$R$22,2,FALSE))</f>
        <v/>
      </c>
      <c r="O498" s="31" t="str">
        <f>IF(ISERROR(INDEX([1]Plan!$B:$B,MATCH(F498,[1]Plan!$C:$C,0))),"",INDEX([1]Plan!$B:$B,MATCH(F498,[1]Plan!$C:$C,0)))</f>
        <v/>
      </c>
      <c r="P498" s="33" t="str">
        <f t="shared" si="67"/>
        <v/>
      </c>
      <c r="Q498" s="33">
        <f t="shared" si="68"/>
        <v>0</v>
      </c>
      <c r="R498" s="33" t="str">
        <f t="shared" si="69"/>
        <v/>
      </c>
      <c r="S498" s="33" t="str">
        <f>IF(Z498="DUPLIKAT","",Tabelle1[[#This Row],[Soll-Monat]])</f>
        <v/>
      </c>
      <c r="T498" s="33" t="str">
        <f>IF(ISERROR(IF(M498=99,"",INDEX([1]Plan!A:O,MATCH($O498,[1]Plan!B:B,0),MATCH($C498,[1]Plan!$A$2:$O$2,0)))),"",IF(M498=99,"",INDEX([1]Plan!A:O,MATCH($O498,[1]Plan!B:B,0),MATCH($C498,[1]Plan!$A$2:$O$2,0))))</f>
        <v/>
      </c>
      <c r="U498" s="33">
        <f>IF(ISERROR(SUMIFS(P:P,E:E,Datenbank!$E498,C:C,Datenbank!$C498)),"",SUMIFS(P:P,E:E,Datenbank!$E498,C:C,Datenbank!$C498))+IF(ISERROR(SUMIFS(Q:Q,E:E,Datenbank!$E498,C:C,Datenbank!$C498)),"",SUMIFS(Q:Q,E:E,Datenbank!$E498,C:C,Datenbank!$C498))</f>
        <v>0</v>
      </c>
      <c r="V498" s="33" t="str">
        <f>IF(ISERROR(IF(Z498="Duplikat","",(Datenbank!$U498-Datenbank!$T498))),"",IF(Z498="Duplikat","",(Datenbank!$U498-Datenbank!$T498)))</f>
        <v/>
      </c>
      <c r="W498" s="33">
        <f ca="1">IF(ISERROR(SUMIF(O:T,Datenbank!$O498,T:T)),"",SUMIF(O:T,Datenbank!$O498,T:T))</f>
        <v>0</v>
      </c>
      <c r="X498" s="33">
        <f ca="1">IF(ISERROR(SUMIF(O:Q,Datenbank!$O498,Q:Q)),"",SUMIF(O:Q,Datenbank!$O498,Q:Q))+IF(ISERROR(SUMIF(O:Q,Datenbank!$O498,P:P)),"",SUMIF(O:Q,Datenbank!$O498,P:P))</f>
        <v>0</v>
      </c>
      <c r="Y498" s="33">
        <f ca="1">IF(ISERROR(Datenbank!$X498-W498),"",Datenbank!$X498-W498)</f>
        <v>0</v>
      </c>
      <c r="Z498" s="31" t="str" cm="1">
        <f t="array" ref="Z498">_xlfn.LET(_xlpm.fi,_xlfn._xlws.FILTER($O498:$O$2480,(MONTH($D498:$D$2480)=MONTH($D498))*($O498:$O$2480=$O498)),IF(COUNT(_xlpm.fi)&gt;1,"DUPLIKAT",""))</f>
        <v/>
      </c>
      <c r="AA498" s="31"/>
      <c r="AB498" s="31"/>
    </row>
    <row r="499" spans="2:28" ht="20.100000000000001" customHeight="1" x14ac:dyDescent="0.25">
      <c r="B499" s="31">
        <f t="shared" si="64"/>
        <v>487</v>
      </c>
      <c r="C499" s="31">
        <f t="shared" si="65"/>
        <v>1</v>
      </c>
      <c r="D499" s="32"/>
      <c r="E499" s="31"/>
      <c r="F499" s="31">
        <f>Datenbank!$E499</f>
        <v>0</v>
      </c>
      <c r="G499" s="33" t="str">
        <f>IF(ISERROR(INDEX([1]Plan!A:O,MATCH(E499,[1]Plan!C:C,0),MATCH(C499,[1]Plan!$A$2:$O$2,0))),"",INDEX([1]Plan!A:O,MATCH(E499,[1]Plan!C:C,0),MATCH(C499,[1]Plan!$A$2:$O$2,0)))</f>
        <v/>
      </c>
      <c r="H499" s="33"/>
      <c r="I499" s="33"/>
      <c r="J499" s="31"/>
      <c r="K499" s="33" t="str">
        <f t="shared" si="62"/>
        <v/>
      </c>
      <c r="L499" s="33" t="str">
        <f t="shared" si="63"/>
        <v/>
      </c>
      <c r="M499" s="31" t="str">
        <f t="shared" si="66"/>
        <v/>
      </c>
      <c r="N499" s="31" t="str">
        <f>IF(ISERROR(VLOOKUP(M499,[1]Plan!$Q$5:$R$22,2,FALSE)),"",VLOOKUP(M499,[1]Plan!$Q$5:$R$22,2,FALSE))</f>
        <v/>
      </c>
      <c r="O499" s="31" t="str">
        <f>IF(ISERROR(INDEX([1]Plan!$B:$B,MATCH(F499,[1]Plan!$C:$C,0))),"",INDEX([1]Plan!$B:$B,MATCH(F499,[1]Plan!$C:$C,0)))</f>
        <v/>
      </c>
      <c r="P499" s="33" t="str">
        <f t="shared" si="67"/>
        <v/>
      </c>
      <c r="Q499" s="33">
        <f t="shared" si="68"/>
        <v>0</v>
      </c>
      <c r="R499" s="33" t="str">
        <f t="shared" si="69"/>
        <v/>
      </c>
      <c r="S499" s="33" t="str">
        <f>IF(Z499="DUPLIKAT","",Tabelle1[[#This Row],[Soll-Monat]])</f>
        <v/>
      </c>
      <c r="T499" s="33" t="str">
        <f>IF(ISERROR(IF(M499=99,"",INDEX([1]Plan!A:O,MATCH($O499,[1]Plan!B:B,0),MATCH($C499,[1]Plan!$A$2:$O$2,0)))),"",IF(M499=99,"",INDEX([1]Plan!A:O,MATCH($O499,[1]Plan!B:B,0),MATCH($C499,[1]Plan!$A$2:$O$2,0))))</f>
        <v/>
      </c>
      <c r="U499" s="33">
        <f>IF(ISERROR(SUMIFS(P:P,E:E,Datenbank!$E499,C:C,Datenbank!$C499)),"",SUMIFS(P:P,E:E,Datenbank!$E499,C:C,Datenbank!$C499))+IF(ISERROR(SUMIFS(Q:Q,E:E,Datenbank!$E499,C:C,Datenbank!$C499)),"",SUMIFS(Q:Q,E:E,Datenbank!$E499,C:C,Datenbank!$C499))</f>
        <v>0</v>
      </c>
      <c r="V499" s="33" t="str">
        <f>IF(ISERROR(IF(Z499="Duplikat","",(Datenbank!$U499-Datenbank!$T499))),"",IF(Z499="Duplikat","",(Datenbank!$U499-Datenbank!$T499)))</f>
        <v/>
      </c>
      <c r="W499" s="33">
        <f ca="1">IF(ISERROR(SUMIF(O:T,Datenbank!$O499,T:T)),"",SUMIF(O:T,Datenbank!$O499,T:T))</f>
        <v>0</v>
      </c>
      <c r="X499" s="33">
        <f ca="1">IF(ISERROR(SUMIF(O:Q,Datenbank!$O499,Q:Q)),"",SUMIF(O:Q,Datenbank!$O499,Q:Q))+IF(ISERROR(SUMIF(O:Q,Datenbank!$O499,P:P)),"",SUMIF(O:Q,Datenbank!$O499,P:P))</f>
        <v>0</v>
      </c>
      <c r="Y499" s="33">
        <f ca="1">IF(ISERROR(Datenbank!$X499-W499),"",Datenbank!$X499-W499)</f>
        <v>0</v>
      </c>
      <c r="Z499" s="31" t="str" cm="1">
        <f t="array" ref="Z499">_xlfn.LET(_xlpm.fi,_xlfn._xlws.FILTER($O499:$O$2480,(MONTH($D499:$D$2480)=MONTH($D499))*($O499:$O$2480=$O499)),IF(COUNT(_xlpm.fi)&gt;1,"DUPLIKAT",""))</f>
        <v/>
      </c>
      <c r="AA499" s="31"/>
      <c r="AB499" s="31"/>
    </row>
    <row r="500" spans="2:28" ht="20.100000000000001" customHeight="1" x14ac:dyDescent="0.25">
      <c r="B500" s="31">
        <f t="shared" si="64"/>
        <v>488</v>
      </c>
      <c r="C500" s="31">
        <f t="shared" si="65"/>
        <v>1</v>
      </c>
      <c r="D500" s="32"/>
      <c r="E500" s="31"/>
      <c r="F500" s="31">
        <f>Datenbank!$E500</f>
        <v>0</v>
      </c>
      <c r="G500" s="33" t="str">
        <f>IF(ISERROR(INDEX([1]Plan!A:O,MATCH(E500,[1]Plan!C:C,0),MATCH(C500,[1]Plan!$A$2:$O$2,0))),"",INDEX([1]Plan!A:O,MATCH(E500,[1]Plan!C:C,0),MATCH(C500,[1]Plan!$A$2:$O$2,0)))</f>
        <v/>
      </c>
      <c r="H500" s="33"/>
      <c r="I500" s="33"/>
      <c r="J500" s="31"/>
      <c r="K500" s="33" t="str">
        <f t="shared" si="62"/>
        <v/>
      </c>
      <c r="L500" s="33" t="str">
        <f t="shared" si="63"/>
        <v/>
      </c>
      <c r="M500" s="31" t="str">
        <f t="shared" si="66"/>
        <v/>
      </c>
      <c r="N500" s="31" t="str">
        <f>IF(ISERROR(VLOOKUP(M500,[1]Plan!$Q$5:$R$22,2,FALSE)),"",VLOOKUP(M500,[1]Plan!$Q$5:$R$22,2,FALSE))</f>
        <v/>
      </c>
      <c r="O500" s="31" t="str">
        <f>IF(ISERROR(INDEX([1]Plan!$B:$B,MATCH(F500,[1]Plan!$C:$C,0))),"",INDEX([1]Plan!$B:$B,MATCH(F500,[1]Plan!$C:$C,0)))</f>
        <v/>
      </c>
      <c r="P500" s="33" t="str">
        <f t="shared" si="67"/>
        <v/>
      </c>
      <c r="Q500" s="33">
        <f t="shared" si="68"/>
        <v>0</v>
      </c>
      <c r="R500" s="33" t="str">
        <f t="shared" si="69"/>
        <v/>
      </c>
      <c r="S500" s="33" t="str">
        <f>IF(Z500="DUPLIKAT","",Tabelle1[[#This Row],[Soll-Monat]])</f>
        <v/>
      </c>
      <c r="T500" s="33" t="str">
        <f>IF(ISERROR(IF(M500=99,"",INDEX([1]Plan!A:O,MATCH($O500,[1]Plan!B:B,0),MATCH($C500,[1]Plan!$A$2:$O$2,0)))),"",IF(M500=99,"",INDEX([1]Plan!A:O,MATCH($O500,[1]Plan!B:B,0),MATCH($C500,[1]Plan!$A$2:$O$2,0))))</f>
        <v/>
      </c>
      <c r="U500" s="33">
        <f>IF(ISERROR(SUMIFS(P:P,E:E,Datenbank!$E500,C:C,Datenbank!$C500)),"",SUMIFS(P:P,E:E,Datenbank!$E500,C:C,Datenbank!$C500))+IF(ISERROR(SUMIFS(Q:Q,E:E,Datenbank!$E500,C:C,Datenbank!$C500)),"",SUMIFS(Q:Q,E:E,Datenbank!$E500,C:C,Datenbank!$C500))</f>
        <v>0</v>
      </c>
      <c r="V500" s="33" t="str">
        <f>IF(ISERROR(IF(Z500="Duplikat","",(Datenbank!$U500-Datenbank!$T500))),"",IF(Z500="Duplikat","",(Datenbank!$U500-Datenbank!$T500)))</f>
        <v/>
      </c>
      <c r="W500" s="33">
        <f ca="1">IF(ISERROR(SUMIF(O:T,Datenbank!$O500,T:T)),"",SUMIF(O:T,Datenbank!$O500,T:T))</f>
        <v>0</v>
      </c>
      <c r="X500" s="33">
        <f ca="1">IF(ISERROR(SUMIF(O:Q,Datenbank!$O500,Q:Q)),"",SUMIF(O:Q,Datenbank!$O500,Q:Q))+IF(ISERROR(SUMIF(O:Q,Datenbank!$O500,P:P)),"",SUMIF(O:Q,Datenbank!$O500,P:P))</f>
        <v>0</v>
      </c>
      <c r="Y500" s="33">
        <f ca="1">IF(ISERROR(Datenbank!$X500-W500),"",Datenbank!$X500-W500)</f>
        <v>0</v>
      </c>
      <c r="Z500" s="31" t="str" cm="1">
        <f t="array" ref="Z500">_xlfn.LET(_xlpm.fi,_xlfn._xlws.FILTER($O500:$O$2480,(MONTH($D500:$D$2480)=MONTH($D500))*($O500:$O$2480=$O500)),IF(COUNT(_xlpm.fi)&gt;1,"DUPLIKAT",""))</f>
        <v/>
      </c>
      <c r="AA500" s="31"/>
      <c r="AB500" s="31"/>
    </row>
    <row r="501" spans="2:28" ht="20.100000000000001" customHeight="1" x14ac:dyDescent="0.25">
      <c r="B501" s="31">
        <f t="shared" si="64"/>
        <v>489</v>
      </c>
      <c r="C501" s="31">
        <f t="shared" si="65"/>
        <v>1</v>
      </c>
      <c r="D501" s="32"/>
      <c r="E501" s="31"/>
      <c r="F501" s="31">
        <f>Datenbank!$E501</f>
        <v>0</v>
      </c>
      <c r="G501" s="33" t="str">
        <f>IF(ISERROR(INDEX([1]Plan!A:O,MATCH(E501,[1]Plan!C:C,0),MATCH(C501,[1]Plan!$A$2:$O$2,0))),"",INDEX([1]Plan!A:O,MATCH(E501,[1]Plan!C:C,0),MATCH(C501,[1]Plan!$A$2:$O$2,0)))</f>
        <v/>
      </c>
      <c r="H501" s="33"/>
      <c r="I501" s="33"/>
      <c r="J501" s="31"/>
      <c r="K501" s="33" t="str">
        <f t="shared" si="62"/>
        <v/>
      </c>
      <c r="L501" s="33" t="str">
        <f t="shared" si="63"/>
        <v/>
      </c>
      <c r="M501" s="31" t="str">
        <f t="shared" si="66"/>
        <v/>
      </c>
      <c r="N501" s="31" t="str">
        <f>IF(ISERROR(VLOOKUP(M501,[1]Plan!$Q$5:$R$22,2,FALSE)),"",VLOOKUP(M501,[1]Plan!$Q$5:$R$22,2,FALSE))</f>
        <v/>
      </c>
      <c r="O501" s="31" t="str">
        <f>IF(ISERROR(INDEX([1]Plan!$B:$B,MATCH(F501,[1]Plan!$C:$C,0))),"",INDEX([1]Plan!$B:$B,MATCH(F501,[1]Plan!$C:$C,0)))</f>
        <v/>
      </c>
      <c r="P501" s="33" t="str">
        <f t="shared" si="67"/>
        <v/>
      </c>
      <c r="Q501" s="33">
        <f t="shared" si="68"/>
        <v>0</v>
      </c>
      <c r="R501" s="33" t="str">
        <f t="shared" si="69"/>
        <v/>
      </c>
      <c r="S501" s="33" t="str">
        <f>IF(Z501="DUPLIKAT","",Tabelle1[[#This Row],[Soll-Monat]])</f>
        <v/>
      </c>
      <c r="T501" s="33" t="str">
        <f>IF(ISERROR(IF(M501=99,"",INDEX([1]Plan!A:O,MATCH($O501,[1]Plan!B:B,0),MATCH($C501,[1]Plan!$A$2:$O$2,0)))),"",IF(M501=99,"",INDEX([1]Plan!A:O,MATCH($O501,[1]Plan!B:B,0),MATCH($C501,[1]Plan!$A$2:$O$2,0))))</f>
        <v/>
      </c>
      <c r="U501" s="33">
        <f>IF(ISERROR(SUMIFS(P:P,E:E,Datenbank!$E501,C:C,Datenbank!$C501)),"",SUMIFS(P:P,E:E,Datenbank!$E501,C:C,Datenbank!$C501))+IF(ISERROR(SUMIFS(Q:Q,E:E,Datenbank!$E501,C:C,Datenbank!$C501)),"",SUMIFS(Q:Q,E:E,Datenbank!$E501,C:C,Datenbank!$C501))</f>
        <v>0</v>
      </c>
      <c r="V501" s="33" t="str">
        <f>IF(ISERROR(IF(Z501="Duplikat","",(Datenbank!$U501-Datenbank!$T501))),"",IF(Z501="Duplikat","",(Datenbank!$U501-Datenbank!$T501)))</f>
        <v/>
      </c>
      <c r="W501" s="33">
        <f ca="1">IF(ISERROR(SUMIF(O:T,Datenbank!$O501,T:T)),"",SUMIF(O:T,Datenbank!$O501,T:T))</f>
        <v>0</v>
      </c>
      <c r="X501" s="33">
        <f ca="1">IF(ISERROR(SUMIF(O:Q,Datenbank!$O501,Q:Q)),"",SUMIF(O:Q,Datenbank!$O501,Q:Q))+IF(ISERROR(SUMIF(O:Q,Datenbank!$O501,P:P)),"",SUMIF(O:Q,Datenbank!$O501,P:P))</f>
        <v>0</v>
      </c>
      <c r="Y501" s="33">
        <f ca="1">IF(ISERROR(Datenbank!$X501-W501),"",Datenbank!$X501-W501)</f>
        <v>0</v>
      </c>
      <c r="Z501" s="31" t="str" cm="1">
        <f t="array" ref="Z501">_xlfn.LET(_xlpm.fi,_xlfn._xlws.FILTER($O501:$O$2480,(MONTH($D501:$D$2480)=MONTH($D501))*($O501:$O$2480=$O501)),IF(COUNT(_xlpm.fi)&gt;1,"DUPLIKAT",""))</f>
        <v/>
      </c>
      <c r="AA501" s="31"/>
      <c r="AB501" s="31"/>
    </row>
    <row r="502" spans="2:28" ht="20.100000000000001" customHeight="1" x14ac:dyDescent="0.25">
      <c r="B502" s="31">
        <f t="shared" si="64"/>
        <v>490</v>
      </c>
      <c r="C502" s="31">
        <f t="shared" si="65"/>
        <v>1</v>
      </c>
      <c r="D502" s="32"/>
      <c r="E502" s="31"/>
      <c r="F502" s="31">
        <f>Datenbank!$E502</f>
        <v>0</v>
      </c>
      <c r="G502" s="33" t="str">
        <f>IF(ISERROR(INDEX([1]Plan!A:O,MATCH(E502,[1]Plan!C:C,0),MATCH(C502,[1]Plan!$A$2:$O$2,0))),"",INDEX([1]Plan!A:O,MATCH(E502,[1]Plan!C:C,0),MATCH(C502,[1]Plan!$A$2:$O$2,0)))</f>
        <v/>
      </c>
      <c r="H502" s="33"/>
      <c r="I502" s="33"/>
      <c r="J502" s="31"/>
      <c r="K502" s="33" t="str">
        <f t="shared" si="62"/>
        <v/>
      </c>
      <c r="L502" s="33" t="str">
        <f t="shared" si="63"/>
        <v/>
      </c>
      <c r="M502" s="31" t="str">
        <f t="shared" si="66"/>
        <v/>
      </c>
      <c r="N502" s="31" t="str">
        <f>IF(ISERROR(VLOOKUP(M502,[1]Plan!$Q$5:$R$22,2,FALSE)),"",VLOOKUP(M502,[1]Plan!$Q$5:$R$22,2,FALSE))</f>
        <v/>
      </c>
      <c r="O502" s="31" t="str">
        <f>IF(ISERROR(INDEX([1]Plan!$B:$B,MATCH(F502,[1]Plan!$C:$C,0))),"",INDEX([1]Plan!$B:$B,MATCH(F502,[1]Plan!$C:$C,0)))</f>
        <v/>
      </c>
      <c r="P502" s="33" t="str">
        <f t="shared" si="67"/>
        <v/>
      </c>
      <c r="Q502" s="33">
        <f t="shared" si="68"/>
        <v>0</v>
      </c>
      <c r="R502" s="33" t="str">
        <f t="shared" si="69"/>
        <v/>
      </c>
      <c r="S502" s="33" t="str">
        <f>IF(Z502="DUPLIKAT","",Tabelle1[[#This Row],[Soll-Monat]])</f>
        <v/>
      </c>
      <c r="T502" s="33" t="str">
        <f>IF(ISERROR(IF(M502=99,"",INDEX([1]Plan!A:O,MATCH($O502,[1]Plan!B:B,0),MATCH($C502,[1]Plan!$A$2:$O$2,0)))),"",IF(M502=99,"",INDEX([1]Plan!A:O,MATCH($O502,[1]Plan!B:B,0),MATCH($C502,[1]Plan!$A$2:$O$2,0))))</f>
        <v/>
      </c>
      <c r="U502" s="33">
        <f>IF(ISERROR(SUMIFS(P:P,E:E,Datenbank!$E502,C:C,Datenbank!$C502)),"",SUMIFS(P:P,E:E,Datenbank!$E502,C:C,Datenbank!$C502))+IF(ISERROR(SUMIFS(Q:Q,E:E,Datenbank!$E502,C:C,Datenbank!$C502)),"",SUMIFS(Q:Q,E:E,Datenbank!$E502,C:C,Datenbank!$C502))</f>
        <v>0</v>
      </c>
      <c r="V502" s="33" t="str">
        <f>IF(ISERROR(IF(Z502="Duplikat","",(Datenbank!$U502-Datenbank!$T502))),"",IF(Z502="Duplikat","",(Datenbank!$U502-Datenbank!$T502)))</f>
        <v/>
      </c>
      <c r="W502" s="33">
        <f ca="1">IF(ISERROR(SUMIF(O:T,Datenbank!$O502,T:T)),"",SUMIF(O:T,Datenbank!$O502,T:T))</f>
        <v>0</v>
      </c>
      <c r="X502" s="33">
        <f ca="1">IF(ISERROR(SUMIF(O:Q,Datenbank!$O502,Q:Q)),"",SUMIF(O:Q,Datenbank!$O502,Q:Q))+IF(ISERROR(SUMIF(O:Q,Datenbank!$O502,P:P)),"",SUMIF(O:Q,Datenbank!$O502,P:P))</f>
        <v>0</v>
      </c>
      <c r="Y502" s="33">
        <f ca="1">IF(ISERROR(Datenbank!$X502-W502),"",Datenbank!$X502-W502)</f>
        <v>0</v>
      </c>
      <c r="Z502" s="31" t="str" cm="1">
        <f t="array" ref="Z502">_xlfn.LET(_xlpm.fi,_xlfn._xlws.FILTER($O502:$O$2480,(MONTH($D502:$D$2480)=MONTH($D502))*($O502:$O$2480=$O502)),IF(COUNT(_xlpm.fi)&gt;1,"DUPLIKAT",""))</f>
        <v/>
      </c>
      <c r="AA502" s="31"/>
      <c r="AB502" s="31"/>
    </row>
    <row r="503" spans="2:28" ht="20.100000000000001" customHeight="1" x14ac:dyDescent="0.25">
      <c r="B503" s="31">
        <f t="shared" si="64"/>
        <v>491</v>
      </c>
      <c r="C503" s="31">
        <f t="shared" si="65"/>
        <v>1</v>
      </c>
      <c r="D503" s="32"/>
      <c r="E503" s="31"/>
      <c r="F503" s="31">
        <f>Datenbank!$E503</f>
        <v>0</v>
      </c>
      <c r="G503" s="33" t="str">
        <f>IF(ISERROR(INDEX([1]Plan!A:O,MATCH(E503,[1]Plan!C:C,0),MATCH(C503,[1]Plan!$A$2:$O$2,0))),"",INDEX([1]Plan!A:O,MATCH(E503,[1]Plan!C:C,0),MATCH(C503,[1]Plan!$A$2:$O$2,0)))</f>
        <v/>
      </c>
      <c r="H503" s="33"/>
      <c r="I503" s="33"/>
      <c r="J503" s="31"/>
      <c r="K503" s="33" t="str">
        <f t="shared" si="62"/>
        <v/>
      </c>
      <c r="L503" s="33" t="str">
        <f t="shared" si="63"/>
        <v/>
      </c>
      <c r="M503" s="31" t="str">
        <f t="shared" si="66"/>
        <v/>
      </c>
      <c r="N503" s="31" t="str">
        <f>IF(ISERROR(VLOOKUP(M503,[1]Plan!$Q$5:$R$22,2,FALSE)),"",VLOOKUP(M503,[1]Plan!$Q$5:$R$22,2,FALSE))</f>
        <v/>
      </c>
      <c r="O503" s="31" t="str">
        <f>IF(ISERROR(INDEX([1]Plan!$B:$B,MATCH(F503,[1]Plan!$C:$C,0))),"",INDEX([1]Plan!$B:$B,MATCH(F503,[1]Plan!$C:$C,0)))</f>
        <v/>
      </c>
      <c r="P503" s="33" t="str">
        <f t="shared" si="67"/>
        <v/>
      </c>
      <c r="Q503" s="33">
        <f t="shared" si="68"/>
        <v>0</v>
      </c>
      <c r="R503" s="33" t="str">
        <f t="shared" si="69"/>
        <v/>
      </c>
      <c r="S503" s="33" t="str">
        <f>IF(Z503="DUPLIKAT","",Tabelle1[[#This Row],[Soll-Monat]])</f>
        <v/>
      </c>
      <c r="T503" s="33" t="str">
        <f>IF(ISERROR(IF(M503=99,"",INDEX([1]Plan!A:O,MATCH($O503,[1]Plan!B:B,0),MATCH($C503,[1]Plan!$A$2:$O$2,0)))),"",IF(M503=99,"",INDEX([1]Plan!A:O,MATCH($O503,[1]Plan!B:B,0),MATCH($C503,[1]Plan!$A$2:$O$2,0))))</f>
        <v/>
      </c>
      <c r="U503" s="33">
        <f>IF(ISERROR(SUMIFS(P:P,E:E,Datenbank!$E503,C:C,Datenbank!$C503)),"",SUMIFS(P:P,E:E,Datenbank!$E503,C:C,Datenbank!$C503))+IF(ISERROR(SUMIFS(Q:Q,E:E,Datenbank!$E503,C:C,Datenbank!$C503)),"",SUMIFS(Q:Q,E:E,Datenbank!$E503,C:C,Datenbank!$C503))</f>
        <v>0</v>
      </c>
      <c r="V503" s="33" t="str">
        <f>IF(ISERROR(IF(Z503="Duplikat","",(Datenbank!$U503-Datenbank!$T503))),"",IF(Z503="Duplikat","",(Datenbank!$U503-Datenbank!$T503)))</f>
        <v/>
      </c>
      <c r="W503" s="33">
        <f ca="1">IF(ISERROR(SUMIF(O:T,Datenbank!$O503,T:T)),"",SUMIF(O:T,Datenbank!$O503,T:T))</f>
        <v>0</v>
      </c>
      <c r="X503" s="33">
        <f ca="1">IF(ISERROR(SUMIF(O:Q,Datenbank!$O503,Q:Q)),"",SUMIF(O:Q,Datenbank!$O503,Q:Q))+IF(ISERROR(SUMIF(O:Q,Datenbank!$O503,P:P)),"",SUMIF(O:Q,Datenbank!$O503,P:P))</f>
        <v>0</v>
      </c>
      <c r="Y503" s="33">
        <f ca="1">IF(ISERROR(Datenbank!$X503-W503),"",Datenbank!$X503-W503)</f>
        <v>0</v>
      </c>
      <c r="Z503" s="31" t="str" cm="1">
        <f t="array" ref="Z503">_xlfn.LET(_xlpm.fi,_xlfn._xlws.FILTER($O503:$O$2480,(MONTH($D503:$D$2480)=MONTH($D503))*($O503:$O$2480=$O503)),IF(COUNT(_xlpm.fi)&gt;1,"DUPLIKAT",""))</f>
        <v/>
      </c>
      <c r="AA503" s="31"/>
      <c r="AB503" s="31"/>
    </row>
    <row r="504" spans="2:28" ht="20.100000000000001" customHeight="1" x14ac:dyDescent="0.25">
      <c r="B504" s="31">
        <f t="shared" si="64"/>
        <v>492</v>
      </c>
      <c r="C504" s="31">
        <f t="shared" si="65"/>
        <v>1</v>
      </c>
      <c r="D504" s="32"/>
      <c r="E504" s="31"/>
      <c r="F504" s="31">
        <f>Datenbank!$E504</f>
        <v>0</v>
      </c>
      <c r="G504" s="33" t="str">
        <f>IF(ISERROR(INDEX([1]Plan!A:O,MATCH(E504,[1]Plan!C:C,0),MATCH(C504,[1]Plan!$A$2:$O$2,0))),"",INDEX([1]Plan!A:O,MATCH(E504,[1]Plan!C:C,0),MATCH(C504,[1]Plan!$A$2:$O$2,0)))</f>
        <v/>
      </c>
      <c r="H504" s="33"/>
      <c r="I504" s="33"/>
      <c r="J504" s="31"/>
      <c r="K504" s="33" t="str">
        <f t="shared" si="62"/>
        <v/>
      </c>
      <c r="L504" s="33" t="str">
        <f t="shared" si="63"/>
        <v/>
      </c>
      <c r="M504" s="31" t="str">
        <f t="shared" si="66"/>
        <v/>
      </c>
      <c r="N504" s="31" t="str">
        <f>IF(ISERROR(VLOOKUP(M504,[1]Plan!$Q$5:$R$22,2,FALSE)),"",VLOOKUP(M504,[1]Plan!$Q$5:$R$22,2,FALSE))</f>
        <v/>
      </c>
      <c r="O504" s="31" t="str">
        <f>IF(ISERROR(INDEX([1]Plan!$B:$B,MATCH(F504,[1]Plan!$C:$C,0))),"",INDEX([1]Plan!$B:$B,MATCH(F504,[1]Plan!$C:$C,0)))</f>
        <v/>
      </c>
      <c r="P504" s="33" t="str">
        <f t="shared" si="67"/>
        <v/>
      </c>
      <c r="Q504" s="33">
        <f t="shared" si="68"/>
        <v>0</v>
      </c>
      <c r="R504" s="33" t="str">
        <f t="shared" si="69"/>
        <v/>
      </c>
      <c r="S504" s="33" t="str">
        <f>IF(Z504="DUPLIKAT","",Tabelle1[[#This Row],[Soll-Monat]])</f>
        <v/>
      </c>
      <c r="T504" s="33" t="str">
        <f>IF(ISERROR(IF(M504=99,"",INDEX([1]Plan!A:O,MATCH($O504,[1]Plan!B:B,0),MATCH($C504,[1]Plan!$A$2:$O$2,0)))),"",IF(M504=99,"",INDEX([1]Plan!A:O,MATCH($O504,[1]Plan!B:B,0),MATCH($C504,[1]Plan!$A$2:$O$2,0))))</f>
        <v/>
      </c>
      <c r="U504" s="33">
        <f>IF(ISERROR(SUMIFS(P:P,E:E,Datenbank!$E504,C:C,Datenbank!$C504)),"",SUMIFS(P:P,E:E,Datenbank!$E504,C:C,Datenbank!$C504))+IF(ISERROR(SUMIFS(Q:Q,E:E,Datenbank!$E504,C:C,Datenbank!$C504)),"",SUMIFS(Q:Q,E:E,Datenbank!$E504,C:C,Datenbank!$C504))</f>
        <v>0</v>
      </c>
      <c r="V504" s="33" t="str">
        <f>IF(ISERROR(IF(Z504="Duplikat","",(Datenbank!$U504-Datenbank!$T504))),"",IF(Z504="Duplikat","",(Datenbank!$U504-Datenbank!$T504)))</f>
        <v/>
      </c>
      <c r="W504" s="33">
        <f ca="1">IF(ISERROR(SUMIF(O:T,Datenbank!$O504,T:T)),"",SUMIF(O:T,Datenbank!$O504,T:T))</f>
        <v>0</v>
      </c>
      <c r="X504" s="33">
        <f ca="1">IF(ISERROR(SUMIF(O:Q,Datenbank!$O504,Q:Q)),"",SUMIF(O:Q,Datenbank!$O504,Q:Q))+IF(ISERROR(SUMIF(O:Q,Datenbank!$O504,P:P)),"",SUMIF(O:Q,Datenbank!$O504,P:P))</f>
        <v>0</v>
      </c>
      <c r="Y504" s="33">
        <f ca="1">IF(ISERROR(Datenbank!$X504-W504),"",Datenbank!$X504-W504)</f>
        <v>0</v>
      </c>
      <c r="Z504" s="31" t="str" cm="1">
        <f t="array" ref="Z504">_xlfn.LET(_xlpm.fi,_xlfn._xlws.FILTER($O504:$O$2480,(MONTH($D504:$D$2480)=MONTH($D504))*($O504:$O$2480=$O504)),IF(COUNT(_xlpm.fi)&gt;1,"DUPLIKAT",""))</f>
        <v/>
      </c>
      <c r="AA504" s="31"/>
      <c r="AB504" s="31"/>
    </row>
    <row r="505" spans="2:28" ht="20.100000000000001" customHeight="1" x14ac:dyDescent="0.25">
      <c r="B505" s="31">
        <f t="shared" si="64"/>
        <v>493</v>
      </c>
      <c r="C505" s="31">
        <f t="shared" si="65"/>
        <v>1</v>
      </c>
      <c r="D505" s="32"/>
      <c r="E505" s="31"/>
      <c r="F505" s="31">
        <f>Datenbank!$E505</f>
        <v>0</v>
      </c>
      <c r="G505" s="33" t="str">
        <f>IF(ISERROR(INDEX([1]Plan!A:O,MATCH(E505,[1]Plan!C:C,0),MATCH(C505,[1]Plan!$A$2:$O$2,0))),"",INDEX([1]Plan!A:O,MATCH(E505,[1]Plan!C:C,0),MATCH(C505,[1]Plan!$A$2:$O$2,0)))</f>
        <v/>
      </c>
      <c r="H505" s="33"/>
      <c r="I505" s="33"/>
      <c r="J505" s="31"/>
      <c r="K505" s="33" t="str">
        <f t="shared" si="62"/>
        <v/>
      </c>
      <c r="L505" s="33" t="str">
        <f t="shared" si="63"/>
        <v/>
      </c>
      <c r="M505" s="31" t="str">
        <f t="shared" si="66"/>
        <v/>
      </c>
      <c r="N505" s="31" t="str">
        <f>IF(ISERROR(VLOOKUP(M505,[1]Plan!$Q$5:$R$22,2,FALSE)),"",VLOOKUP(M505,[1]Plan!$Q$5:$R$22,2,FALSE))</f>
        <v/>
      </c>
      <c r="O505" s="31" t="str">
        <f>IF(ISERROR(INDEX([1]Plan!$B:$B,MATCH(F505,[1]Plan!$C:$C,0))),"",INDEX([1]Plan!$B:$B,MATCH(F505,[1]Plan!$C:$C,0)))</f>
        <v/>
      </c>
      <c r="P505" s="33" t="str">
        <f t="shared" si="67"/>
        <v/>
      </c>
      <c r="Q505" s="33">
        <f t="shared" si="68"/>
        <v>0</v>
      </c>
      <c r="R505" s="33" t="str">
        <f t="shared" si="69"/>
        <v/>
      </c>
      <c r="S505" s="33" t="str">
        <f>IF(Z505="DUPLIKAT","",Tabelle1[[#This Row],[Soll-Monat]])</f>
        <v/>
      </c>
      <c r="T505" s="33" t="str">
        <f>IF(ISERROR(IF(M505=99,"",INDEX([1]Plan!A:O,MATCH($O505,[1]Plan!B:B,0),MATCH($C505,[1]Plan!$A$2:$O$2,0)))),"",IF(M505=99,"",INDEX([1]Plan!A:O,MATCH($O505,[1]Plan!B:B,0),MATCH($C505,[1]Plan!$A$2:$O$2,0))))</f>
        <v/>
      </c>
      <c r="U505" s="33">
        <f>IF(ISERROR(SUMIFS(P:P,E:E,Datenbank!$E505,C:C,Datenbank!$C505)),"",SUMIFS(P:P,E:E,Datenbank!$E505,C:C,Datenbank!$C505))+IF(ISERROR(SUMIFS(Q:Q,E:E,Datenbank!$E505,C:C,Datenbank!$C505)),"",SUMIFS(Q:Q,E:E,Datenbank!$E505,C:C,Datenbank!$C505))</f>
        <v>0</v>
      </c>
      <c r="V505" s="33" t="str">
        <f>IF(ISERROR(IF(Z505="Duplikat","",(Datenbank!$U505-Datenbank!$T505))),"",IF(Z505="Duplikat","",(Datenbank!$U505-Datenbank!$T505)))</f>
        <v/>
      </c>
      <c r="W505" s="33">
        <f ca="1">IF(ISERROR(SUMIF(O:T,Datenbank!$O505,T:T)),"",SUMIF(O:T,Datenbank!$O505,T:T))</f>
        <v>0</v>
      </c>
      <c r="X505" s="33">
        <f ca="1">IF(ISERROR(SUMIF(O:Q,Datenbank!$O505,Q:Q)),"",SUMIF(O:Q,Datenbank!$O505,Q:Q))+IF(ISERROR(SUMIF(O:Q,Datenbank!$O505,P:P)),"",SUMIF(O:Q,Datenbank!$O505,P:P))</f>
        <v>0</v>
      </c>
      <c r="Y505" s="33">
        <f ca="1">IF(ISERROR(Datenbank!$X505-W505),"",Datenbank!$X505-W505)</f>
        <v>0</v>
      </c>
      <c r="Z505" s="31" t="str" cm="1">
        <f t="array" ref="Z505">_xlfn.LET(_xlpm.fi,_xlfn._xlws.FILTER($O505:$O$2480,(MONTH($D505:$D$2480)=MONTH($D505))*($O505:$O$2480=$O505)),IF(COUNT(_xlpm.fi)&gt;1,"DUPLIKAT",""))</f>
        <v/>
      </c>
      <c r="AA505" s="31"/>
      <c r="AB505" s="31"/>
    </row>
    <row r="506" spans="2:28" ht="20.100000000000001" customHeight="1" x14ac:dyDescent="0.25">
      <c r="B506" s="31">
        <f t="shared" si="64"/>
        <v>494</v>
      </c>
      <c r="C506" s="31">
        <f t="shared" si="65"/>
        <v>1</v>
      </c>
      <c r="D506" s="32"/>
      <c r="E506" s="31"/>
      <c r="F506" s="31">
        <f>Datenbank!$E506</f>
        <v>0</v>
      </c>
      <c r="G506" s="33" t="str">
        <f>IF(ISERROR(INDEX([1]Plan!A:O,MATCH(E506,[1]Plan!C:C,0),MATCH(C506,[1]Plan!$A$2:$O$2,0))),"",INDEX([1]Plan!A:O,MATCH(E506,[1]Plan!C:C,0),MATCH(C506,[1]Plan!$A$2:$O$2,0)))</f>
        <v/>
      </c>
      <c r="H506" s="33"/>
      <c r="I506" s="33"/>
      <c r="J506" s="31"/>
      <c r="K506" s="33" t="str">
        <f t="shared" si="62"/>
        <v/>
      </c>
      <c r="L506" s="33" t="str">
        <f t="shared" si="63"/>
        <v/>
      </c>
      <c r="M506" s="31" t="str">
        <f t="shared" si="66"/>
        <v/>
      </c>
      <c r="N506" s="31" t="str">
        <f>IF(ISERROR(VLOOKUP(M506,[1]Plan!$Q$5:$R$22,2,FALSE)),"",VLOOKUP(M506,[1]Plan!$Q$5:$R$22,2,FALSE))</f>
        <v/>
      </c>
      <c r="O506" s="31" t="str">
        <f>IF(ISERROR(INDEX([1]Plan!$B:$B,MATCH(F506,[1]Plan!$C:$C,0))),"",INDEX([1]Plan!$B:$B,MATCH(F506,[1]Plan!$C:$C,0)))</f>
        <v/>
      </c>
      <c r="P506" s="33" t="str">
        <f t="shared" si="67"/>
        <v/>
      </c>
      <c r="Q506" s="33">
        <f t="shared" si="68"/>
        <v>0</v>
      </c>
      <c r="R506" s="33" t="str">
        <f t="shared" si="69"/>
        <v/>
      </c>
      <c r="S506" s="33" t="str">
        <f>IF(Z506="DUPLIKAT","",Tabelle1[[#This Row],[Soll-Monat]])</f>
        <v/>
      </c>
      <c r="T506" s="33" t="str">
        <f>IF(ISERROR(IF(M506=99,"",INDEX([1]Plan!A:O,MATCH($O506,[1]Plan!B:B,0),MATCH($C506,[1]Plan!$A$2:$O$2,0)))),"",IF(M506=99,"",INDEX([1]Plan!A:O,MATCH($O506,[1]Plan!B:B,0),MATCH($C506,[1]Plan!$A$2:$O$2,0))))</f>
        <v/>
      </c>
      <c r="U506" s="33">
        <f>IF(ISERROR(SUMIFS(P:P,E:E,Datenbank!$E506,C:C,Datenbank!$C506)),"",SUMIFS(P:P,E:E,Datenbank!$E506,C:C,Datenbank!$C506))+IF(ISERROR(SUMIFS(Q:Q,E:E,Datenbank!$E506,C:C,Datenbank!$C506)),"",SUMIFS(Q:Q,E:E,Datenbank!$E506,C:C,Datenbank!$C506))</f>
        <v>0</v>
      </c>
      <c r="V506" s="33" t="str">
        <f>IF(ISERROR(IF(Z506="Duplikat","",(Datenbank!$U506-Datenbank!$T506))),"",IF(Z506="Duplikat","",(Datenbank!$U506-Datenbank!$T506)))</f>
        <v/>
      </c>
      <c r="W506" s="33">
        <f ca="1">IF(ISERROR(SUMIF(O:T,Datenbank!$O506,T:T)),"",SUMIF(O:T,Datenbank!$O506,T:T))</f>
        <v>0</v>
      </c>
      <c r="X506" s="33">
        <f ca="1">IF(ISERROR(SUMIF(O:Q,Datenbank!$O506,Q:Q)),"",SUMIF(O:Q,Datenbank!$O506,Q:Q))+IF(ISERROR(SUMIF(O:Q,Datenbank!$O506,P:P)),"",SUMIF(O:Q,Datenbank!$O506,P:P))</f>
        <v>0</v>
      </c>
      <c r="Y506" s="33">
        <f ca="1">IF(ISERROR(Datenbank!$X506-W506),"",Datenbank!$X506-W506)</f>
        <v>0</v>
      </c>
      <c r="Z506" s="31" t="str" cm="1">
        <f t="array" ref="Z506">_xlfn.LET(_xlpm.fi,_xlfn._xlws.FILTER($O506:$O$2480,(MONTH($D506:$D$2480)=MONTH($D506))*($O506:$O$2480=$O506)),IF(COUNT(_xlpm.fi)&gt;1,"DUPLIKAT",""))</f>
        <v/>
      </c>
      <c r="AA506" s="31"/>
      <c r="AB506" s="31"/>
    </row>
    <row r="507" spans="2:28" ht="20.100000000000001" customHeight="1" x14ac:dyDescent="0.25">
      <c r="B507" s="31">
        <f t="shared" si="64"/>
        <v>495</v>
      </c>
      <c r="C507" s="31">
        <f t="shared" si="65"/>
        <v>1</v>
      </c>
      <c r="D507" s="32"/>
      <c r="E507" s="31"/>
      <c r="F507" s="31">
        <f>Datenbank!$E507</f>
        <v>0</v>
      </c>
      <c r="G507" s="33" t="str">
        <f>IF(ISERROR(INDEX([1]Plan!A:O,MATCH(E507,[1]Plan!C:C,0),MATCH(C507,[1]Plan!$A$2:$O$2,0))),"",INDEX([1]Plan!A:O,MATCH(E507,[1]Plan!C:C,0),MATCH(C507,[1]Plan!$A$2:$O$2,0)))</f>
        <v/>
      </c>
      <c r="H507" s="33"/>
      <c r="I507" s="33"/>
      <c r="J507" s="31"/>
      <c r="K507" s="33" t="str">
        <f t="shared" si="62"/>
        <v/>
      </c>
      <c r="L507" s="33" t="str">
        <f t="shared" si="63"/>
        <v/>
      </c>
      <c r="M507" s="31" t="str">
        <f t="shared" si="66"/>
        <v/>
      </c>
      <c r="N507" s="31" t="str">
        <f>IF(ISERROR(VLOOKUP(M507,[1]Plan!$Q$5:$R$22,2,FALSE)),"",VLOOKUP(M507,[1]Plan!$Q$5:$R$22,2,FALSE))</f>
        <v/>
      </c>
      <c r="O507" s="31" t="str">
        <f>IF(ISERROR(INDEX([1]Plan!$B:$B,MATCH(F507,[1]Plan!$C:$C,0))),"",INDEX([1]Plan!$B:$B,MATCH(F507,[1]Plan!$C:$C,0)))</f>
        <v/>
      </c>
      <c r="P507" s="33" t="str">
        <f t="shared" si="67"/>
        <v/>
      </c>
      <c r="Q507" s="33">
        <f t="shared" si="68"/>
        <v>0</v>
      </c>
      <c r="R507" s="33" t="str">
        <f t="shared" si="69"/>
        <v/>
      </c>
      <c r="S507" s="33" t="str">
        <f>IF(Z507="DUPLIKAT","",Tabelle1[[#This Row],[Soll-Monat]])</f>
        <v/>
      </c>
      <c r="T507" s="33" t="str">
        <f>IF(ISERROR(IF(M507=99,"",INDEX([1]Plan!A:O,MATCH($O507,[1]Plan!B:B,0),MATCH($C507,[1]Plan!$A$2:$O$2,0)))),"",IF(M507=99,"",INDEX([1]Plan!A:O,MATCH($O507,[1]Plan!B:B,0),MATCH($C507,[1]Plan!$A$2:$O$2,0))))</f>
        <v/>
      </c>
      <c r="U507" s="33">
        <f>IF(ISERROR(SUMIFS(P:P,E:E,Datenbank!$E507,C:C,Datenbank!$C507)),"",SUMIFS(P:P,E:E,Datenbank!$E507,C:C,Datenbank!$C507))+IF(ISERROR(SUMIFS(Q:Q,E:E,Datenbank!$E507,C:C,Datenbank!$C507)),"",SUMIFS(Q:Q,E:E,Datenbank!$E507,C:C,Datenbank!$C507))</f>
        <v>0</v>
      </c>
      <c r="V507" s="33" t="str">
        <f>IF(ISERROR(IF(Z507="Duplikat","",(Datenbank!$U507-Datenbank!$T507))),"",IF(Z507="Duplikat","",(Datenbank!$U507-Datenbank!$T507)))</f>
        <v/>
      </c>
      <c r="W507" s="33">
        <f ca="1">IF(ISERROR(SUMIF(O:T,Datenbank!$O507,T:T)),"",SUMIF(O:T,Datenbank!$O507,T:T))</f>
        <v>0</v>
      </c>
      <c r="X507" s="33">
        <f ca="1">IF(ISERROR(SUMIF(O:Q,Datenbank!$O507,Q:Q)),"",SUMIF(O:Q,Datenbank!$O507,Q:Q))+IF(ISERROR(SUMIF(O:Q,Datenbank!$O507,P:P)),"",SUMIF(O:Q,Datenbank!$O507,P:P))</f>
        <v>0</v>
      </c>
      <c r="Y507" s="33">
        <f ca="1">IF(ISERROR(Datenbank!$X507-W507),"",Datenbank!$X507-W507)</f>
        <v>0</v>
      </c>
      <c r="Z507" s="31" t="str" cm="1">
        <f t="array" ref="Z507">_xlfn.LET(_xlpm.fi,_xlfn._xlws.FILTER($O507:$O$2480,(MONTH($D507:$D$2480)=MONTH($D507))*($O507:$O$2480=$O507)),IF(COUNT(_xlpm.fi)&gt;1,"DUPLIKAT",""))</f>
        <v/>
      </c>
      <c r="AA507" s="31"/>
      <c r="AB507" s="31"/>
    </row>
    <row r="508" spans="2:28" ht="20.100000000000001" customHeight="1" x14ac:dyDescent="0.25">
      <c r="B508" s="31">
        <f t="shared" si="64"/>
        <v>496</v>
      </c>
      <c r="C508" s="31">
        <f t="shared" si="65"/>
        <v>1</v>
      </c>
      <c r="D508" s="32"/>
      <c r="E508" s="31"/>
      <c r="F508" s="31">
        <f>Datenbank!$E508</f>
        <v>0</v>
      </c>
      <c r="G508" s="33" t="str">
        <f>IF(ISERROR(INDEX([1]Plan!A:O,MATCH(E508,[1]Plan!C:C,0),MATCH(C508,[1]Plan!$A$2:$O$2,0))),"",INDEX([1]Plan!A:O,MATCH(E508,[1]Plan!C:C,0),MATCH(C508,[1]Plan!$A$2:$O$2,0)))</f>
        <v/>
      </c>
      <c r="H508" s="33"/>
      <c r="I508" s="33"/>
      <c r="J508" s="31"/>
      <c r="K508" s="33" t="str">
        <f t="shared" si="62"/>
        <v/>
      </c>
      <c r="L508" s="33" t="str">
        <f t="shared" si="63"/>
        <v/>
      </c>
      <c r="M508" s="31" t="str">
        <f t="shared" si="66"/>
        <v/>
      </c>
      <c r="N508" s="31" t="str">
        <f>IF(ISERROR(VLOOKUP(M508,[1]Plan!$Q$5:$R$22,2,FALSE)),"",VLOOKUP(M508,[1]Plan!$Q$5:$R$22,2,FALSE))</f>
        <v/>
      </c>
      <c r="O508" s="31" t="str">
        <f>IF(ISERROR(INDEX([1]Plan!$B:$B,MATCH(F508,[1]Plan!$C:$C,0))),"",INDEX([1]Plan!$B:$B,MATCH(F508,[1]Plan!$C:$C,0)))</f>
        <v/>
      </c>
      <c r="P508" s="33" t="str">
        <f t="shared" si="67"/>
        <v/>
      </c>
      <c r="Q508" s="33">
        <f t="shared" si="68"/>
        <v>0</v>
      </c>
      <c r="R508" s="33" t="str">
        <f t="shared" si="69"/>
        <v/>
      </c>
      <c r="S508" s="33" t="str">
        <f>IF(Z508="DUPLIKAT","",Tabelle1[[#This Row],[Soll-Monat]])</f>
        <v/>
      </c>
      <c r="T508" s="33" t="str">
        <f>IF(ISERROR(IF(M508=99,"",INDEX([1]Plan!A:O,MATCH($O508,[1]Plan!B:B,0),MATCH($C508,[1]Plan!$A$2:$O$2,0)))),"",IF(M508=99,"",INDEX([1]Plan!A:O,MATCH($O508,[1]Plan!B:B,0),MATCH($C508,[1]Plan!$A$2:$O$2,0))))</f>
        <v/>
      </c>
      <c r="U508" s="33">
        <f>IF(ISERROR(SUMIFS(P:P,E:E,Datenbank!$E508,C:C,Datenbank!$C508)),"",SUMIFS(P:P,E:E,Datenbank!$E508,C:C,Datenbank!$C508))+IF(ISERROR(SUMIFS(Q:Q,E:E,Datenbank!$E508,C:C,Datenbank!$C508)),"",SUMIFS(Q:Q,E:E,Datenbank!$E508,C:C,Datenbank!$C508))</f>
        <v>0</v>
      </c>
      <c r="V508" s="33" t="str">
        <f>IF(ISERROR(IF(Z508="Duplikat","",(Datenbank!$U508-Datenbank!$T508))),"",IF(Z508="Duplikat","",(Datenbank!$U508-Datenbank!$T508)))</f>
        <v/>
      </c>
      <c r="W508" s="33">
        <f ca="1">IF(ISERROR(SUMIF(O:T,Datenbank!$O508,T:T)),"",SUMIF(O:T,Datenbank!$O508,T:T))</f>
        <v>0</v>
      </c>
      <c r="X508" s="33">
        <f ca="1">IF(ISERROR(SUMIF(O:Q,Datenbank!$O508,Q:Q)),"",SUMIF(O:Q,Datenbank!$O508,Q:Q))+IF(ISERROR(SUMIF(O:Q,Datenbank!$O508,P:P)),"",SUMIF(O:Q,Datenbank!$O508,P:P))</f>
        <v>0</v>
      </c>
      <c r="Y508" s="33">
        <f ca="1">IF(ISERROR(Datenbank!$X508-W508),"",Datenbank!$X508-W508)</f>
        <v>0</v>
      </c>
      <c r="Z508" s="31" t="str" cm="1">
        <f t="array" ref="Z508">_xlfn.LET(_xlpm.fi,_xlfn._xlws.FILTER($O508:$O$2480,(MONTH($D508:$D$2480)=MONTH($D508))*($O508:$O$2480=$O508)),IF(COUNT(_xlpm.fi)&gt;1,"DUPLIKAT",""))</f>
        <v/>
      </c>
      <c r="AA508" s="31"/>
      <c r="AB508" s="31"/>
    </row>
    <row r="509" spans="2:28" ht="20.100000000000001" customHeight="1" x14ac:dyDescent="0.25">
      <c r="B509" s="31">
        <f t="shared" si="64"/>
        <v>497</v>
      </c>
      <c r="C509" s="31">
        <f t="shared" si="65"/>
        <v>1</v>
      </c>
      <c r="D509" s="32"/>
      <c r="E509" s="31"/>
      <c r="F509" s="31">
        <f>Datenbank!$E509</f>
        <v>0</v>
      </c>
      <c r="G509" s="33" t="str">
        <f>IF(ISERROR(INDEX([1]Plan!A:O,MATCH(E509,[1]Plan!C:C,0),MATCH(C509,[1]Plan!$A$2:$O$2,0))),"",INDEX([1]Plan!A:O,MATCH(E509,[1]Plan!C:C,0),MATCH(C509,[1]Plan!$A$2:$O$2,0)))</f>
        <v/>
      </c>
      <c r="H509" s="33"/>
      <c r="I509" s="33"/>
      <c r="J509" s="31"/>
      <c r="K509" s="33" t="str">
        <f t="shared" si="62"/>
        <v/>
      </c>
      <c r="L509" s="33" t="str">
        <f t="shared" si="63"/>
        <v/>
      </c>
      <c r="M509" s="31" t="str">
        <f t="shared" si="66"/>
        <v/>
      </c>
      <c r="N509" s="31" t="str">
        <f>IF(ISERROR(VLOOKUP(M509,[1]Plan!$Q$5:$R$22,2,FALSE)),"",VLOOKUP(M509,[1]Plan!$Q$5:$R$22,2,FALSE))</f>
        <v/>
      </c>
      <c r="O509" s="31" t="str">
        <f>IF(ISERROR(INDEX([1]Plan!$B:$B,MATCH(F509,[1]Plan!$C:$C,0))),"",INDEX([1]Plan!$B:$B,MATCH(F509,[1]Plan!$C:$C,0)))</f>
        <v/>
      </c>
      <c r="P509" s="33" t="str">
        <f t="shared" si="67"/>
        <v/>
      </c>
      <c r="Q509" s="33">
        <f t="shared" si="68"/>
        <v>0</v>
      </c>
      <c r="R509" s="33" t="str">
        <f t="shared" si="69"/>
        <v/>
      </c>
      <c r="S509" s="33" t="str">
        <f>IF(Z509="DUPLIKAT","",Tabelle1[[#This Row],[Soll-Monat]])</f>
        <v/>
      </c>
      <c r="T509" s="33" t="str">
        <f>IF(ISERROR(IF(M509=99,"",INDEX([1]Plan!A:O,MATCH($O509,[1]Plan!B:B,0),MATCH($C509,[1]Plan!$A$2:$O$2,0)))),"",IF(M509=99,"",INDEX([1]Plan!A:O,MATCH($O509,[1]Plan!B:B,0),MATCH($C509,[1]Plan!$A$2:$O$2,0))))</f>
        <v/>
      </c>
      <c r="U509" s="33">
        <f>IF(ISERROR(SUMIFS(P:P,E:E,Datenbank!$E509,C:C,Datenbank!$C509)),"",SUMIFS(P:P,E:E,Datenbank!$E509,C:C,Datenbank!$C509))+IF(ISERROR(SUMIFS(Q:Q,E:E,Datenbank!$E509,C:C,Datenbank!$C509)),"",SUMIFS(Q:Q,E:E,Datenbank!$E509,C:C,Datenbank!$C509))</f>
        <v>0</v>
      </c>
      <c r="V509" s="33" t="str">
        <f>IF(ISERROR(IF(Z509="Duplikat","",(Datenbank!$U509-Datenbank!$T509))),"",IF(Z509="Duplikat","",(Datenbank!$U509-Datenbank!$T509)))</f>
        <v/>
      </c>
      <c r="W509" s="33">
        <f ca="1">IF(ISERROR(SUMIF(O:T,Datenbank!$O509,T:T)),"",SUMIF(O:T,Datenbank!$O509,T:T))</f>
        <v>0</v>
      </c>
      <c r="X509" s="33">
        <f ca="1">IF(ISERROR(SUMIF(O:Q,Datenbank!$O509,Q:Q)),"",SUMIF(O:Q,Datenbank!$O509,Q:Q))+IF(ISERROR(SUMIF(O:Q,Datenbank!$O509,P:P)),"",SUMIF(O:Q,Datenbank!$O509,P:P))</f>
        <v>0</v>
      </c>
      <c r="Y509" s="33">
        <f ca="1">IF(ISERROR(Datenbank!$X509-W509),"",Datenbank!$X509-W509)</f>
        <v>0</v>
      </c>
      <c r="Z509" s="31" t="str" cm="1">
        <f t="array" ref="Z509">_xlfn.LET(_xlpm.fi,_xlfn._xlws.FILTER($O509:$O$2480,(MONTH($D509:$D$2480)=MONTH($D509))*($O509:$O$2480=$O509)),IF(COUNT(_xlpm.fi)&gt;1,"DUPLIKAT",""))</f>
        <v/>
      </c>
      <c r="AA509" s="31"/>
      <c r="AB509" s="31"/>
    </row>
    <row r="510" spans="2:28" ht="20.100000000000001" customHeight="1" x14ac:dyDescent="0.25">
      <c r="B510" s="31">
        <f t="shared" si="64"/>
        <v>498</v>
      </c>
      <c r="C510" s="31">
        <f t="shared" si="65"/>
        <v>1</v>
      </c>
      <c r="D510" s="32"/>
      <c r="E510" s="31"/>
      <c r="F510" s="31">
        <f>Datenbank!$E510</f>
        <v>0</v>
      </c>
      <c r="G510" s="33" t="str">
        <f>IF(ISERROR(INDEX([1]Plan!A:O,MATCH(E510,[1]Plan!C:C,0),MATCH(C510,[1]Plan!$A$2:$O$2,0))),"",INDEX([1]Plan!A:O,MATCH(E510,[1]Plan!C:C,0),MATCH(C510,[1]Plan!$A$2:$O$2,0)))</f>
        <v/>
      </c>
      <c r="H510" s="33"/>
      <c r="I510" s="33"/>
      <c r="J510" s="31"/>
      <c r="K510" s="33" t="str">
        <f t="shared" si="62"/>
        <v/>
      </c>
      <c r="L510" s="33" t="str">
        <f t="shared" si="63"/>
        <v/>
      </c>
      <c r="M510" s="31" t="str">
        <f t="shared" si="66"/>
        <v/>
      </c>
      <c r="N510" s="31" t="str">
        <f>IF(ISERROR(VLOOKUP(M510,[1]Plan!$Q$5:$R$22,2,FALSE)),"",VLOOKUP(M510,[1]Plan!$Q$5:$R$22,2,FALSE))</f>
        <v/>
      </c>
      <c r="O510" s="31" t="str">
        <f>IF(ISERROR(INDEX([1]Plan!$B:$B,MATCH(F510,[1]Plan!$C:$C,0))),"",INDEX([1]Plan!$B:$B,MATCH(F510,[1]Plan!$C:$C,0)))</f>
        <v/>
      </c>
      <c r="P510" s="33" t="str">
        <f t="shared" si="67"/>
        <v/>
      </c>
      <c r="Q510" s="33">
        <f t="shared" si="68"/>
        <v>0</v>
      </c>
      <c r="R510" s="33" t="str">
        <f t="shared" si="69"/>
        <v/>
      </c>
      <c r="S510" s="33" t="str">
        <f>IF(Z510="DUPLIKAT","",Tabelle1[[#This Row],[Soll-Monat]])</f>
        <v/>
      </c>
      <c r="T510" s="33" t="str">
        <f>IF(ISERROR(IF(M510=99,"",INDEX([1]Plan!A:O,MATCH($O510,[1]Plan!B:B,0),MATCH($C510,[1]Plan!$A$2:$O$2,0)))),"",IF(M510=99,"",INDEX([1]Plan!A:O,MATCH($O510,[1]Plan!B:B,0),MATCH($C510,[1]Plan!$A$2:$O$2,0))))</f>
        <v/>
      </c>
      <c r="U510" s="33">
        <f>IF(ISERROR(SUMIFS(P:P,E:E,Datenbank!$E510,C:C,Datenbank!$C510)),"",SUMIFS(P:P,E:E,Datenbank!$E510,C:C,Datenbank!$C510))+IF(ISERROR(SUMIFS(Q:Q,E:E,Datenbank!$E510,C:C,Datenbank!$C510)),"",SUMIFS(Q:Q,E:E,Datenbank!$E510,C:C,Datenbank!$C510))</f>
        <v>0</v>
      </c>
      <c r="V510" s="33" t="str">
        <f>IF(ISERROR(IF(Z510="Duplikat","",(Datenbank!$U510-Datenbank!$T510))),"",IF(Z510="Duplikat","",(Datenbank!$U510-Datenbank!$T510)))</f>
        <v/>
      </c>
      <c r="W510" s="33">
        <f ca="1">IF(ISERROR(SUMIF(O:T,Datenbank!$O510,T:T)),"",SUMIF(O:T,Datenbank!$O510,T:T))</f>
        <v>0</v>
      </c>
      <c r="X510" s="33">
        <f ca="1">IF(ISERROR(SUMIF(O:Q,Datenbank!$O510,Q:Q)),"",SUMIF(O:Q,Datenbank!$O510,Q:Q))+IF(ISERROR(SUMIF(O:Q,Datenbank!$O510,P:P)),"",SUMIF(O:Q,Datenbank!$O510,P:P))</f>
        <v>0</v>
      </c>
      <c r="Y510" s="33">
        <f ca="1">IF(ISERROR(Datenbank!$X510-W510),"",Datenbank!$X510-W510)</f>
        <v>0</v>
      </c>
      <c r="Z510" s="31" t="str" cm="1">
        <f t="array" ref="Z510">_xlfn.LET(_xlpm.fi,_xlfn._xlws.FILTER($O510:$O$2480,(MONTH($D510:$D$2480)=MONTH($D510))*($O510:$O$2480=$O510)),IF(COUNT(_xlpm.fi)&gt;1,"DUPLIKAT",""))</f>
        <v/>
      </c>
      <c r="AA510" s="31"/>
      <c r="AB510" s="31"/>
    </row>
    <row r="511" spans="2:28" ht="20.100000000000001" customHeight="1" x14ac:dyDescent="0.25">
      <c r="B511" s="31">
        <f t="shared" si="64"/>
        <v>499</v>
      </c>
      <c r="C511" s="31">
        <f t="shared" si="65"/>
        <v>1</v>
      </c>
      <c r="D511" s="32"/>
      <c r="E511" s="31"/>
      <c r="F511" s="31">
        <f>Datenbank!$E511</f>
        <v>0</v>
      </c>
      <c r="G511" s="33" t="str">
        <f>IF(ISERROR(INDEX([1]Plan!A:O,MATCH(E511,[1]Plan!C:C,0),MATCH(C511,[1]Plan!$A$2:$O$2,0))),"",INDEX([1]Plan!A:O,MATCH(E511,[1]Plan!C:C,0),MATCH(C511,[1]Plan!$A$2:$O$2,0)))</f>
        <v/>
      </c>
      <c r="H511" s="33"/>
      <c r="I511" s="33"/>
      <c r="J511" s="31"/>
      <c r="K511" s="33" t="str">
        <f t="shared" si="62"/>
        <v/>
      </c>
      <c r="L511" s="33" t="str">
        <f t="shared" si="63"/>
        <v/>
      </c>
      <c r="M511" s="31" t="str">
        <f t="shared" si="66"/>
        <v/>
      </c>
      <c r="N511" s="31" t="str">
        <f>IF(ISERROR(VLOOKUP(M511,[1]Plan!$Q$5:$R$22,2,FALSE)),"",VLOOKUP(M511,[1]Plan!$Q$5:$R$22,2,FALSE))</f>
        <v/>
      </c>
      <c r="O511" s="31" t="str">
        <f>IF(ISERROR(INDEX([1]Plan!$B:$B,MATCH(F511,[1]Plan!$C:$C,0))),"",INDEX([1]Plan!$B:$B,MATCH(F511,[1]Plan!$C:$C,0)))</f>
        <v/>
      </c>
      <c r="P511" s="33" t="str">
        <f t="shared" si="67"/>
        <v/>
      </c>
      <c r="Q511" s="33">
        <f t="shared" si="68"/>
        <v>0</v>
      </c>
      <c r="R511" s="33" t="str">
        <f t="shared" si="69"/>
        <v/>
      </c>
      <c r="S511" s="33" t="str">
        <f>IF(Z511="DUPLIKAT","",Tabelle1[[#This Row],[Soll-Monat]])</f>
        <v/>
      </c>
      <c r="T511" s="33" t="str">
        <f>IF(ISERROR(IF(M511=99,"",INDEX([1]Plan!A:O,MATCH($O511,[1]Plan!B:B,0),MATCH($C511,[1]Plan!$A$2:$O$2,0)))),"",IF(M511=99,"",INDEX([1]Plan!A:O,MATCH($O511,[1]Plan!B:B,0),MATCH($C511,[1]Plan!$A$2:$O$2,0))))</f>
        <v/>
      </c>
      <c r="U511" s="33">
        <f>IF(ISERROR(SUMIFS(P:P,E:E,Datenbank!$E511,C:C,Datenbank!$C511)),"",SUMIFS(P:P,E:E,Datenbank!$E511,C:C,Datenbank!$C511))+IF(ISERROR(SUMIFS(Q:Q,E:E,Datenbank!$E511,C:C,Datenbank!$C511)),"",SUMIFS(Q:Q,E:E,Datenbank!$E511,C:C,Datenbank!$C511))</f>
        <v>0</v>
      </c>
      <c r="V511" s="33" t="str">
        <f>IF(ISERROR(IF(Z511="Duplikat","",(Datenbank!$U511-Datenbank!$T511))),"",IF(Z511="Duplikat","",(Datenbank!$U511-Datenbank!$T511)))</f>
        <v/>
      </c>
      <c r="W511" s="33">
        <f ca="1">IF(ISERROR(SUMIF(O:T,Datenbank!$O511,T:T)),"",SUMIF(O:T,Datenbank!$O511,T:T))</f>
        <v>0</v>
      </c>
      <c r="X511" s="33">
        <f ca="1">IF(ISERROR(SUMIF(O:Q,Datenbank!$O511,Q:Q)),"",SUMIF(O:Q,Datenbank!$O511,Q:Q))+IF(ISERROR(SUMIF(O:Q,Datenbank!$O511,P:P)),"",SUMIF(O:Q,Datenbank!$O511,P:P))</f>
        <v>0</v>
      </c>
      <c r="Y511" s="33">
        <f ca="1">IF(ISERROR(Datenbank!$X511-W511),"",Datenbank!$X511-W511)</f>
        <v>0</v>
      </c>
      <c r="Z511" s="31" t="str" cm="1">
        <f t="array" ref="Z511">_xlfn.LET(_xlpm.fi,_xlfn._xlws.FILTER($O511:$O$2480,(MONTH($D511:$D$2480)=MONTH($D511))*($O511:$O$2480=$O511)),IF(COUNT(_xlpm.fi)&gt;1,"DUPLIKAT",""))</f>
        <v/>
      </c>
      <c r="AA511" s="31"/>
      <c r="AB511" s="31"/>
    </row>
    <row r="512" spans="2:28" ht="20.100000000000001" customHeight="1" x14ac:dyDescent="0.25">
      <c r="B512" s="31">
        <f t="shared" si="64"/>
        <v>500</v>
      </c>
      <c r="C512" s="31">
        <f t="shared" si="65"/>
        <v>1</v>
      </c>
      <c r="D512" s="32"/>
      <c r="E512" s="31"/>
      <c r="F512" s="31">
        <f>Datenbank!$E512</f>
        <v>0</v>
      </c>
      <c r="G512" s="33" t="str">
        <f>IF(ISERROR(INDEX([1]Plan!A:O,MATCH(E512,[1]Plan!C:C,0),MATCH(C512,[1]Plan!$A$2:$O$2,0))),"",INDEX([1]Plan!A:O,MATCH(E512,[1]Plan!C:C,0),MATCH(C512,[1]Plan!$A$2:$O$2,0)))</f>
        <v/>
      </c>
      <c r="H512" s="33"/>
      <c r="I512" s="33"/>
      <c r="J512" s="31"/>
      <c r="K512" s="33" t="str">
        <f t="shared" si="62"/>
        <v/>
      </c>
      <c r="L512" s="33" t="str">
        <f t="shared" si="63"/>
        <v/>
      </c>
      <c r="M512" s="31" t="str">
        <f t="shared" si="66"/>
        <v/>
      </c>
      <c r="N512" s="31" t="str">
        <f>IF(ISERROR(VLOOKUP(M512,[1]Plan!$Q$5:$R$22,2,FALSE)),"",VLOOKUP(M512,[1]Plan!$Q$5:$R$22,2,FALSE))</f>
        <v/>
      </c>
      <c r="O512" s="31" t="str">
        <f>IF(ISERROR(INDEX([1]Plan!$B:$B,MATCH(F512,[1]Plan!$C:$C,0))),"",INDEX([1]Plan!$B:$B,MATCH(F512,[1]Plan!$C:$C,0)))</f>
        <v/>
      </c>
      <c r="P512" s="33" t="str">
        <f t="shared" si="67"/>
        <v/>
      </c>
      <c r="Q512" s="33">
        <f t="shared" si="68"/>
        <v>0</v>
      </c>
      <c r="R512" s="33" t="str">
        <f t="shared" si="69"/>
        <v/>
      </c>
      <c r="S512" s="33" t="str">
        <f>IF(Z512="DUPLIKAT","",Tabelle1[[#This Row],[Soll-Monat]])</f>
        <v/>
      </c>
      <c r="T512" s="33" t="str">
        <f>IF(ISERROR(IF(M512=99,"",INDEX([1]Plan!A:O,MATCH($O512,[1]Plan!B:B,0),MATCH($C512,[1]Plan!$A$2:$O$2,0)))),"",IF(M512=99,"",INDEX([1]Plan!A:O,MATCH($O512,[1]Plan!B:B,0),MATCH($C512,[1]Plan!$A$2:$O$2,0))))</f>
        <v/>
      </c>
      <c r="U512" s="33">
        <f>IF(ISERROR(SUMIFS(P:P,E:E,Datenbank!$E512,C:C,Datenbank!$C512)),"",SUMIFS(P:P,E:E,Datenbank!$E512,C:C,Datenbank!$C512))+IF(ISERROR(SUMIFS(Q:Q,E:E,Datenbank!$E512,C:C,Datenbank!$C512)),"",SUMIFS(Q:Q,E:E,Datenbank!$E512,C:C,Datenbank!$C512))</f>
        <v>0</v>
      </c>
      <c r="V512" s="33" t="str">
        <f>IF(ISERROR(IF(Z512="Duplikat","",(Datenbank!$U512-Datenbank!$T512))),"",IF(Z512="Duplikat","",(Datenbank!$U512-Datenbank!$T512)))</f>
        <v/>
      </c>
      <c r="W512" s="33">
        <f ca="1">IF(ISERROR(SUMIF(O:T,Datenbank!$O512,T:T)),"",SUMIF(O:T,Datenbank!$O512,T:T))</f>
        <v>0</v>
      </c>
      <c r="X512" s="33">
        <f ca="1">IF(ISERROR(SUMIF(O:Q,Datenbank!$O512,Q:Q)),"",SUMIF(O:Q,Datenbank!$O512,Q:Q))+IF(ISERROR(SUMIF(O:Q,Datenbank!$O512,P:P)),"",SUMIF(O:Q,Datenbank!$O512,P:P))</f>
        <v>0</v>
      </c>
      <c r="Y512" s="33">
        <f ca="1">IF(ISERROR(Datenbank!$X512-W512),"",Datenbank!$X512-W512)</f>
        <v>0</v>
      </c>
      <c r="Z512" s="31" t="str" cm="1">
        <f t="array" ref="Z512">_xlfn.LET(_xlpm.fi,_xlfn._xlws.FILTER($O512:$O$2480,(MONTH($D512:$D$2480)=MONTH($D512))*($O512:$O$2480=$O512)),IF(COUNT(_xlpm.fi)&gt;1,"DUPLIKAT",""))</f>
        <v/>
      </c>
      <c r="AA512" s="31"/>
      <c r="AB512" s="31"/>
    </row>
    <row r="513" spans="2:28" ht="20.100000000000001" customHeight="1" x14ac:dyDescent="0.25">
      <c r="B513" s="31">
        <f t="shared" si="64"/>
        <v>501</v>
      </c>
      <c r="C513" s="31">
        <f t="shared" si="65"/>
        <v>1</v>
      </c>
      <c r="D513" s="32"/>
      <c r="E513" s="31"/>
      <c r="F513" s="31">
        <f>Datenbank!$E513</f>
        <v>0</v>
      </c>
      <c r="G513" s="33" t="str">
        <f>IF(ISERROR(INDEX([1]Plan!A:O,MATCH(E513,[1]Plan!C:C,0),MATCH(C513,[1]Plan!$A$2:$O$2,0))),"",INDEX([1]Plan!A:O,MATCH(E513,[1]Plan!C:C,0),MATCH(C513,[1]Plan!$A$2:$O$2,0)))</f>
        <v/>
      </c>
      <c r="H513" s="33"/>
      <c r="I513" s="33"/>
      <c r="J513" s="31"/>
      <c r="K513" s="33" t="str">
        <f t="shared" si="62"/>
        <v/>
      </c>
      <c r="L513" s="33" t="str">
        <f t="shared" si="63"/>
        <v/>
      </c>
      <c r="M513" s="31" t="str">
        <f t="shared" si="66"/>
        <v/>
      </c>
      <c r="N513" s="31" t="str">
        <f>IF(ISERROR(VLOOKUP(M513,[1]Plan!$Q$5:$R$22,2,FALSE)),"",VLOOKUP(M513,[1]Plan!$Q$5:$R$22,2,FALSE))</f>
        <v/>
      </c>
      <c r="O513" s="31" t="str">
        <f>IF(ISERROR(INDEX([1]Plan!$B:$B,MATCH(F513,[1]Plan!$C:$C,0))),"",INDEX([1]Plan!$B:$B,MATCH(F513,[1]Plan!$C:$C,0)))</f>
        <v/>
      </c>
      <c r="P513" s="33" t="str">
        <f t="shared" si="67"/>
        <v/>
      </c>
      <c r="Q513" s="33">
        <f t="shared" si="68"/>
        <v>0</v>
      </c>
      <c r="R513" s="33" t="str">
        <f t="shared" si="69"/>
        <v/>
      </c>
      <c r="S513" s="33" t="str">
        <f>IF(Z513="DUPLIKAT","",Tabelle1[[#This Row],[Soll-Monat]])</f>
        <v/>
      </c>
      <c r="T513" s="33" t="str">
        <f>IF(ISERROR(IF(M513=99,"",INDEX([1]Plan!A:O,MATCH($O513,[1]Plan!B:B,0),MATCH($C513,[1]Plan!$A$2:$O$2,0)))),"",IF(M513=99,"",INDEX([1]Plan!A:O,MATCH($O513,[1]Plan!B:B,0),MATCH($C513,[1]Plan!$A$2:$O$2,0))))</f>
        <v/>
      </c>
      <c r="U513" s="33">
        <f>IF(ISERROR(SUMIFS(P:P,E:E,Datenbank!$E513,C:C,Datenbank!$C513)),"",SUMIFS(P:P,E:E,Datenbank!$E513,C:C,Datenbank!$C513))+IF(ISERROR(SUMIFS(Q:Q,E:E,Datenbank!$E513,C:C,Datenbank!$C513)),"",SUMIFS(Q:Q,E:E,Datenbank!$E513,C:C,Datenbank!$C513))</f>
        <v>0</v>
      </c>
      <c r="V513" s="33" t="str">
        <f>IF(ISERROR(IF(Z513="Duplikat","",(Datenbank!$U513-Datenbank!$T513))),"",IF(Z513="Duplikat","",(Datenbank!$U513-Datenbank!$T513)))</f>
        <v/>
      </c>
      <c r="W513" s="33">
        <f ca="1">IF(ISERROR(SUMIF(O:T,Datenbank!$O513,T:T)),"",SUMIF(O:T,Datenbank!$O513,T:T))</f>
        <v>0</v>
      </c>
      <c r="X513" s="33">
        <f ca="1">IF(ISERROR(SUMIF(O:Q,Datenbank!$O513,Q:Q)),"",SUMIF(O:Q,Datenbank!$O513,Q:Q))+IF(ISERROR(SUMIF(O:Q,Datenbank!$O513,P:P)),"",SUMIF(O:Q,Datenbank!$O513,P:P))</f>
        <v>0</v>
      </c>
      <c r="Y513" s="33">
        <f ca="1">IF(ISERROR(Datenbank!$X513-W513),"",Datenbank!$X513-W513)</f>
        <v>0</v>
      </c>
      <c r="Z513" s="31" t="str" cm="1">
        <f t="array" ref="Z513">_xlfn.LET(_xlpm.fi,_xlfn._xlws.FILTER($O513:$O$2480,(MONTH($D513:$D$2480)=MONTH($D513))*($O513:$O$2480=$O513)),IF(COUNT(_xlpm.fi)&gt;1,"DUPLIKAT",""))</f>
        <v/>
      </c>
      <c r="AA513" s="31"/>
      <c r="AB513" s="31"/>
    </row>
    <row r="514" spans="2:28" ht="20.100000000000001" customHeight="1" x14ac:dyDescent="0.25">
      <c r="B514" s="31">
        <f t="shared" si="64"/>
        <v>502</v>
      </c>
      <c r="C514" s="31">
        <f t="shared" si="65"/>
        <v>1</v>
      </c>
      <c r="D514" s="32"/>
      <c r="E514" s="31"/>
      <c r="F514" s="31">
        <f>Datenbank!$E514</f>
        <v>0</v>
      </c>
      <c r="G514" s="33" t="str">
        <f>IF(ISERROR(INDEX([1]Plan!A:O,MATCH(E514,[1]Plan!C:C,0),MATCH(C514,[1]Plan!$A$2:$O$2,0))),"",INDEX([1]Plan!A:O,MATCH(E514,[1]Plan!C:C,0),MATCH(C514,[1]Plan!$A$2:$O$2,0)))</f>
        <v/>
      </c>
      <c r="H514" s="33"/>
      <c r="I514" s="33"/>
      <c r="J514" s="31"/>
      <c r="K514" s="33" t="str">
        <f t="shared" si="62"/>
        <v/>
      </c>
      <c r="L514" s="33" t="str">
        <f t="shared" si="63"/>
        <v/>
      </c>
      <c r="M514" s="31" t="str">
        <f t="shared" si="66"/>
        <v/>
      </c>
      <c r="N514" s="31" t="str">
        <f>IF(ISERROR(VLOOKUP(M514,[1]Plan!$Q$5:$R$22,2,FALSE)),"",VLOOKUP(M514,[1]Plan!$Q$5:$R$22,2,FALSE))</f>
        <v/>
      </c>
      <c r="O514" s="31" t="str">
        <f>IF(ISERROR(INDEX([1]Plan!$B:$B,MATCH(F514,[1]Plan!$C:$C,0))),"",INDEX([1]Plan!$B:$B,MATCH(F514,[1]Plan!$C:$C,0)))</f>
        <v/>
      </c>
      <c r="P514" s="33" t="str">
        <f t="shared" si="67"/>
        <v/>
      </c>
      <c r="Q514" s="33">
        <f t="shared" si="68"/>
        <v>0</v>
      </c>
      <c r="R514" s="33" t="str">
        <f t="shared" si="69"/>
        <v/>
      </c>
      <c r="S514" s="33" t="str">
        <f>IF(Z514="DUPLIKAT","",Tabelle1[[#This Row],[Soll-Monat]])</f>
        <v/>
      </c>
      <c r="T514" s="33" t="str">
        <f>IF(ISERROR(IF(M514=99,"",INDEX([1]Plan!A:O,MATCH($O514,[1]Plan!B:B,0),MATCH($C514,[1]Plan!$A$2:$O$2,0)))),"",IF(M514=99,"",INDEX([1]Plan!A:O,MATCH($O514,[1]Plan!B:B,0),MATCH($C514,[1]Plan!$A$2:$O$2,0))))</f>
        <v/>
      </c>
      <c r="U514" s="33">
        <f>IF(ISERROR(SUMIFS(P:P,E:E,Datenbank!$E514,C:C,Datenbank!$C514)),"",SUMIFS(P:P,E:E,Datenbank!$E514,C:C,Datenbank!$C514))+IF(ISERROR(SUMIFS(Q:Q,E:E,Datenbank!$E514,C:C,Datenbank!$C514)),"",SUMIFS(Q:Q,E:E,Datenbank!$E514,C:C,Datenbank!$C514))</f>
        <v>0</v>
      </c>
      <c r="V514" s="33" t="str">
        <f>IF(ISERROR(IF(Z514="Duplikat","",(Datenbank!$U514-Datenbank!$T514))),"",IF(Z514="Duplikat","",(Datenbank!$U514-Datenbank!$T514)))</f>
        <v/>
      </c>
      <c r="W514" s="33">
        <f ca="1">IF(ISERROR(SUMIF(O:T,Datenbank!$O514,T:T)),"",SUMIF(O:T,Datenbank!$O514,T:T))</f>
        <v>0</v>
      </c>
      <c r="X514" s="33">
        <f ca="1">IF(ISERROR(SUMIF(O:Q,Datenbank!$O514,Q:Q)),"",SUMIF(O:Q,Datenbank!$O514,Q:Q))+IF(ISERROR(SUMIF(O:Q,Datenbank!$O514,P:P)),"",SUMIF(O:Q,Datenbank!$O514,P:P))</f>
        <v>0</v>
      </c>
      <c r="Y514" s="33">
        <f ca="1">IF(ISERROR(Datenbank!$X514-W514),"",Datenbank!$X514-W514)</f>
        <v>0</v>
      </c>
      <c r="Z514" s="31" t="str" cm="1">
        <f t="array" ref="Z514">_xlfn.LET(_xlpm.fi,_xlfn._xlws.FILTER($O514:$O$2480,(MONTH($D514:$D$2480)=MONTH($D514))*($O514:$O$2480=$O514)),IF(COUNT(_xlpm.fi)&gt;1,"DUPLIKAT",""))</f>
        <v/>
      </c>
      <c r="AA514" s="31"/>
      <c r="AB514" s="31"/>
    </row>
    <row r="515" spans="2:28" ht="20.100000000000001" customHeight="1" x14ac:dyDescent="0.25">
      <c r="B515" s="31">
        <f t="shared" si="64"/>
        <v>503</v>
      </c>
      <c r="C515" s="31">
        <f t="shared" si="65"/>
        <v>1</v>
      </c>
      <c r="D515" s="32"/>
      <c r="E515" s="31"/>
      <c r="F515" s="31">
        <f>Datenbank!$E515</f>
        <v>0</v>
      </c>
      <c r="G515" s="33" t="str">
        <f>IF(ISERROR(INDEX([1]Plan!A:O,MATCH(E515,[1]Plan!C:C,0),MATCH(C515,[1]Plan!$A$2:$O$2,0))),"",INDEX([1]Plan!A:O,MATCH(E515,[1]Plan!C:C,0),MATCH(C515,[1]Plan!$A$2:$O$2,0)))</f>
        <v/>
      </c>
      <c r="H515" s="33"/>
      <c r="I515" s="33"/>
      <c r="J515" s="31"/>
      <c r="K515" s="33" t="str">
        <f t="shared" si="62"/>
        <v/>
      </c>
      <c r="L515" s="33" t="str">
        <f t="shared" si="63"/>
        <v/>
      </c>
      <c r="M515" s="31" t="str">
        <f t="shared" si="66"/>
        <v/>
      </c>
      <c r="N515" s="31" t="str">
        <f>IF(ISERROR(VLOOKUP(M515,[1]Plan!$Q$5:$R$22,2,FALSE)),"",VLOOKUP(M515,[1]Plan!$Q$5:$R$22,2,FALSE))</f>
        <v/>
      </c>
      <c r="O515" s="31" t="str">
        <f>IF(ISERROR(INDEX([1]Plan!$B:$B,MATCH(F515,[1]Plan!$C:$C,0))),"",INDEX([1]Plan!$B:$B,MATCH(F515,[1]Plan!$C:$C,0)))</f>
        <v/>
      </c>
      <c r="P515" s="33" t="str">
        <f t="shared" si="67"/>
        <v/>
      </c>
      <c r="Q515" s="33">
        <f t="shared" si="68"/>
        <v>0</v>
      </c>
      <c r="R515" s="33" t="str">
        <f t="shared" si="69"/>
        <v/>
      </c>
      <c r="S515" s="33" t="str">
        <f>IF(Z515="DUPLIKAT","",Tabelle1[[#This Row],[Soll-Monat]])</f>
        <v/>
      </c>
      <c r="T515" s="33" t="str">
        <f>IF(ISERROR(IF(M515=99,"",INDEX([1]Plan!A:O,MATCH($O515,[1]Plan!B:B,0),MATCH($C515,[1]Plan!$A$2:$O$2,0)))),"",IF(M515=99,"",INDEX([1]Plan!A:O,MATCH($O515,[1]Plan!B:B,0),MATCH($C515,[1]Plan!$A$2:$O$2,0))))</f>
        <v/>
      </c>
      <c r="U515" s="33">
        <f>IF(ISERROR(SUMIFS(P:P,E:E,Datenbank!$E515,C:C,Datenbank!$C515)),"",SUMIFS(P:P,E:E,Datenbank!$E515,C:C,Datenbank!$C515))+IF(ISERROR(SUMIFS(Q:Q,E:E,Datenbank!$E515,C:C,Datenbank!$C515)),"",SUMIFS(Q:Q,E:E,Datenbank!$E515,C:C,Datenbank!$C515))</f>
        <v>0</v>
      </c>
      <c r="V515" s="33" t="str">
        <f>IF(ISERROR(IF(Z515="Duplikat","",(Datenbank!$U515-Datenbank!$T515))),"",IF(Z515="Duplikat","",(Datenbank!$U515-Datenbank!$T515)))</f>
        <v/>
      </c>
      <c r="W515" s="33">
        <f ca="1">IF(ISERROR(SUMIF(O:T,Datenbank!$O515,T:T)),"",SUMIF(O:T,Datenbank!$O515,T:T))</f>
        <v>0</v>
      </c>
      <c r="X515" s="33">
        <f ca="1">IF(ISERROR(SUMIF(O:Q,Datenbank!$O515,Q:Q)),"",SUMIF(O:Q,Datenbank!$O515,Q:Q))+IF(ISERROR(SUMIF(O:Q,Datenbank!$O515,P:P)),"",SUMIF(O:Q,Datenbank!$O515,P:P))</f>
        <v>0</v>
      </c>
      <c r="Y515" s="33">
        <f ca="1">IF(ISERROR(Datenbank!$X515-W515),"",Datenbank!$X515-W515)</f>
        <v>0</v>
      </c>
      <c r="Z515" s="31" t="str" cm="1">
        <f t="array" ref="Z515">_xlfn.LET(_xlpm.fi,_xlfn._xlws.FILTER($O515:$O$2480,(MONTH($D515:$D$2480)=MONTH($D515))*($O515:$O$2480=$O515)),IF(COUNT(_xlpm.fi)&gt;1,"DUPLIKAT",""))</f>
        <v/>
      </c>
      <c r="AA515" s="31"/>
      <c r="AB515" s="31"/>
    </row>
    <row r="516" spans="2:28" ht="20.100000000000001" customHeight="1" x14ac:dyDescent="0.25">
      <c r="B516" s="31">
        <f t="shared" si="64"/>
        <v>504</v>
      </c>
      <c r="C516" s="31">
        <f t="shared" si="65"/>
        <v>1</v>
      </c>
      <c r="D516" s="32"/>
      <c r="E516" s="31"/>
      <c r="F516" s="31">
        <f>Datenbank!$E516</f>
        <v>0</v>
      </c>
      <c r="G516" s="33" t="str">
        <f>IF(ISERROR(INDEX([1]Plan!A:O,MATCH(E516,[1]Plan!C:C,0),MATCH(C516,[1]Plan!$A$2:$O$2,0))),"",INDEX([1]Plan!A:O,MATCH(E516,[1]Plan!C:C,0),MATCH(C516,[1]Plan!$A$2:$O$2,0)))</f>
        <v/>
      </c>
      <c r="H516" s="33"/>
      <c r="I516" s="33"/>
      <c r="J516" s="31"/>
      <c r="K516" s="33" t="str">
        <f t="shared" si="62"/>
        <v/>
      </c>
      <c r="L516" s="33" t="str">
        <f t="shared" si="63"/>
        <v/>
      </c>
      <c r="M516" s="31" t="str">
        <f t="shared" si="66"/>
        <v/>
      </c>
      <c r="N516" s="31" t="str">
        <f>IF(ISERROR(VLOOKUP(M516,[1]Plan!$Q$5:$R$22,2,FALSE)),"",VLOOKUP(M516,[1]Plan!$Q$5:$R$22,2,FALSE))</f>
        <v/>
      </c>
      <c r="O516" s="31" t="str">
        <f>IF(ISERROR(INDEX([1]Plan!$B:$B,MATCH(F516,[1]Plan!$C:$C,0))),"",INDEX([1]Plan!$B:$B,MATCH(F516,[1]Plan!$C:$C,0)))</f>
        <v/>
      </c>
      <c r="P516" s="33" t="str">
        <f t="shared" si="67"/>
        <v/>
      </c>
      <c r="Q516" s="33">
        <f t="shared" si="68"/>
        <v>0</v>
      </c>
      <c r="R516" s="33" t="str">
        <f t="shared" si="69"/>
        <v/>
      </c>
      <c r="S516" s="33" t="str">
        <f>IF(Z516="DUPLIKAT","",Tabelle1[[#This Row],[Soll-Monat]])</f>
        <v/>
      </c>
      <c r="T516" s="33" t="str">
        <f>IF(ISERROR(IF(M516=99,"",INDEX([1]Plan!A:O,MATCH($O516,[1]Plan!B:B,0),MATCH($C516,[1]Plan!$A$2:$O$2,0)))),"",IF(M516=99,"",INDEX([1]Plan!A:O,MATCH($O516,[1]Plan!B:B,0),MATCH($C516,[1]Plan!$A$2:$O$2,0))))</f>
        <v/>
      </c>
      <c r="U516" s="33">
        <f>IF(ISERROR(SUMIFS(P:P,E:E,Datenbank!$E516,C:C,Datenbank!$C516)),"",SUMIFS(P:P,E:E,Datenbank!$E516,C:C,Datenbank!$C516))+IF(ISERROR(SUMIFS(Q:Q,E:E,Datenbank!$E516,C:C,Datenbank!$C516)),"",SUMIFS(Q:Q,E:E,Datenbank!$E516,C:C,Datenbank!$C516))</f>
        <v>0</v>
      </c>
      <c r="V516" s="33" t="str">
        <f>IF(ISERROR(IF(Z516="Duplikat","",(Datenbank!$U516-Datenbank!$T516))),"",IF(Z516="Duplikat","",(Datenbank!$U516-Datenbank!$T516)))</f>
        <v/>
      </c>
      <c r="W516" s="33">
        <f ca="1">IF(ISERROR(SUMIF(O:T,Datenbank!$O516,T:T)),"",SUMIF(O:T,Datenbank!$O516,T:T))</f>
        <v>0</v>
      </c>
      <c r="X516" s="33">
        <f ca="1">IF(ISERROR(SUMIF(O:Q,Datenbank!$O516,Q:Q)),"",SUMIF(O:Q,Datenbank!$O516,Q:Q))+IF(ISERROR(SUMIF(O:Q,Datenbank!$O516,P:P)),"",SUMIF(O:Q,Datenbank!$O516,P:P))</f>
        <v>0</v>
      </c>
      <c r="Y516" s="33">
        <f ca="1">IF(ISERROR(Datenbank!$X516-W516),"",Datenbank!$X516-W516)</f>
        <v>0</v>
      </c>
      <c r="Z516" s="31" t="str" cm="1">
        <f t="array" ref="Z516">_xlfn.LET(_xlpm.fi,_xlfn._xlws.FILTER($O516:$O$2480,(MONTH($D516:$D$2480)=MONTH($D516))*($O516:$O$2480=$O516)),IF(COUNT(_xlpm.fi)&gt;1,"DUPLIKAT",""))</f>
        <v/>
      </c>
      <c r="AA516" s="31"/>
      <c r="AB516" s="31"/>
    </row>
    <row r="517" spans="2:28" ht="20.100000000000001" customHeight="1" x14ac:dyDescent="0.25">
      <c r="B517" s="31">
        <f t="shared" si="64"/>
        <v>505</v>
      </c>
      <c r="C517" s="31">
        <f t="shared" si="65"/>
        <v>1</v>
      </c>
      <c r="D517" s="32"/>
      <c r="E517" s="31"/>
      <c r="F517" s="31">
        <f>Datenbank!$E517</f>
        <v>0</v>
      </c>
      <c r="G517" s="33" t="str">
        <f>IF(ISERROR(INDEX([1]Plan!A:O,MATCH(E517,[1]Plan!C:C,0),MATCH(C517,[1]Plan!$A$2:$O$2,0))),"",INDEX([1]Plan!A:O,MATCH(E517,[1]Plan!C:C,0),MATCH(C517,[1]Plan!$A$2:$O$2,0)))</f>
        <v/>
      </c>
      <c r="H517" s="33"/>
      <c r="I517" s="33"/>
      <c r="J517" s="31"/>
      <c r="K517" s="33" t="str">
        <f t="shared" si="62"/>
        <v/>
      </c>
      <c r="L517" s="33" t="str">
        <f t="shared" si="63"/>
        <v/>
      </c>
      <c r="M517" s="31" t="str">
        <f t="shared" si="66"/>
        <v/>
      </c>
      <c r="N517" s="31" t="str">
        <f>IF(ISERROR(VLOOKUP(M517,[1]Plan!$Q$5:$R$22,2,FALSE)),"",VLOOKUP(M517,[1]Plan!$Q$5:$R$22,2,FALSE))</f>
        <v/>
      </c>
      <c r="O517" s="31" t="str">
        <f>IF(ISERROR(INDEX([1]Plan!$B:$B,MATCH(F517,[1]Plan!$C:$C,0))),"",INDEX([1]Plan!$B:$B,MATCH(F517,[1]Plan!$C:$C,0)))</f>
        <v/>
      </c>
      <c r="P517" s="33" t="str">
        <f t="shared" si="67"/>
        <v/>
      </c>
      <c r="Q517" s="33">
        <f t="shared" si="68"/>
        <v>0</v>
      </c>
      <c r="R517" s="33" t="str">
        <f t="shared" si="69"/>
        <v/>
      </c>
      <c r="S517" s="33" t="str">
        <f>IF(Z517="DUPLIKAT","",Tabelle1[[#This Row],[Soll-Monat]])</f>
        <v/>
      </c>
      <c r="T517" s="33" t="str">
        <f>IF(ISERROR(IF(M517=99,"",INDEX([1]Plan!A:O,MATCH($O517,[1]Plan!B:B,0),MATCH($C517,[1]Plan!$A$2:$O$2,0)))),"",IF(M517=99,"",INDEX([1]Plan!A:O,MATCH($O517,[1]Plan!B:B,0),MATCH($C517,[1]Plan!$A$2:$O$2,0))))</f>
        <v/>
      </c>
      <c r="U517" s="33">
        <f>IF(ISERROR(SUMIFS(P:P,E:E,Datenbank!$E517,C:C,Datenbank!$C517)),"",SUMIFS(P:P,E:E,Datenbank!$E517,C:C,Datenbank!$C517))+IF(ISERROR(SUMIFS(Q:Q,E:E,Datenbank!$E517,C:C,Datenbank!$C517)),"",SUMIFS(Q:Q,E:E,Datenbank!$E517,C:C,Datenbank!$C517))</f>
        <v>0</v>
      </c>
      <c r="V517" s="33" t="str">
        <f>IF(ISERROR(IF(Z517="Duplikat","",(Datenbank!$U517-Datenbank!$T517))),"",IF(Z517="Duplikat","",(Datenbank!$U517-Datenbank!$T517)))</f>
        <v/>
      </c>
      <c r="W517" s="33">
        <f ca="1">IF(ISERROR(SUMIF(O:T,Datenbank!$O517,T:T)),"",SUMIF(O:T,Datenbank!$O517,T:T))</f>
        <v>0</v>
      </c>
      <c r="X517" s="33">
        <f ca="1">IF(ISERROR(SUMIF(O:Q,Datenbank!$O517,Q:Q)),"",SUMIF(O:Q,Datenbank!$O517,Q:Q))+IF(ISERROR(SUMIF(O:Q,Datenbank!$O517,P:P)),"",SUMIF(O:Q,Datenbank!$O517,P:P))</f>
        <v>0</v>
      </c>
      <c r="Y517" s="33">
        <f ca="1">IF(ISERROR(Datenbank!$X517-W517),"",Datenbank!$X517-W517)</f>
        <v>0</v>
      </c>
      <c r="Z517" s="31" t="str" cm="1">
        <f t="array" ref="Z517">_xlfn.LET(_xlpm.fi,_xlfn._xlws.FILTER($O517:$O$2480,(MONTH($D517:$D$2480)=MONTH($D517))*($O517:$O$2480=$O517)),IF(COUNT(_xlpm.fi)&gt;1,"DUPLIKAT",""))</f>
        <v/>
      </c>
      <c r="AA517" s="31"/>
      <c r="AB517" s="31"/>
    </row>
    <row r="518" spans="2:28" ht="20.100000000000001" customHeight="1" x14ac:dyDescent="0.25">
      <c r="B518" s="31">
        <f t="shared" si="64"/>
        <v>506</v>
      </c>
      <c r="C518" s="31">
        <f t="shared" si="65"/>
        <v>1</v>
      </c>
      <c r="D518" s="32"/>
      <c r="E518" s="31"/>
      <c r="F518" s="31">
        <f>Datenbank!$E518</f>
        <v>0</v>
      </c>
      <c r="G518" s="33" t="str">
        <f>IF(ISERROR(INDEX([1]Plan!A:O,MATCH(E518,[1]Plan!C:C,0),MATCH(C518,[1]Plan!$A$2:$O$2,0))),"",INDEX([1]Plan!A:O,MATCH(E518,[1]Plan!C:C,0),MATCH(C518,[1]Plan!$A$2:$O$2,0)))</f>
        <v/>
      </c>
      <c r="H518" s="33"/>
      <c r="I518" s="33"/>
      <c r="J518" s="31"/>
      <c r="K518" s="33" t="str">
        <f t="shared" si="62"/>
        <v/>
      </c>
      <c r="L518" s="33" t="str">
        <f t="shared" si="63"/>
        <v/>
      </c>
      <c r="M518" s="31" t="str">
        <f t="shared" si="66"/>
        <v/>
      </c>
      <c r="N518" s="31" t="str">
        <f>IF(ISERROR(VLOOKUP(M518,[1]Plan!$Q$5:$R$22,2,FALSE)),"",VLOOKUP(M518,[1]Plan!$Q$5:$R$22,2,FALSE))</f>
        <v/>
      </c>
      <c r="O518" s="31" t="str">
        <f>IF(ISERROR(INDEX([1]Plan!$B:$B,MATCH(F518,[1]Plan!$C:$C,0))),"",INDEX([1]Plan!$B:$B,MATCH(F518,[1]Plan!$C:$C,0)))</f>
        <v/>
      </c>
      <c r="P518" s="33" t="str">
        <f t="shared" si="67"/>
        <v/>
      </c>
      <c r="Q518" s="33">
        <f t="shared" si="68"/>
        <v>0</v>
      </c>
      <c r="R518" s="33" t="str">
        <f t="shared" si="69"/>
        <v/>
      </c>
      <c r="S518" s="33" t="str">
        <f>IF(Z518="DUPLIKAT","",Tabelle1[[#This Row],[Soll-Monat]])</f>
        <v/>
      </c>
      <c r="T518" s="33" t="str">
        <f>IF(ISERROR(IF(M518=99,"",INDEX([1]Plan!A:O,MATCH($O518,[1]Plan!B:B,0),MATCH($C518,[1]Plan!$A$2:$O$2,0)))),"",IF(M518=99,"",INDEX([1]Plan!A:O,MATCH($O518,[1]Plan!B:B,0),MATCH($C518,[1]Plan!$A$2:$O$2,0))))</f>
        <v/>
      </c>
      <c r="U518" s="33">
        <f>IF(ISERROR(SUMIFS(P:P,E:E,Datenbank!$E518,C:C,Datenbank!$C518)),"",SUMIFS(P:P,E:E,Datenbank!$E518,C:C,Datenbank!$C518))+IF(ISERROR(SUMIFS(Q:Q,E:E,Datenbank!$E518,C:C,Datenbank!$C518)),"",SUMIFS(Q:Q,E:E,Datenbank!$E518,C:C,Datenbank!$C518))</f>
        <v>0</v>
      </c>
      <c r="V518" s="33" t="str">
        <f>IF(ISERROR(IF(Z518="Duplikat","",(Datenbank!$U518-Datenbank!$T518))),"",IF(Z518="Duplikat","",(Datenbank!$U518-Datenbank!$T518)))</f>
        <v/>
      </c>
      <c r="W518" s="33">
        <f ca="1">IF(ISERROR(SUMIF(O:T,Datenbank!$O518,T:T)),"",SUMIF(O:T,Datenbank!$O518,T:T))</f>
        <v>0</v>
      </c>
      <c r="X518" s="33">
        <f ca="1">IF(ISERROR(SUMIF(O:Q,Datenbank!$O518,Q:Q)),"",SUMIF(O:Q,Datenbank!$O518,Q:Q))+IF(ISERROR(SUMIF(O:Q,Datenbank!$O518,P:P)),"",SUMIF(O:Q,Datenbank!$O518,P:P))</f>
        <v>0</v>
      </c>
      <c r="Y518" s="33">
        <f ca="1">IF(ISERROR(Datenbank!$X518-W518),"",Datenbank!$X518-W518)</f>
        <v>0</v>
      </c>
      <c r="Z518" s="31" t="str" cm="1">
        <f t="array" ref="Z518">_xlfn.LET(_xlpm.fi,_xlfn._xlws.FILTER($O518:$O$2480,(MONTH($D518:$D$2480)=MONTH($D518))*($O518:$O$2480=$O518)),IF(COUNT(_xlpm.fi)&gt;1,"DUPLIKAT",""))</f>
        <v/>
      </c>
      <c r="AA518" s="31"/>
      <c r="AB518" s="31"/>
    </row>
    <row r="519" spans="2:28" ht="20.100000000000001" customHeight="1" x14ac:dyDescent="0.25">
      <c r="B519" s="31">
        <f t="shared" si="64"/>
        <v>507</v>
      </c>
      <c r="C519" s="31">
        <f t="shared" si="65"/>
        <v>1</v>
      </c>
      <c r="D519" s="32"/>
      <c r="E519" s="31"/>
      <c r="F519" s="31">
        <f>Datenbank!$E519</f>
        <v>0</v>
      </c>
      <c r="G519" s="33" t="str">
        <f>IF(ISERROR(INDEX([1]Plan!A:O,MATCH(E519,[1]Plan!C:C,0),MATCH(C519,[1]Plan!$A$2:$O$2,0))),"",INDEX([1]Plan!A:O,MATCH(E519,[1]Plan!C:C,0),MATCH(C519,[1]Plan!$A$2:$O$2,0)))</f>
        <v/>
      </c>
      <c r="H519" s="33"/>
      <c r="I519" s="33"/>
      <c r="J519" s="31"/>
      <c r="K519" s="33" t="str">
        <f t="shared" si="62"/>
        <v/>
      </c>
      <c r="L519" s="33" t="str">
        <f t="shared" si="63"/>
        <v/>
      </c>
      <c r="M519" s="31" t="str">
        <f t="shared" si="66"/>
        <v/>
      </c>
      <c r="N519" s="31" t="str">
        <f>IF(ISERROR(VLOOKUP(M519,[1]Plan!$Q$5:$R$22,2,FALSE)),"",VLOOKUP(M519,[1]Plan!$Q$5:$R$22,2,FALSE))</f>
        <v/>
      </c>
      <c r="O519" s="31" t="str">
        <f>IF(ISERROR(INDEX([1]Plan!$B:$B,MATCH(F519,[1]Plan!$C:$C,0))),"",INDEX([1]Plan!$B:$B,MATCH(F519,[1]Plan!$C:$C,0)))</f>
        <v/>
      </c>
      <c r="P519" s="33" t="str">
        <f t="shared" si="67"/>
        <v/>
      </c>
      <c r="Q519" s="33">
        <f t="shared" si="68"/>
        <v>0</v>
      </c>
      <c r="R519" s="33" t="str">
        <f t="shared" si="69"/>
        <v/>
      </c>
      <c r="S519" s="33" t="str">
        <f>IF(Z519="DUPLIKAT","",Tabelle1[[#This Row],[Soll-Monat]])</f>
        <v/>
      </c>
      <c r="T519" s="33" t="str">
        <f>IF(ISERROR(IF(M519=99,"",INDEX([1]Plan!A:O,MATCH($O519,[1]Plan!B:B,0),MATCH($C519,[1]Plan!$A$2:$O$2,0)))),"",IF(M519=99,"",INDEX([1]Plan!A:O,MATCH($O519,[1]Plan!B:B,0),MATCH($C519,[1]Plan!$A$2:$O$2,0))))</f>
        <v/>
      </c>
      <c r="U519" s="33">
        <f>IF(ISERROR(SUMIFS(P:P,E:E,Datenbank!$E519,C:C,Datenbank!$C519)),"",SUMIFS(P:P,E:E,Datenbank!$E519,C:C,Datenbank!$C519))+IF(ISERROR(SUMIFS(Q:Q,E:E,Datenbank!$E519,C:C,Datenbank!$C519)),"",SUMIFS(Q:Q,E:E,Datenbank!$E519,C:C,Datenbank!$C519))</f>
        <v>0</v>
      </c>
      <c r="V519" s="33" t="str">
        <f>IF(ISERROR(IF(Z519="Duplikat","",(Datenbank!$U519-Datenbank!$T519))),"",IF(Z519="Duplikat","",(Datenbank!$U519-Datenbank!$T519)))</f>
        <v/>
      </c>
      <c r="W519" s="33">
        <f ca="1">IF(ISERROR(SUMIF(O:T,Datenbank!$O519,T:T)),"",SUMIF(O:T,Datenbank!$O519,T:T))</f>
        <v>0</v>
      </c>
      <c r="X519" s="33">
        <f ca="1">IF(ISERROR(SUMIF(O:Q,Datenbank!$O519,Q:Q)),"",SUMIF(O:Q,Datenbank!$O519,Q:Q))+IF(ISERROR(SUMIF(O:Q,Datenbank!$O519,P:P)),"",SUMIF(O:Q,Datenbank!$O519,P:P))</f>
        <v>0</v>
      </c>
      <c r="Y519" s="33">
        <f ca="1">IF(ISERROR(Datenbank!$X519-W519),"",Datenbank!$X519-W519)</f>
        <v>0</v>
      </c>
      <c r="Z519" s="31" t="str" cm="1">
        <f t="array" ref="Z519">_xlfn.LET(_xlpm.fi,_xlfn._xlws.FILTER($O519:$O$2480,(MONTH($D519:$D$2480)=MONTH($D519))*($O519:$O$2480=$O519)),IF(COUNT(_xlpm.fi)&gt;1,"DUPLIKAT",""))</f>
        <v/>
      </c>
      <c r="AA519" s="31"/>
      <c r="AB519" s="31"/>
    </row>
    <row r="520" spans="2:28" ht="20.100000000000001" customHeight="1" x14ac:dyDescent="0.25">
      <c r="B520" s="31">
        <f t="shared" si="64"/>
        <v>508</v>
      </c>
      <c r="C520" s="31">
        <f t="shared" si="65"/>
        <v>1</v>
      </c>
      <c r="D520" s="32"/>
      <c r="E520" s="31"/>
      <c r="F520" s="31">
        <f>Datenbank!$E520</f>
        <v>0</v>
      </c>
      <c r="G520" s="33" t="str">
        <f>IF(ISERROR(INDEX([1]Plan!A:O,MATCH(E520,[1]Plan!C:C,0),MATCH(C520,[1]Plan!$A$2:$O$2,0))),"",INDEX([1]Plan!A:O,MATCH(E520,[1]Plan!C:C,0),MATCH(C520,[1]Plan!$A$2:$O$2,0)))</f>
        <v/>
      </c>
      <c r="H520" s="33"/>
      <c r="I520" s="33"/>
      <c r="J520" s="31"/>
      <c r="K520" s="33" t="str">
        <f t="shared" si="62"/>
        <v/>
      </c>
      <c r="L520" s="33" t="str">
        <f t="shared" si="63"/>
        <v/>
      </c>
      <c r="M520" s="31" t="str">
        <f t="shared" si="66"/>
        <v/>
      </c>
      <c r="N520" s="31" t="str">
        <f>IF(ISERROR(VLOOKUP(M520,[1]Plan!$Q$5:$R$22,2,FALSE)),"",VLOOKUP(M520,[1]Plan!$Q$5:$R$22,2,FALSE))</f>
        <v/>
      </c>
      <c r="O520" s="31" t="str">
        <f>IF(ISERROR(INDEX([1]Plan!$B:$B,MATCH(F520,[1]Plan!$C:$C,0))),"",INDEX([1]Plan!$B:$B,MATCH(F520,[1]Plan!$C:$C,0)))</f>
        <v/>
      </c>
      <c r="P520" s="33" t="str">
        <f t="shared" si="67"/>
        <v/>
      </c>
      <c r="Q520" s="33">
        <f t="shared" si="68"/>
        <v>0</v>
      </c>
      <c r="R520" s="33" t="str">
        <f t="shared" si="69"/>
        <v/>
      </c>
      <c r="S520" s="33" t="str">
        <f>IF(Z520="DUPLIKAT","",Tabelle1[[#This Row],[Soll-Monat]])</f>
        <v/>
      </c>
      <c r="T520" s="33" t="str">
        <f>IF(ISERROR(IF(M520=99,"",INDEX([1]Plan!A:O,MATCH($O520,[1]Plan!B:B,0),MATCH($C520,[1]Plan!$A$2:$O$2,0)))),"",IF(M520=99,"",INDEX([1]Plan!A:O,MATCH($O520,[1]Plan!B:B,0),MATCH($C520,[1]Plan!$A$2:$O$2,0))))</f>
        <v/>
      </c>
      <c r="U520" s="33">
        <f>IF(ISERROR(SUMIFS(P:P,E:E,Datenbank!$E520,C:C,Datenbank!$C520)),"",SUMIFS(P:P,E:E,Datenbank!$E520,C:C,Datenbank!$C520))+IF(ISERROR(SUMIFS(Q:Q,E:E,Datenbank!$E520,C:C,Datenbank!$C520)),"",SUMIFS(Q:Q,E:E,Datenbank!$E520,C:C,Datenbank!$C520))</f>
        <v>0</v>
      </c>
      <c r="V520" s="33" t="str">
        <f>IF(ISERROR(IF(Z520="Duplikat","",(Datenbank!$U520-Datenbank!$T520))),"",IF(Z520="Duplikat","",(Datenbank!$U520-Datenbank!$T520)))</f>
        <v/>
      </c>
      <c r="W520" s="33">
        <f ca="1">IF(ISERROR(SUMIF(O:T,Datenbank!$O520,T:T)),"",SUMIF(O:T,Datenbank!$O520,T:T))</f>
        <v>0</v>
      </c>
      <c r="X520" s="33">
        <f ca="1">IF(ISERROR(SUMIF(O:Q,Datenbank!$O520,Q:Q)),"",SUMIF(O:Q,Datenbank!$O520,Q:Q))+IF(ISERROR(SUMIF(O:Q,Datenbank!$O520,P:P)),"",SUMIF(O:Q,Datenbank!$O520,P:P))</f>
        <v>0</v>
      </c>
      <c r="Y520" s="33">
        <f ca="1">IF(ISERROR(Datenbank!$X520-W520),"",Datenbank!$X520-W520)</f>
        <v>0</v>
      </c>
      <c r="Z520" s="31" t="str" cm="1">
        <f t="array" ref="Z520">_xlfn.LET(_xlpm.fi,_xlfn._xlws.FILTER($O520:$O$2480,(MONTH($D520:$D$2480)=MONTH($D520))*($O520:$O$2480=$O520)),IF(COUNT(_xlpm.fi)&gt;1,"DUPLIKAT",""))</f>
        <v/>
      </c>
      <c r="AA520" s="31"/>
      <c r="AB520" s="31"/>
    </row>
    <row r="521" spans="2:28" ht="20.100000000000001" customHeight="1" x14ac:dyDescent="0.25">
      <c r="B521" s="31">
        <f t="shared" si="64"/>
        <v>509</v>
      </c>
      <c r="C521" s="31">
        <f t="shared" si="65"/>
        <v>1</v>
      </c>
      <c r="D521" s="32"/>
      <c r="E521" s="31"/>
      <c r="F521" s="31">
        <f>Datenbank!$E521</f>
        <v>0</v>
      </c>
      <c r="G521" s="33" t="str">
        <f>IF(ISERROR(INDEX([1]Plan!A:O,MATCH(E521,[1]Plan!C:C,0),MATCH(C521,[1]Plan!$A$2:$O$2,0))),"",INDEX([1]Plan!A:O,MATCH(E521,[1]Plan!C:C,0),MATCH(C521,[1]Plan!$A$2:$O$2,0)))</f>
        <v/>
      </c>
      <c r="H521" s="33"/>
      <c r="I521" s="33"/>
      <c r="J521" s="31"/>
      <c r="K521" s="33" t="str">
        <f t="shared" si="62"/>
        <v/>
      </c>
      <c r="L521" s="33" t="str">
        <f t="shared" si="63"/>
        <v/>
      </c>
      <c r="M521" s="31" t="str">
        <f t="shared" si="66"/>
        <v/>
      </c>
      <c r="N521" s="31" t="str">
        <f>IF(ISERROR(VLOOKUP(M521,[1]Plan!$Q$5:$R$22,2,FALSE)),"",VLOOKUP(M521,[1]Plan!$Q$5:$R$22,2,FALSE))</f>
        <v/>
      </c>
      <c r="O521" s="31" t="str">
        <f>IF(ISERROR(INDEX([1]Plan!$B:$B,MATCH(F521,[1]Plan!$C:$C,0))),"",INDEX([1]Plan!$B:$B,MATCH(F521,[1]Plan!$C:$C,0)))</f>
        <v/>
      </c>
      <c r="P521" s="33" t="str">
        <f t="shared" si="67"/>
        <v/>
      </c>
      <c r="Q521" s="33">
        <f t="shared" si="68"/>
        <v>0</v>
      </c>
      <c r="R521" s="33" t="str">
        <f t="shared" si="69"/>
        <v/>
      </c>
      <c r="S521" s="33" t="str">
        <f>IF(Z521="DUPLIKAT","",Tabelle1[[#This Row],[Soll-Monat]])</f>
        <v/>
      </c>
      <c r="T521" s="33" t="str">
        <f>IF(ISERROR(IF(M521=99,"",INDEX([1]Plan!A:O,MATCH($O521,[1]Plan!B:B,0),MATCH($C521,[1]Plan!$A$2:$O$2,0)))),"",IF(M521=99,"",INDEX([1]Plan!A:O,MATCH($O521,[1]Plan!B:B,0),MATCH($C521,[1]Plan!$A$2:$O$2,0))))</f>
        <v/>
      </c>
      <c r="U521" s="33">
        <f>IF(ISERROR(SUMIFS(P:P,E:E,Datenbank!$E521,C:C,Datenbank!$C521)),"",SUMIFS(P:P,E:E,Datenbank!$E521,C:C,Datenbank!$C521))+IF(ISERROR(SUMIFS(Q:Q,E:E,Datenbank!$E521,C:C,Datenbank!$C521)),"",SUMIFS(Q:Q,E:E,Datenbank!$E521,C:C,Datenbank!$C521))</f>
        <v>0</v>
      </c>
      <c r="V521" s="33" t="str">
        <f>IF(ISERROR(IF(Z521="Duplikat","",(Datenbank!$U521-Datenbank!$T521))),"",IF(Z521="Duplikat","",(Datenbank!$U521-Datenbank!$T521)))</f>
        <v/>
      </c>
      <c r="W521" s="33">
        <f ca="1">IF(ISERROR(SUMIF(O:T,Datenbank!$O521,T:T)),"",SUMIF(O:T,Datenbank!$O521,T:T))</f>
        <v>0</v>
      </c>
      <c r="X521" s="33">
        <f ca="1">IF(ISERROR(SUMIF(O:Q,Datenbank!$O521,Q:Q)),"",SUMIF(O:Q,Datenbank!$O521,Q:Q))+IF(ISERROR(SUMIF(O:Q,Datenbank!$O521,P:P)),"",SUMIF(O:Q,Datenbank!$O521,P:P))</f>
        <v>0</v>
      </c>
      <c r="Y521" s="33">
        <f ca="1">IF(ISERROR(Datenbank!$X521-W521),"",Datenbank!$X521-W521)</f>
        <v>0</v>
      </c>
      <c r="Z521" s="31" t="str" cm="1">
        <f t="array" ref="Z521">_xlfn.LET(_xlpm.fi,_xlfn._xlws.FILTER($O521:$O$2480,(MONTH($D521:$D$2480)=MONTH($D521))*($O521:$O$2480=$O521)),IF(COUNT(_xlpm.fi)&gt;1,"DUPLIKAT",""))</f>
        <v/>
      </c>
      <c r="AA521" s="31"/>
      <c r="AB521" s="31"/>
    </row>
    <row r="522" spans="2:28" ht="20.100000000000001" customHeight="1" x14ac:dyDescent="0.25">
      <c r="B522" s="31">
        <f t="shared" si="64"/>
        <v>510</v>
      </c>
      <c r="C522" s="31">
        <f t="shared" si="65"/>
        <v>1</v>
      </c>
      <c r="D522" s="32"/>
      <c r="E522" s="31"/>
      <c r="F522" s="31">
        <f>Datenbank!$E522</f>
        <v>0</v>
      </c>
      <c r="G522" s="33" t="str">
        <f>IF(ISERROR(INDEX([1]Plan!A:O,MATCH(E522,[1]Plan!C:C,0),MATCH(C522,[1]Plan!$A$2:$O$2,0))),"",INDEX([1]Plan!A:O,MATCH(E522,[1]Plan!C:C,0),MATCH(C522,[1]Plan!$A$2:$O$2,0)))</f>
        <v/>
      </c>
      <c r="H522" s="33"/>
      <c r="I522" s="33"/>
      <c r="J522" s="31"/>
      <c r="K522" s="33" t="str">
        <f t="shared" si="62"/>
        <v/>
      </c>
      <c r="L522" s="33" t="str">
        <f t="shared" si="63"/>
        <v/>
      </c>
      <c r="M522" s="31" t="str">
        <f t="shared" si="66"/>
        <v/>
      </c>
      <c r="N522" s="31" t="str">
        <f>IF(ISERROR(VLOOKUP(M522,[1]Plan!$Q$5:$R$22,2,FALSE)),"",VLOOKUP(M522,[1]Plan!$Q$5:$R$22,2,FALSE))</f>
        <v/>
      </c>
      <c r="O522" s="31" t="str">
        <f>IF(ISERROR(INDEX([1]Plan!$B:$B,MATCH(F522,[1]Plan!$C:$C,0))),"",INDEX([1]Plan!$B:$B,MATCH(F522,[1]Plan!$C:$C,0)))</f>
        <v/>
      </c>
      <c r="P522" s="33" t="str">
        <f t="shared" si="67"/>
        <v/>
      </c>
      <c r="Q522" s="33">
        <f t="shared" si="68"/>
        <v>0</v>
      </c>
      <c r="R522" s="33" t="str">
        <f t="shared" si="69"/>
        <v/>
      </c>
      <c r="S522" s="33" t="str">
        <f>IF(Z522="DUPLIKAT","",Tabelle1[[#This Row],[Soll-Monat]])</f>
        <v/>
      </c>
      <c r="T522" s="33" t="str">
        <f>IF(ISERROR(IF(M522=99,"",INDEX([1]Plan!A:O,MATCH($O522,[1]Plan!B:B,0),MATCH($C522,[1]Plan!$A$2:$O$2,0)))),"",IF(M522=99,"",INDEX([1]Plan!A:O,MATCH($O522,[1]Plan!B:B,0),MATCH($C522,[1]Plan!$A$2:$O$2,0))))</f>
        <v/>
      </c>
      <c r="U522" s="33">
        <f>IF(ISERROR(SUMIFS(P:P,E:E,Datenbank!$E522,C:C,Datenbank!$C522)),"",SUMIFS(P:P,E:E,Datenbank!$E522,C:C,Datenbank!$C522))+IF(ISERROR(SUMIFS(Q:Q,E:E,Datenbank!$E522,C:C,Datenbank!$C522)),"",SUMIFS(Q:Q,E:E,Datenbank!$E522,C:C,Datenbank!$C522))</f>
        <v>0</v>
      </c>
      <c r="V522" s="33" t="str">
        <f>IF(ISERROR(IF(Z522="Duplikat","",(Datenbank!$U522-Datenbank!$T522))),"",IF(Z522="Duplikat","",(Datenbank!$U522-Datenbank!$T522)))</f>
        <v/>
      </c>
      <c r="W522" s="33">
        <f ca="1">IF(ISERROR(SUMIF(O:T,Datenbank!$O522,T:T)),"",SUMIF(O:T,Datenbank!$O522,T:T))</f>
        <v>0</v>
      </c>
      <c r="X522" s="33">
        <f ca="1">IF(ISERROR(SUMIF(O:Q,Datenbank!$O522,Q:Q)),"",SUMIF(O:Q,Datenbank!$O522,Q:Q))+IF(ISERROR(SUMIF(O:Q,Datenbank!$O522,P:P)),"",SUMIF(O:Q,Datenbank!$O522,P:P))</f>
        <v>0</v>
      </c>
      <c r="Y522" s="33">
        <f ca="1">IF(ISERROR(Datenbank!$X522-W522),"",Datenbank!$X522-W522)</f>
        <v>0</v>
      </c>
      <c r="Z522" s="31" t="str" cm="1">
        <f t="array" ref="Z522">_xlfn.LET(_xlpm.fi,_xlfn._xlws.FILTER($O522:$O$2480,(MONTH($D522:$D$2480)=MONTH($D522))*($O522:$O$2480=$O522)),IF(COUNT(_xlpm.fi)&gt;1,"DUPLIKAT",""))</f>
        <v/>
      </c>
      <c r="AA522" s="31"/>
      <c r="AB522" s="31"/>
    </row>
    <row r="523" spans="2:28" ht="20.100000000000001" customHeight="1" x14ac:dyDescent="0.25">
      <c r="B523" s="31">
        <f t="shared" si="64"/>
        <v>511</v>
      </c>
      <c r="C523" s="31">
        <f t="shared" si="65"/>
        <v>1</v>
      </c>
      <c r="D523" s="32"/>
      <c r="E523" s="31"/>
      <c r="F523" s="31">
        <f>Datenbank!$E523</f>
        <v>0</v>
      </c>
      <c r="G523" s="33" t="str">
        <f>IF(ISERROR(INDEX([1]Plan!A:O,MATCH(E523,[1]Plan!C:C,0),MATCH(C523,[1]Plan!$A$2:$O$2,0))),"",INDEX([1]Plan!A:O,MATCH(E523,[1]Plan!C:C,0),MATCH(C523,[1]Plan!$A$2:$O$2,0)))</f>
        <v/>
      </c>
      <c r="H523" s="33"/>
      <c r="I523" s="33"/>
      <c r="J523" s="31"/>
      <c r="K523" s="33" t="str">
        <f t="shared" si="62"/>
        <v/>
      </c>
      <c r="L523" s="33" t="str">
        <f t="shared" si="63"/>
        <v/>
      </c>
      <c r="M523" s="31" t="str">
        <f t="shared" si="66"/>
        <v/>
      </c>
      <c r="N523" s="31" t="str">
        <f>IF(ISERROR(VLOOKUP(M523,[1]Plan!$Q$5:$R$22,2,FALSE)),"",VLOOKUP(M523,[1]Plan!$Q$5:$R$22,2,FALSE))</f>
        <v/>
      </c>
      <c r="O523" s="31" t="str">
        <f>IF(ISERROR(INDEX([1]Plan!$B:$B,MATCH(F523,[1]Plan!$C:$C,0))),"",INDEX([1]Plan!$B:$B,MATCH(F523,[1]Plan!$C:$C,0)))</f>
        <v/>
      </c>
      <c r="P523" s="33" t="str">
        <f t="shared" si="67"/>
        <v/>
      </c>
      <c r="Q523" s="33">
        <f t="shared" si="68"/>
        <v>0</v>
      </c>
      <c r="R523" s="33" t="str">
        <f t="shared" si="69"/>
        <v/>
      </c>
      <c r="S523" s="33" t="str">
        <f>IF(Z523="DUPLIKAT","",Tabelle1[[#This Row],[Soll-Monat]])</f>
        <v/>
      </c>
      <c r="T523" s="33" t="str">
        <f>IF(ISERROR(IF(M523=99,"",INDEX([1]Plan!A:O,MATCH($O523,[1]Plan!B:B,0),MATCH($C523,[1]Plan!$A$2:$O$2,0)))),"",IF(M523=99,"",INDEX([1]Plan!A:O,MATCH($O523,[1]Plan!B:B,0),MATCH($C523,[1]Plan!$A$2:$O$2,0))))</f>
        <v/>
      </c>
      <c r="U523" s="33">
        <f>IF(ISERROR(SUMIFS(P:P,E:E,Datenbank!$E523,C:C,Datenbank!$C523)),"",SUMIFS(P:P,E:E,Datenbank!$E523,C:C,Datenbank!$C523))+IF(ISERROR(SUMIFS(Q:Q,E:E,Datenbank!$E523,C:C,Datenbank!$C523)),"",SUMIFS(Q:Q,E:E,Datenbank!$E523,C:C,Datenbank!$C523))</f>
        <v>0</v>
      </c>
      <c r="V523" s="33" t="str">
        <f>IF(ISERROR(IF(Z523="Duplikat","",(Datenbank!$U523-Datenbank!$T523))),"",IF(Z523="Duplikat","",(Datenbank!$U523-Datenbank!$T523)))</f>
        <v/>
      </c>
      <c r="W523" s="33">
        <f ca="1">IF(ISERROR(SUMIF(O:T,Datenbank!$O523,T:T)),"",SUMIF(O:T,Datenbank!$O523,T:T))</f>
        <v>0</v>
      </c>
      <c r="X523" s="33">
        <f ca="1">IF(ISERROR(SUMIF(O:Q,Datenbank!$O523,Q:Q)),"",SUMIF(O:Q,Datenbank!$O523,Q:Q))+IF(ISERROR(SUMIF(O:Q,Datenbank!$O523,P:P)),"",SUMIF(O:Q,Datenbank!$O523,P:P))</f>
        <v>0</v>
      </c>
      <c r="Y523" s="33">
        <f ca="1">IF(ISERROR(Datenbank!$X523-W523),"",Datenbank!$X523-W523)</f>
        <v>0</v>
      </c>
      <c r="Z523" s="31" t="str" cm="1">
        <f t="array" ref="Z523">_xlfn.LET(_xlpm.fi,_xlfn._xlws.FILTER($O523:$O$2480,(MONTH($D523:$D$2480)=MONTH($D523))*($O523:$O$2480=$O523)),IF(COUNT(_xlpm.fi)&gt;1,"DUPLIKAT",""))</f>
        <v/>
      </c>
      <c r="AA523" s="31"/>
      <c r="AB523" s="31"/>
    </row>
    <row r="524" spans="2:28" ht="20.100000000000001" customHeight="1" x14ac:dyDescent="0.25">
      <c r="B524" s="31">
        <f t="shared" si="64"/>
        <v>512</v>
      </c>
      <c r="C524" s="31">
        <f t="shared" si="65"/>
        <v>1</v>
      </c>
      <c r="D524" s="32"/>
      <c r="E524" s="31"/>
      <c r="F524" s="31">
        <f>Datenbank!$E524</f>
        <v>0</v>
      </c>
      <c r="G524" s="33" t="str">
        <f>IF(ISERROR(INDEX([1]Plan!A:O,MATCH(E524,[1]Plan!C:C,0),MATCH(C524,[1]Plan!$A$2:$O$2,0))),"",INDEX([1]Plan!A:O,MATCH(E524,[1]Plan!C:C,0),MATCH(C524,[1]Plan!$A$2:$O$2,0)))</f>
        <v/>
      </c>
      <c r="H524" s="33"/>
      <c r="I524" s="33"/>
      <c r="J524" s="31"/>
      <c r="K524" s="33" t="str">
        <f t="shared" si="62"/>
        <v/>
      </c>
      <c r="L524" s="33" t="str">
        <f t="shared" si="63"/>
        <v/>
      </c>
      <c r="M524" s="31" t="str">
        <f t="shared" si="66"/>
        <v/>
      </c>
      <c r="N524" s="31" t="str">
        <f>IF(ISERROR(VLOOKUP(M524,[1]Plan!$Q$5:$R$22,2,FALSE)),"",VLOOKUP(M524,[1]Plan!$Q$5:$R$22,2,FALSE))</f>
        <v/>
      </c>
      <c r="O524" s="31" t="str">
        <f>IF(ISERROR(INDEX([1]Plan!$B:$B,MATCH(F524,[1]Plan!$C:$C,0))),"",INDEX([1]Plan!$B:$B,MATCH(F524,[1]Plan!$C:$C,0)))</f>
        <v/>
      </c>
      <c r="P524" s="33" t="str">
        <f t="shared" si="67"/>
        <v/>
      </c>
      <c r="Q524" s="33">
        <f t="shared" si="68"/>
        <v>0</v>
      </c>
      <c r="R524" s="33" t="str">
        <f t="shared" si="69"/>
        <v/>
      </c>
      <c r="S524" s="33" t="str">
        <f>IF(Z524="DUPLIKAT","",Tabelle1[[#This Row],[Soll-Monat]])</f>
        <v/>
      </c>
      <c r="T524" s="33" t="str">
        <f>IF(ISERROR(IF(M524=99,"",INDEX([1]Plan!A:O,MATCH($O524,[1]Plan!B:B,0),MATCH($C524,[1]Plan!$A$2:$O$2,0)))),"",IF(M524=99,"",INDEX([1]Plan!A:O,MATCH($O524,[1]Plan!B:B,0),MATCH($C524,[1]Plan!$A$2:$O$2,0))))</f>
        <v/>
      </c>
      <c r="U524" s="33">
        <f>IF(ISERROR(SUMIFS(P:P,E:E,Datenbank!$E524,C:C,Datenbank!$C524)),"",SUMIFS(P:P,E:E,Datenbank!$E524,C:C,Datenbank!$C524))+IF(ISERROR(SUMIFS(Q:Q,E:E,Datenbank!$E524,C:C,Datenbank!$C524)),"",SUMIFS(Q:Q,E:E,Datenbank!$E524,C:C,Datenbank!$C524))</f>
        <v>0</v>
      </c>
      <c r="V524" s="33" t="str">
        <f>IF(ISERROR(IF(Z524="Duplikat","",(Datenbank!$U524-Datenbank!$T524))),"",IF(Z524="Duplikat","",(Datenbank!$U524-Datenbank!$T524)))</f>
        <v/>
      </c>
      <c r="W524" s="33">
        <f ca="1">IF(ISERROR(SUMIF(O:T,Datenbank!$O524,T:T)),"",SUMIF(O:T,Datenbank!$O524,T:T))</f>
        <v>0</v>
      </c>
      <c r="X524" s="33">
        <f ca="1">IF(ISERROR(SUMIF(O:Q,Datenbank!$O524,Q:Q)),"",SUMIF(O:Q,Datenbank!$O524,Q:Q))+IF(ISERROR(SUMIF(O:Q,Datenbank!$O524,P:P)),"",SUMIF(O:Q,Datenbank!$O524,P:P))</f>
        <v>0</v>
      </c>
      <c r="Y524" s="33">
        <f ca="1">IF(ISERROR(Datenbank!$X524-W524),"",Datenbank!$X524-W524)</f>
        <v>0</v>
      </c>
      <c r="Z524" s="31" t="str" cm="1">
        <f t="array" ref="Z524">_xlfn.LET(_xlpm.fi,_xlfn._xlws.FILTER($O524:$O$2480,(MONTH($D524:$D$2480)=MONTH($D524))*($O524:$O$2480=$O524)),IF(COUNT(_xlpm.fi)&gt;1,"DUPLIKAT",""))</f>
        <v/>
      </c>
      <c r="AA524" s="31"/>
      <c r="AB524" s="31"/>
    </row>
    <row r="525" spans="2:28" ht="20.100000000000001" customHeight="1" x14ac:dyDescent="0.25">
      <c r="B525" s="31">
        <f t="shared" si="64"/>
        <v>513</v>
      </c>
      <c r="C525" s="31">
        <f t="shared" si="65"/>
        <v>1</v>
      </c>
      <c r="D525" s="32"/>
      <c r="E525" s="31"/>
      <c r="F525" s="31">
        <f>Datenbank!$E525</f>
        <v>0</v>
      </c>
      <c r="G525" s="33" t="str">
        <f>IF(ISERROR(INDEX([1]Plan!A:O,MATCH(E525,[1]Plan!C:C,0),MATCH(C525,[1]Plan!$A$2:$O$2,0))),"",INDEX([1]Plan!A:O,MATCH(E525,[1]Plan!C:C,0),MATCH(C525,[1]Plan!$A$2:$O$2,0)))</f>
        <v/>
      </c>
      <c r="H525" s="33"/>
      <c r="I525" s="33"/>
      <c r="J525" s="31"/>
      <c r="K525" s="33" t="str">
        <f t="shared" si="62"/>
        <v/>
      </c>
      <c r="L525" s="33" t="str">
        <f t="shared" si="63"/>
        <v/>
      </c>
      <c r="M525" s="31" t="str">
        <f t="shared" si="66"/>
        <v/>
      </c>
      <c r="N525" s="31" t="str">
        <f>IF(ISERROR(VLOOKUP(M525,[1]Plan!$Q$5:$R$22,2,FALSE)),"",VLOOKUP(M525,[1]Plan!$Q$5:$R$22,2,FALSE))</f>
        <v/>
      </c>
      <c r="O525" s="31" t="str">
        <f>IF(ISERROR(INDEX([1]Plan!$B:$B,MATCH(F525,[1]Plan!$C:$C,0))),"",INDEX([1]Plan!$B:$B,MATCH(F525,[1]Plan!$C:$C,0)))</f>
        <v/>
      </c>
      <c r="P525" s="33" t="str">
        <f t="shared" si="67"/>
        <v/>
      </c>
      <c r="Q525" s="33">
        <f t="shared" si="68"/>
        <v>0</v>
      </c>
      <c r="R525" s="33" t="str">
        <f t="shared" si="69"/>
        <v/>
      </c>
      <c r="S525" s="33" t="str">
        <f>IF(Z525="DUPLIKAT","",Tabelle1[[#This Row],[Soll-Monat]])</f>
        <v/>
      </c>
      <c r="T525" s="33" t="str">
        <f>IF(ISERROR(IF(M525=99,"",INDEX([1]Plan!A:O,MATCH($O525,[1]Plan!B:B,0),MATCH($C525,[1]Plan!$A$2:$O$2,0)))),"",IF(M525=99,"",INDEX([1]Plan!A:O,MATCH($O525,[1]Plan!B:B,0),MATCH($C525,[1]Plan!$A$2:$O$2,0))))</f>
        <v/>
      </c>
      <c r="U525" s="33">
        <f>IF(ISERROR(SUMIFS(P:P,E:E,Datenbank!$E525,C:C,Datenbank!$C525)),"",SUMIFS(P:P,E:E,Datenbank!$E525,C:C,Datenbank!$C525))+IF(ISERROR(SUMIFS(Q:Q,E:E,Datenbank!$E525,C:C,Datenbank!$C525)),"",SUMIFS(Q:Q,E:E,Datenbank!$E525,C:C,Datenbank!$C525))</f>
        <v>0</v>
      </c>
      <c r="V525" s="33" t="str">
        <f>IF(ISERROR(IF(Z525="Duplikat","",(Datenbank!$U525-Datenbank!$T525))),"",IF(Z525="Duplikat","",(Datenbank!$U525-Datenbank!$T525)))</f>
        <v/>
      </c>
      <c r="W525" s="33">
        <f ca="1">IF(ISERROR(SUMIF(O:T,Datenbank!$O525,T:T)),"",SUMIF(O:T,Datenbank!$O525,T:T))</f>
        <v>0</v>
      </c>
      <c r="X525" s="33">
        <f ca="1">IF(ISERROR(SUMIF(O:Q,Datenbank!$O525,Q:Q)),"",SUMIF(O:Q,Datenbank!$O525,Q:Q))+IF(ISERROR(SUMIF(O:Q,Datenbank!$O525,P:P)),"",SUMIF(O:Q,Datenbank!$O525,P:P))</f>
        <v>0</v>
      </c>
      <c r="Y525" s="33">
        <f ca="1">IF(ISERROR(Datenbank!$X525-W525),"",Datenbank!$X525-W525)</f>
        <v>0</v>
      </c>
      <c r="Z525" s="31" t="str" cm="1">
        <f t="array" ref="Z525">_xlfn.LET(_xlpm.fi,_xlfn._xlws.FILTER($O525:$O$2480,(MONTH($D525:$D$2480)=MONTH($D525))*($O525:$O$2480=$O525)),IF(COUNT(_xlpm.fi)&gt;1,"DUPLIKAT",""))</f>
        <v/>
      </c>
      <c r="AA525" s="31"/>
      <c r="AB525" s="31"/>
    </row>
    <row r="526" spans="2:28" ht="20.100000000000001" customHeight="1" x14ac:dyDescent="0.25">
      <c r="B526" s="31">
        <f t="shared" si="64"/>
        <v>514</v>
      </c>
      <c r="C526" s="31">
        <f t="shared" si="65"/>
        <v>1</v>
      </c>
      <c r="D526" s="32"/>
      <c r="E526" s="31"/>
      <c r="F526" s="31">
        <f>Datenbank!$E526</f>
        <v>0</v>
      </c>
      <c r="G526" s="33" t="str">
        <f>IF(ISERROR(INDEX([1]Plan!A:O,MATCH(E526,[1]Plan!C:C,0),MATCH(C526,[1]Plan!$A$2:$O$2,0))),"",INDEX([1]Plan!A:O,MATCH(E526,[1]Plan!C:C,0),MATCH(C526,[1]Plan!$A$2:$O$2,0)))</f>
        <v/>
      </c>
      <c r="H526" s="33"/>
      <c r="I526" s="33"/>
      <c r="J526" s="31"/>
      <c r="K526" s="33" t="str">
        <f t="shared" ref="K526:K589" si="70">IF(ISERROR(K525-G526),"",K525-G526)</f>
        <v/>
      </c>
      <c r="L526" s="33" t="str">
        <f t="shared" ref="L526:L589" si="71">IF(ISERROR(IF(AND(G526="",H526=""),"",L525-H526-I526)),"",IF(AND(G526="",H526=""),"",L525-H526-I526))</f>
        <v/>
      </c>
      <c r="M526" s="31" t="str">
        <f t="shared" si="66"/>
        <v/>
      </c>
      <c r="N526" s="31" t="str">
        <f>IF(ISERROR(VLOOKUP(M526,[1]Plan!$Q$5:$R$22,2,FALSE)),"",VLOOKUP(M526,[1]Plan!$Q$5:$R$22,2,FALSE))</f>
        <v/>
      </c>
      <c r="O526" s="31" t="str">
        <f>IF(ISERROR(INDEX([1]Plan!$B:$B,MATCH(F526,[1]Plan!$C:$C,0))),"",INDEX([1]Plan!$B:$B,MATCH(F526,[1]Plan!$C:$C,0)))</f>
        <v/>
      </c>
      <c r="P526" s="33" t="str">
        <f t="shared" si="67"/>
        <v/>
      </c>
      <c r="Q526" s="33">
        <f t="shared" si="68"/>
        <v>0</v>
      </c>
      <c r="R526" s="33" t="str">
        <f t="shared" si="69"/>
        <v/>
      </c>
      <c r="S526" s="33" t="str">
        <f>IF(Z526="DUPLIKAT","",Tabelle1[[#This Row],[Soll-Monat]])</f>
        <v/>
      </c>
      <c r="T526" s="33" t="str">
        <f>IF(ISERROR(IF(M526=99,"",INDEX([1]Plan!A:O,MATCH($O526,[1]Plan!B:B,0),MATCH($C526,[1]Plan!$A$2:$O$2,0)))),"",IF(M526=99,"",INDEX([1]Plan!A:O,MATCH($O526,[1]Plan!B:B,0),MATCH($C526,[1]Plan!$A$2:$O$2,0))))</f>
        <v/>
      </c>
      <c r="U526" s="33">
        <f>IF(ISERROR(SUMIFS(P:P,E:E,Datenbank!$E526,C:C,Datenbank!$C526)),"",SUMIFS(P:P,E:E,Datenbank!$E526,C:C,Datenbank!$C526))+IF(ISERROR(SUMIFS(Q:Q,E:E,Datenbank!$E526,C:C,Datenbank!$C526)),"",SUMIFS(Q:Q,E:E,Datenbank!$E526,C:C,Datenbank!$C526))</f>
        <v>0</v>
      </c>
      <c r="V526" s="33" t="str">
        <f>IF(ISERROR(IF(Z526="Duplikat","",(Datenbank!$U526-Datenbank!$T526))),"",IF(Z526="Duplikat","",(Datenbank!$U526-Datenbank!$T526)))</f>
        <v/>
      </c>
      <c r="W526" s="33">
        <f ca="1">IF(ISERROR(SUMIF(O:T,Datenbank!$O526,T:T)),"",SUMIF(O:T,Datenbank!$O526,T:T))</f>
        <v>0</v>
      </c>
      <c r="X526" s="33">
        <f ca="1">IF(ISERROR(SUMIF(O:Q,Datenbank!$O526,Q:Q)),"",SUMIF(O:Q,Datenbank!$O526,Q:Q))+IF(ISERROR(SUMIF(O:Q,Datenbank!$O526,P:P)),"",SUMIF(O:Q,Datenbank!$O526,P:P))</f>
        <v>0</v>
      </c>
      <c r="Y526" s="33">
        <f ca="1">IF(ISERROR(Datenbank!$X526-W526),"",Datenbank!$X526-W526)</f>
        <v>0</v>
      </c>
      <c r="Z526" s="31" t="str" cm="1">
        <f t="array" ref="Z526">_xlfn.LET(_xlpm.fi,_xlfn._xlws.FILTER($O526:$O$2480,(MONTH($D526:$D$2480)=MONTH($D526))*($O526:$O$2480=$O526)),IF(COUNT(_xlpm.fi)&gt;1,"DUPLIKAT",""))</f>
        <v/>
      </c>
      <c r="AA526" s="31"/>
      <c r="AB526" s="31"/>
    </row>
    <row r="527" spans="2:28" ht="20.100000000000001" customHeight="1" x14ac:dyDescent="0.25">
      <c r="B527" s="31">
        <f t="shared" si="64"/>
        <v>515</v>
      </c>
      <c r="C527" s="31">
        <f t="shared" si="65"/>
        <v>1</v>
      </c>
      <c r="D527" s="32"/>
      <c r="E527" s="31"/>
      <c r="F527" s="31">
        <f>Datenbank!$E527</f>
        <v>0</v>
      </c>
      <c r="G527" s="33" t="str">
        <f>IF(ISERROR(INDEX([1]Plan!A:O,MATCH(E527,[1]Plan!C:C,0),MATCH(C527,[1]Plan!$A$2:$O$2,0))),"",INDEX([1]Plan!A:O,MATCH(E527,[1]Plan!C:C,0),MATCH(C527,[1]Plan!$A$2:$O$2,0)))</f>
        <v/>
      </c>
      <c r="H527" s="33"/>
      <c r="I527" s="33"/>
      <c r="J527" s="31"/>
      <c r="K527" s="33" t="str">
        <f t="shared" si="70"/>
        <v/>
      </c>
      <c r="L527" s="33" t="str">
        <f t="shared" si="71"/>
        <v/>
      </c>
      <c r="M527" s="31" t="str">
        <f t="shared" si="66"/>
        <v/>
      </c>
      <c r="N527" s="31" t="str">
        <f>IF(ISERROR(VLOOKUP(M527,[1]Plan!$Q$5:$R$22,2,FALSE)),"",VLOOKUP(M527,[1]Plan!$Q$5:$R$22,2,FALSE))</f>
        <v/>
      </c>
      <c r="O527" s="31" t="str">
        <f>IF(ISERROR(INDEX([1]Plan!$B:$B,MATCH(F527,[1]Plan!$C:$C,0))),"",INDEX([1]Plan!$B:$B,MATCH(F527,[1]Plan!$C:$C,0)))</f>
        <v/>
      </c>
      <c r="P527" s="33" t="str">
        <f t="shared" si="67"/>
        <v/>
      </c>
      <c r="Q527" s="33">
        <f t="shared" si="68"/>
        <v>0</v>
      </c>
      <c r="R527" s="33" t="str">
        <f t="shared" si="69"/>
        <v/>
      </c>
      <c r="S527" s="33" t="str">
        <f>IF(Z527="DUPLIKAT","",Tabelle1[[#This Row],[Soll-Monat]])</f>
        <v/>
      </c>
      <c r="T527" s="33" t="str">
        <f>IF(ISERROR(IF(M527=99,"",INDEX([1]Plan!A:O,MATCH($O527,[1]Plan!B:B,0),MATCH($C527,[1]Plan!$A$2:$O$2,0)))),"",IF(M527=99,"",INDEX([1]Plan!A:O,MATCH($O527,[1]Plan!B:B,0),MATCH($C527,[1]Plan!$A$2:$O$2,0))))</f>
        <v/>
      </c>
      <c r="U527" s="33">
        <f>IF(ISERROR(SUMIFS(P:P,E:E,Datenbank!$E527,C:C,Datenbank!$C527)),"",SUMIFS(P:P,E:E,Datenbank!$E527,C:C,Datenbank!$C527))+IF(ISERROR(SUMIFS(Q:Q,E:E,Datenbank!$E527,C:C,Datenbank!$C527)),"",SUMIFS(Q:Q,E:E,Datenbank!$E527,C:C,Datenbank!$C527))</f>
        <v>0</v>
      </c>
      <c r="V527" s="33" t="str">
        <f>IF(ISERROR(IF(Z527="Duplikat","",(Datenbank!$U527-Datenbank!$T527))),"",IF(Z527="Duplikat","",(Datenbank!$U527-Datenbank!$T527)))</f>
        <v/>
      </c>
      <c r="W527" s="33">
        <f ca="1">IF(ISERROR(SUMIF(O:T,Datenbank!$O527,T:T)),"",SUMIF(O:T,Datenbank!$O527,T:T))</f>
        <v>0</v>
      </c>
      <c r="X527" s="33">
        <f ca="1">IF(ISERROR(SUMIF(O:Q,Datenbank!$O527,Q:Q)),"",SUMIF(O:Q,Datenbank!$O527,Q:Q))+IF(ISERROR(SUMIF(O:Q,Datenbank!$O527,P:P)),"",SUMIF(O:Q,Datenbank!$O527,P:P))</f>
        <v>0</v>
      </c>
      <c r="Y527" s="33">
        <f ca="1">IF(ISERROR(Datenbank!$X527-W527),"",Datenbank!$X527-W527)</f>
        <v>0</v>
      </c>
      <c r="Z527" s="31" t="str" cm="1">
        <f t="array" ref="Z527">_xlfn.LET(_xlpm.fi,_xlfn._xlws.FILTER($O527:$O$2480,(MONTH($D527:$D$2480)=MONTH($D527))*($O527:$O$2480=$O527)),IF(COUNT(_xlpm.fi)&gt;1,"DUPLIKAT",""))</f>
        <v/>
      </c>
      <c r="AA527" s="31"/>
      <c r="AB527" s="31"/>
    </row>
    <row r="528" spans="2:28" ht="20.100000000000001" customHeight="1" x14ac:dyDescent="0.25">
      <c r="B528" s="31">
        <f t="shared" si="64"/>
        <v>516</v>
      </c>
      <c r="C528" s="31">
        <f t="shared" si="65"/>
        <v>1</v>
      </c>
      <c r="D528" s="32"/>
      <c r="E528" s="31"/>
      <c r="F528" s="31">
        <f>Datenbank!$E528</f>
        <v>0</v>
      </c>
      <c r="G528" s="33" t="str">
        <f>IF(ISERROR(INDEX([1]Plan!A:O,MATCH(E528,[1]Plan!C:C,0),MATCH(C528,[1]Plan!$A$2:$O$2,0))),"",INDEX([1]Plan!A:O,MATCH(E528,[1]Plan!C:C,0),MATCH(C528,[1]Plan!$A$2:$O$2,0)))</f>
        <v/>
      </c>
      <c r="H528" s="33"/>
      <c r="I528" s="33"/>
      <c r="J528" s="31"/>
      <c r="K528" s="33" t="str">
        <f t="shared" si="70"/>
        <v/>
      </c>
      <c r="L528" s="33" t="str">
        <f t="shared" si="71"/>
        <v/>
      </c>
      <c r="M528" s="31" t="str">
        <f t="shared" si="66"/>
        <v/>
      </c>
      <c r="N528" s="31" t="str">
        <f>IF(ISERROR(VLOOKUP(M528,[1]Plan!$Q$5:$R$22,2,FALSE)),"",VLOOKUP(M528,[1]Plan!$Q$5:$R$22,2,FALSE))</f>
        <v/>
      </c>
      <c r="O528" s="31" t="str">
        <f>IF(ISERROR(INDEX([1]Plan!$B:$B,MATCH(F528,[1]Plan!$C:$C,0))),"",INDEX([1]Plan!$B:$B,MATCH(F528,[1]Plan!$C:$C,0)))</f>
        <v/>
      </c>
      <c r="P528" s="33" t="str">
        <f t="shared" si="67"/>
        <v/>
      </c>
      <c r="Q528" s="33">
        <f t="shared" si="68"/>
        <v>0</v>
      </c>
      <c r="R528" s="33" t="str">
        <f t="shared" si="69"/>
        <v/>
      </c>
      <c r="S528" s="33" t="str">
        <f>IF(Z528="DUPLIKAT","",Tabelle1[[#This Row],[Soll-Monat]])</f>
        <v/>
      </c>
      <c r="T528" s="33" t="str">
        <f>IF(ISERROR(IF(M528=99,"",INDEX([1]Plan!A:O,MATCH($O528,[1]Plan!B:B,0),MATCH($C528,[1]Plan!$A$2:$O$2,0)))),"",IF(M528=99,"",INDEX([1]Plan!A:O,MATCH($O528,[1]Plan!B:B,0),MATCH($C528,[1]Plan!$A$2:$O$2,0))))</f>
        <v/>
      </c>
      <c r="U528" s="33">
        <f>IF(ISERROR(SUMIFS(P:P,E:E,Datenbank!$E528,C:C,Datenbank!$C528)),"",SUMIFS(P:P,E:E,Datenbank!$E528,C:C,Datenbank!$C528))+IF(ISERROR(SUMIFS(Q:Q,E:E,Datenbank!$E528,C:C,Datenbank!$C528)),"",SUMIFS(Q:Q,E:E,Datenbank!$E528,C:C,Datenbank!$C528))</f>
        <v>0</v>
      </c>
      <c r="V528" s="33" t="str">
        <f>IF(ISERROR(IF(Z528="Duplikat","",(Datenbank!$U528-Datenbank!$T528))),"",IF(Z528="Duplikat","",(Datenbank!$U528-Datenbank!$T528)))</f>
        <v/>
      </c>
      <c r="W528" s="33">
        <f ca="1">IF(ISERROR(SUMIF(O:T,Datenbank!$O528,T:T)),"",SUMIF(O:T,Datenbank!$O528,T:T))</f>
        <v>0</v>
      </c>
      <c r="X528" s="33">
        <f ca="1">IF(ISERROR(SUMIF(O:Q,Datenbank!$O528,Q:Q)),"",SUMIF(O:Q,Datenbank!$O528,Q:Q))+IF(ISERROR(SUMIF(O:Q,Datenbank!$O528,P:P)),"",SUMIF(O:Q,Datenbank!$O528,P:P))</f>
        <v>0</v>
      </c>
      <c r="Y528" s="33">
        <f ca="1">IF(ISERROR(Datenbank!$X528-W528),"",Datenbank!$X528-W528)</f>
        <v>0</v>
      </c>
      <c r="Z528" s="31" t="str" cm="1">
        <f t="array" ref="Z528">_xlfn.LET(_xlpm.fi,_xlfn._xlws.FILTER($O528:$O$2480,(MONTH($D528:$D$2480)=MONTH($D528))*($O528:$O$2480=$O528)),IF(COUNT(_xlpm.fi)&gt;1,"DUPLIKAT",""))</f>
        <v/>
      </c>
      <c r="AA528" s="31"/>
      <c r="AB528" s="31"/>
    </row>
    <row r="529" spans="2:28" ht="20.100000000000001" customHeight="1" x14ac:dyDescent="0.25">
      <c r="B529" s="31">
        <f t="shared" si="64"/>
        <v>517</v>
      </c>
      <c r="C529" s="31">
        <f t="shared" si="65"/>
        <v>1</v>
      </c>
      <c r="D529" s="32"/>
      <c r="E529" s="31"/>
      <c r="F529" s="31">
        <f>Datenbank!$E529</f>
        <v>0</v>
      </c>
      <c r="G529" s="33" t="str">
        <f>IF(ISERROR(INDEX([1]Plan!A:O,MATCH(E529,[1]Plan!C:C,0),MATCH(C529,[1]Plan!$A$2:$O$2,0))),"",INDEX([1]Plan!A:O,MATCH(E529,[1]Plan!C:C,0),MATCH(C529,[1]Plan!$A$2:$O$2,0)))</f>
        <v/>
      </c>
      <c r="H529" s="33"/>
      <c r="I529" s="33"/>
      <c r="J529" s="31"/>
      <c r="K529" s="33" t="str">
        <f t="shared" si="70"/>
        <v/>
      </c>
      <c r="L529" s="33" t="str">
        <f t="shared" si="71"/>
        <v/>
      </c>
      <c r="M529" s="31" t="str">
        <f t="shared" si="66"/>
        <v/>
      </c>
      <c r="N529" s="31" t="str">
        <f>IF(ISERROR(VLOOKUP(M529,[1]Plan!$Q$5:$R$22,2,FALSE)),"",VLOOKUP(M529,[1]Plan!$Q$5:$R$22,2,FALSE))</f>
        <v/>
      </c>
      <c r="O529" s="31" t="str">
        <f>IF(ISERROR(INDEX([1]Plan!$B:$B,MATCH(F529,[1]Plan!$C:$C,0))),"",INDEX([1]Plan!$B:$B,MATCH(F529,[1]Plan!$C:$C,0)))</f>
        <v/>
      </c>
      <c r="P529" s="33" t="str">
        <f t="shared" si="67"/>
        <v/>
      </c>
      <c r="Q529" s="33">
        <f t="shared" si="68"/>
        <v>0</v>
      </c>
      <c r="R529" s="33" t="str">
        <f t="shared" si="69"/>
        <v/>
      </c>
      <c r="S529" s="33" t="str">
        <f>IF(Z529="DUPLIKAT","",Tabelle1[[#This Row],[Soll-Monat]])</f>
        <v/>
      </c>
      <c r="T529" s="33" t="str">
        <f>IF(ISERROR(IF(M529=99,"",INDEX([1]Plan!A:O,MATCH($O529,[1]Plan!B:B,0),MATCH($C529,[1]Plan!$A$2:$O$2,0)))),"",IF(M529=99,"",INDEX([1]Plan!A:O,MATCH($O529,[1]Plan!B:B,0),MATCH($C529,[1]Plan!$A$2:$O$2,0))))</f>
        <v/>
      </c>
      <c r="U529" s="33">
        <f>IF(ISERROR(SUMIFS(P:P,E:E,Datenbank!$E529,C:C,Datenbank!$C529)),"",SUMIFS(P:P,E:E,Datenbank!$E529,C:C,Datenbank!$C529))+IF(ISERROR(SUMIFS(Q:Q,E:E,Datenbank!$E529,C:C,Datenbank!$C529)),"",SUMIFS(Q:Q,E:E,Datenbank!$E529,C:C,Datenbank!$C529))</f>
        <v>0</v>
      </c>
      <c r="V529" s="33" t="str">
        <f>IF(ISERROR(IF(Z529="Duplikat","",(Datenbank!$U529-Datenbank!$T529))),"",IF(Z529="Duplikat","",(Datenbank!$U529-Datenbank!$T529)))</f>
        <v/>
      </c>
      <c r="W529" s="33">
        <f ca="1">IF(ISERROR(SUMIF(O:T,Datenbank!$O529,T:T)),"",SUMIF(O:T,Datenbank!$O529,T:T))</f>
        <v>0</v>
      </c>
      <c r="X529" s="33">
        <f ca="1">IF(ISERROR(SUMIF(O:Q,Datenbank!$O529,Q:Q)),"",SUMIF(O:Q,Datenbank!$O529,Q:Q))+IF(ISERROR(SUMIF(O:Q,Datenbank!$O529,P:P)),"",SUMIF(O:Q,Datenbank!$O529,P:P))</f>
        <v>0</v>
      </c>
      <c r="Y529" s="33">
        <f ca="1">IF(ISERROR(Datenbank!$X529-W529),"",Datenbank!$X529-W529)</f>
        <v>0</v>
      </c>
      <c r="Z529" s="31" t="str" cm="1">
        <f t="array" ref="Z529">_xlfn.LET(_xlpm.fi,_xlfn._xlws.FILTER($O529:$O$2480,(MONTH($D529:$D$2480)=MONTH($D529))*($O529:$O$2480=$O529)),IF(COUNT(_xlpm.fi)&gt;1,"DUPLIKAT",""))</f>
        <v/>
      </c>
      <c r="AA529" s="31"/>
      <c r="AB529" s="31"/>
    </row>
    <row r="530" spans="2:28" ht="20.100000000000001" customHeight="1" x14ac:dyDescent="0.25">
      <c r="B530" s="31">
        <f t="shared" si="64"/>
        <v>518</v>
      </c>
      <c r="C530" s="31">
        <f t="shared" si="65"/>
        <v>1</v>
      </c>
      <c r="D530" s="32"/>
      <c r="E530" s="31"/>
      <c r="F530" s="31">
        <f>Datenbank!$E530</f>
        <v>0</v>
      </c>
      <c r="G530" s="33" t="str">
        <f>IF(ISERROR(INDEX([1]Plan!A:O,MATCH(E530,[1]Plan!C:C,0),MATCH(C530,[1]Plan!$A$2:$O$2,0))),"",INDEX([1]Plan!A:O,MATCH(E530,[1]Plan!C:C,0),MATCH(C530,[1]Plan!$A$2:$O$2,0)))</f>
        <v/>
      </c>
      <c r="H530" s="33"/>
      <c r="I530" s="33"/>
      <c r="J530" s="31"/>
      <c r="K530" s="33" t="str">
        <f t="shared" si="70"/>
        <v/>
      </c>
      <c r="L530" s="33" t="str">
        <f t="shared" si="71"/>
        <v/>
      </c>
      <c r="M530" s="31" t="str">
        <f t="shared" si="66"/>
        <v/>
      </c>
      <c r="N530" s="31" t="str">
        <f>IF(ISERROR(VLOOKUP(M530,[1]Plan!$Q$5:$R$22,2,FALSE)),"",VLOOKUP(M530,[1]Plan!$Q$5:$R$22,2,FALSE))</f>
        <v/>
      </c>
      <c r="O530" s="31" t="str">
        <f>IF(ISERROR(INDEX([1]Plan!$B:$B,MATCH(F530,[1]Plan!$C:$C,0))),"",INDEX([1]Plan!$B:$B,MATCH(F530,[1]Plan!$C:$C,0)))</f>
        <v/>
      </c>
      <c r="P530" s="33" t="str">
        <f t="shared" si="67"/>
        <v/>
      </c>
      <c r="Q530" s="33">
        <f t="shared" si="68"/>
        <v>0</v>
      </c>
      <c r="R530" s="33" t="str">
        <f t="shared" si="69"/>
        <v/>
      </c>
      <c r="S530" s="33" t="str">
        <f>IF(Z530="DUPLIKAT","",Tabelle1[[#This Row],[Soll-Monat]])</f>
        <v/>
      </c>
      <c r="T530" s="33" t="str">
        <f>IF(ISERROR(IF(M530=99,"",INDEX([1]Plan!A:O,MATCH($O530,[1]Plan!B:B,0),MATCH($C530,[1]Plan!$A$2:$O$2,0)))),"",IF(M530=99,"",INDEX([1]Plan!A:O,MATCH($O530,[1]Plan!B:B,0),MATCH($C530,[1]Plan!$A$2:$O$2,0))))</f>
        <v/>
      </c>
      <c r="U530" s="33">
        <f>IF(ISERROR(SUMIFS(P:P,E:E,Datenbank!$E530,C:C,Datenbank!$C530)),"",SUMIFS(P:P,E:E,Datenbank!$E530,C:C,Datenbank!$C530))+IF(ISERROR(SUMIFS(Q:Q,E:E,Datenbank!$E530,C:C,Datenbank!$C530)),"",SUMIFS(Q:Q,E:E,Datenbank!$E530,C:C,Datenbank!$C530))</f>
        <v>0</v>
      </c>
      <c r="V530" s="33" t="str">
        <f>IF(ISERROR(IF(Z530="Duplikat","",(Datenbank!$U530-Datenbank!$T530))),"",IF(Z530="Duplikat","",(Datenbank!$U530-Datenbank!$T530)))</f>
        <v/>
      </c>
      <c r="W530" s="33">
        <f ca="1">IF(ISERROR(SUMIF(O:T,Datenbank!$O530,T:T)),"",SUMIF(O:T,Datenbank!$O530,T:T))</f>
        <v>0</v>
      </c>
      <c r="X530" s="33">
        <f ca="1">IF(ISERROR(SUMIF(O:Q,Datenbank!$O530,Q:Q)),"",SUMIF(O:Q,Datenbank!$O530,Q:Q))+IF(ISERROR(SUMIF(O:Q,Datenbank!$O530,P:P)),"",SUMIF(O:Q,Datenbank!$O530,P:P))</f>
        <v>0</v>
      </c>
      <c r="Y530" s="33">
        <f ca="1">IF(ISERROR(Datenbank!$X530-W530),"",Datenbank!$X530-W530)</f>
        <v>0</v>
      </c>
      <c r="Z530" s="31" t="str" cm="1">
        <f t="array" ref="Z530">_xlfn.LET(_xlpm.fi,_xlfn._xlws.FILTER($O530:$O$2480,(MONTH($D530:$D$2480)=MONTH($D530))*($O530:$O$2480=$O530)),IF(COUNT(_xlpm.fi)&gt;1,"DUPLIKAT",""))</f>
        <v/>
      </c>
      <c r="AA530" s="31"/>
      <c r="AB530" s="31"/>
    </row>
    <row r="531" spans="2:28" ht="20.100000000000001" customHeight="1" x14ac:dyDescent="0.25">
      <c r="B531" s="31">
        <f t="shared" si="64"/>
        <v>519</v>
      </c>
      <c r="C531" s="31">
        <f t="shared" si="65"/>
        <v>1</v>
      </c>
      <c r="D531" s="32"/>
      <c r="E531" s="31"/>
      <c r="F531" s="31">
        <f>Datenbank!$E531</f>
        <v>0</v>
      </c>
      <c r="G531" s="33" t="str">
        <f>IF(ISERROR(INDEX([1]Plan!A:O,MATCH(E531,[1]Plan!C:C,0),MATCH(C531,[1]Plan!$A$2:$O$2,0))),"",INDEX([1]Plan!A:O,MATCH(E531,[1]Plan!C:C,0),MATCH(C531,[1]Plan!$A$2:$O$2,0)))</f>
        <v/>
      </c>
      <c r="H531" s="33"/>
      <c r="I531" s="33"/>
      <c r="J531" s="31"/>
      <c r="K531" s="33" t="str">
        <f t="shared" si="70"/>
        <v/>
      </c>
      <c r="L531" s="33" t="str">
        <f t="shared" si="71"/>
        <v/>
      </c>
      <c r="M531" s="31" t="str">
        <f t="shared" si="66"/>
        <v/>
      </c>
      <c r="N531" s="31" t="str">
        <f>IF(ISERROR(VLOOKUP(M531,[1]Plan!$Q$5:$R$22,2,FALSE)),"",VLOOKUP(M531,[1]Plan!$Q$5:$R$22,2,FALSE))</f>
        <v/>
      </c>
      <c r="O531" s="31" t="str">
        <f>IF(ISERROR(INDEX([1]Plan!$B:$B,MATCH(F531,[1]Plan!$C:$C,0))),"",INDEX([1]Plan!$B:$B,MATCH(F531,[1]Plan!$C:$C,0)))</f>
        <v/>
      </c>
      <c r="P531" s="33" t="str">
        <f t="shared" si="67"/>
        <v/>
      </c>
      <c r="Q531" s="33">
        <f t="shared" si="68"/>
        <v>0</v>
      </c>
      <c r="R531" s="33" t="str">
        <f t="shared" si="69"/>
        <v/>
      </c>
      <c r="S531" s="33" t="str">
        <f>IF(Z531="DUPLIKAT","",Tabelle1[[#This Row],[Soll-Monat]])</f>
        <v/>
      </c>
      <c r="T531" s="33" t="str">
        <f>IF(ISERROR(IF(M531=99,"",INDEX([1]Plan!A:O,MATCH($O531,[1]Plan!B:B,0),MATCH($C531,[1]Plan!$A$2:$O$2,0)))),"",IF(M531=99,"",INDEX([1]Plan!A:O,MATCH($O531,[1]Plan!B:B,0),MATCH($C531,[1]Plan!$A$2:$O$2,0))))</f>
        <v/>
      </c>
      <c r="U531" s="33">
        <f>IF(ISERROR(SUMIFS(P:P,E:E,Datenbank!$E531,C:C,Datenbank!$C531)),"",SUMIFS(P:P,E:E,Datenbank!$E531,C:C,Datenbank!$C531))+IF(ISERROR(SUMIFS(Q:Q,E:E,Datenbank!$E531,C:C,Datenbank!$C531)),"",SUMIFS(Q:Q,E:E,Datenbank!$E531,C:C,Datenbank!$C531))</f>
        <v>0</v>
      </c>
      <c r="V531" s="33" t="str">
        <f>IF(ISERROR(IF(Z531="Duplikat","",(Datenbank!$U531-Datenbank!$T531))),"",IF(Z531="Duplikat","",(Datenbank!$U531-Datenbank!$T531)))</f>
        <v/>
      </c>
      <c r="W531" s="33">
        <f ca="1">IF(ISERROR(SUMIF(O:T,Datenbank!$O531,T:T)),"",SUMIF(O:T,Datenbank!$O531,T:T))</f>
        <v>0</v>
      </c>
      <c r="X531" s="33">
        <f ca="1">IF(ISERROR(SUMIF(O:Q,Datenbank!$O531,Q:Q)),"",SUMIF(O:Q,Datenbank!$O531,Q:Q))+IF(ISERROR(SUMIF(O:Q,Datenbank!$O531,P:P)),"",SUMIF(O:Q,Datenbank!$O531,P:P))</f>
        <v>0</v>
      </c>
      <c r="Y531" s="33">
        <f ca="1">IF(ISERROR(Datenbank!$X531-W531),"",Datenbank!$X531-W531)</f>
        <v>0</v>
      </c>
      <c r="Z531" s="31" t="str" cm="1">
        <f t="array" ref="Z531">_xlfn.LET(_xlpm.fi,_xlfn._xlws.FILTER($O531:$O$2480,(MONTH($D531:$D$2480)=MONTH($D531))*($O531:$O$2480=$O531)),IF(COUNT(_xlpm.fi)&gt;1,"DUPLIKAT",""))</f>
        <v/>
      </c>
      <c r="AA531" s="31"/>
      <c r="AB531" s="31"/>
    </row>
    <row r="532" spans="2:28" ht="20.100000000000001" customHeight="1" x14ac:dyDescent="0.25">
      <c r="B532" s="31">
        <f t="shared" si="64"/>
        <v>520</v>
      </c>
      <c r="C532" s="31">
        <f t="shared" si="65"/>
        <v>1</v>
      </c>
      <c r="D532" s="32"/>
      <c r="E532" s="31"/>
      <c r="F532" s="31">
        <f>Datenbank!$E532</f>
        <v>0</v>
      </c>
      <c r="G532" s="33" t="str">
        <f>IF(ISERROR(INDEX([1]Plan!A:O,MATCH(E532,[1]Plan!C:C,0),MATCH(C532,[1]Plan!$A$2:$O$2,0))),"",INDEX([1]Plan!A:O,MATCH(E532,[1]Plan!C:C,0),MATCH(C532,[1]Plan!$A$2:$O$2,0)))</f>
        <v/>
      </c>
      <c r="H532" s="33"/>
      <c r="I532" s="33"/>
      <c r="J532" s="31"/>
      <c r="K532" s="33" t="str">
        <f t="shared" si="70"/>
        <v/>
      </c>
      <c r="L532" s="33" t="str">
        <f t="shared" si="71"/>
        <v/>
      </c>
      <c r="M532" s="31" t="str">
        <f t="shared" si="66"/>
        <v/>
      </c>
      <c r="N532" s="31" t="str">
        <f>IF(ISERROR(VLOOKUP(M532,[1]Plan!$Q$5:$R$22,2,FALSE)),"",VLOOKUP(M532,[1]Plan!$Q$5:$R$22,2,FALSE))</f>
        <v/>
      </c>
      <c r="O532" s="31" t="str">
        <f>IF(ISERROR(INDEX([1]Plan!$B:$B,MATCH(F532,[1]Plan!$C:$C,0))),"",INDEX([1]Plan!$B:$B,MATCH(F532,[1]Plan!$C:$C,0)))</f>
        <v/>
      </c>
      <c r="P532" s="33" t="str">
        <f t="shared" si="67"/>
        <v/>
      </c>
      <c r="Q532" s="33">
        <f t="shared" si="68"/>
        <v>0</v>
      </c>
      <c r="R532" s="33" t="str">
        <f t="shared" si="69"/>
        <v/>
      </c>
      <c r="S532" s="33" t="str">
        <f>IF(Z532="DUPLIKAT","",Tabelle1[[#This Row],[Soll-Monat]])</f>
        <v/>
      </c>
      <c r="T532" s="33" t="str">
        <f>IF(ISERROR(IF(M532=99,"",INDEX([1]Plan!A:O,MATCH($O532,[1]Plan!B:B,0),MATCH($C532,[1]Plan!$A$2:$O$2,0)))),"",IF(M532=99,"",INDEX([1]Plan!A:O,MATCH($O532,[1]Plan!B:B,0),MATCH($C532,[1]Plan!$A$2:$O$2,0))))</f>
        <v/>
      </c>
      <c r="U532" s="33">
        <f>IF(ISERROR(SUMIFS(P:P,E:E,Datenbank!$E532,C:C,Datenbank!$C532)),"",SUMIFS(P:P,E:E,Datenbank!$E532,C:C,Datenbank!$C532))+IF(ISERROR(SUMIFS(Q:Q,E:E,Datenbank!$E532,C:C,Datenbank!$C532)),"",SUMIFS(Q:Q,E:E,Datenbank!$E532,C:C,Datenbank!$C532))</f>
        <v>0</v>
      </c>
      <c r="V532" s="33" t="str">
        <f>IF(ISERROR(IF(Z532="Duplikat","",(Datenbank!$U532-Datenbank!$T532))),"",IF(Z532="Duplikat","",(Datenbank!$U532-Datenbank!$T532)))</f>
        <v/>
      </c>
      <c r="W532" s="33">
        <f ca="1">IF(ISERROR(SUMIF(O:T,Datenbank!$O532,T:T)),"",SUMIF(O:T,Datenbank!$O532,T:T))</f>
        <v>0</v>
      </c>
      <c r="X532" s="33">
        <f ca="1">IF(ISERROR(SUMIF(O:Q,Datenbank!$O532,Q:Q)),"",SUMIF(O:Q,Datenbank!$O532,Q:Q))+IF(ISERROR(SUMIF(O:Q,Datenbank!$O532,P:P)),"",SUMIF(O:Q,Datenbank!$O532,P:P))</f>
        <v>0</v>
      </c>
      <c r="Y532" s="33">
        <f ca="1">IF(ISERROR(Datenbank!$X532-W532),"",Datenbank!$X532-W532)</f>
        <v>0</v>
      </c>
      <c r="Z532" s="31" t="str" cm="1">
        <f t="array" ref="Z532">_xlfn.LET(_xlpm.fi,_xlfn._xlws.FILTER($O532:$O$2480,(MONTH($D532:$D$2480)=MONTH($D532))*($O532:$O$2480=$O532)),IF(COUNT(_xlpm.fi)&gt;1,"DUPLIKAT",""))</f>
        <v/>
      </c>
      <c r="AA532" s="31"/>
      <c r="AB532" s="31"/>
    </row>
    <row r="533" spans="2:28" ht="20.100000000000001" customHeight="1" x14ac:dyDescent="0.25">
      <c r="B533" s="31">
        <f t="shared" ref="B533:B596" si="72">B532+1</f>
        <v>521</v>
      </c>
      <c r="C533" s="31">
        <f t="shared" ref="C533:C596" si="73">MONTH(D533)*1</f>
        <v>1</v>
      </c>
      <c r="D533" s="32"/>
      <c r="E533" s="31"/>
      <c r="F533" s="31">
        <f>Datenbank!$E533</f>
        <v>0</v>
      </c>
      <c r="G533" s="33" t="str">
        <f>IF(ISERROR(INDEX([1]Plan!A:O,MATCH(E533,[1]Plan!C:C,0),MATCH(C533,[1]Plan!$A$2:$O$2,0))),"",INDEX([1]Plan!A:O,MATCH(E533,[1]Plan!C:C,0),MATCH(C533,[1]Plan!$A$2:$O$2,0)))</f>
        <v/>
      </c>
      <c r="H533" s="33"/>
      <c r="I533" s="33"/>
      <c r="J533" s="31"/>
      <c r="K533" s="33" t="str">
        <f t="shared" si="70"/>
        <v/>
      </c>
      <c r="L533" s="33" t="str">
        <f t="shared" si="71"/>
        <v/>
      </c>
      <c r="M533" s="31" t="str">
        <f t="shared" ref="M533:M596" si="74">IF(E533&gt;0,LEFT(O533,2)*1,"")</f>
        <v/>
      </c>
      <c r="N533" s="31" t="str">
        <f>IF(ISERROR(VLOOKUP(M533,[1]Plan!$Q$5:$R$22,2,FALSE)),"",VLOOKUP(M533,[1]Plan!$Q$5:$R$22,2,FALSE))</f>
        <v/>
      </c>
      <c r="O533" s="31" t="str">
        <f>IF(ISERROR(INDEX([1]Plan!$B:$B,MATCH(F533,[1]Plan!$C:$C,0))),"",INDEX([1]Plan!$B:$B,MATCH(F533,[1]Plan!$C:$C,0)))</f>
        <v/>
      </c>
      <c r="P533" s="33" t="str">
        <f t="shared" ref="P533:P596" si="75">IF(ISERROR(IF(M533=99,0,IF(M533&lt;&gt;10,G533+I533,0))),"",IF(M533=99,0,IF(M533&lt;&gt;10,G533+I533,0)))</f>
        <v/>
      </c>
      <c r="Q533" s="33">
        <f t="shared" ref="Q533:Q596" si="76">IF(ISERROR(IF(M533=10,G533+I533,0)*1),"",IF(M533=10,G533+I533,0)*1)</f>
        <v>0</v>
      </c>
      <c r="R533" s="33" t="str">
        <f t="shared" ref="R533:R596" si="77">IF(M533=99,G533,"")</f>
        <v/>
      </c>
      <c r="S533" s="33" t="str">
        <f>IF(Z533="DUPLIKAT","",Tabelle1[[#This Row],[Soll-Monat]])</f>
        <v/>
      </c>
      <c r="T533" s="33" t="str">
        <f>IF(ISERROR(IF(M533=99,"",INDEX([1]Plan!A:O,MATCH($O533,[1]Plan!B:B,0),MATCH($C533,[1]Plan!$A$2:$O$2,0)))),"",IF(M533=99,"",INDEX([1]Plan!A:O,MATCH($O533,[1]Plan!B:B,0),MATCH($C533,[1]Plan!$A$2:$O$2,0))))</f>
        <v/>
      </c>
      <c r="U533" s="33">
        <f>IF(ISERROR(SUMIFS(P:P,E:E,Datenbank!$E533,C:C,Datenbank!$C533)),"",SUMIFS(P:P,E:E,Datenbank!$E533,C:C,Datenbank!$C533))+IF(ISERROR(SUMIFS(Q:Q,E:E,Datenbank!$E533,C:C,Datenbank!$C533)),"",SUMIFS(Q:Q,E:E,Datenbank!$E533,C:C,Datenbank!$C533))</f>
        <v>0</v>
      </c>
      <c r="V533" s="33" t="str">
        <f>IF(ISERROR(IF(Z533="Duplikat","",(Datenbank!$U533-Datenbank!$T533))),"",IF(Z533="Duplikat","",(Datenbank!$U533-Datenbank!$T533)))</f>
        <v/>
      </c>
      <c r="W533" s="33">
        <f ca="1">IF(ISERROR(SUMIF(O:T,Datenbank!$O533,T:T)),"",SUMIF(O:T,Datenbank!$O533,T:T))</f>
        <v>0</v>
      </c>
      <c r="X533" s="33">
        <f ca="1">IF(ISERROR(SUMIF(O:Q,Datenbank!$O533,Q:Q)),"",SUMIF(O:Q,Datenbank!$O533,Q:Q))+IF(ISERROR(SUMIF(O:Q,Datenbank!$O533,P:P)),"",SUMIF(O:Q,Datenbank!$O533,P:P))</f>
        <v>0</v>
      </c>
      <c r="Y533" s="33">
        <f ca="1">IF(ISERROR(Datenbank!$X533-W533),"",Datenbank!$X533-W533)</f>
        <v>0</v>
      </c>
      <c r="Z533" s="31" t="str" cm="1">
        <f t="array" ref="Z533">_xlfn.LET(_xlpm.fi,_xlfn._xlws.FILTER($O533:$O$2480,(MONTH($D533:$D$2480)=MONTH($D533))*($O533:$O$2480=$O533)),IF(COUNT(_xlpm.fi)&gt;1,"DUPLIKAT",""))</f>
        <v/>
      </c>
      <c r="AA533" s="31"/>
      <c r="AB533" s="31"/>
    </row>
    <row r="534" spans="2:28" ht="20.100000000000001" customHeight="1" x14ac:dyDescent="0.25">
      <c r="B534" s="31">
        <f t="shared" si="72"/>
        <v>522</v>
      </c>
      <c r="C534" s="31">
        <f t="shared" si="73"/>
        <v>1</v>
      </c>
      <c r="D534" s="32"/>
      <c r="E534" s="31"/>
      <c r="F534" s="31">
        <f>Datenbank!$E534</f>
        <v>0</v>
      </c>
      <c r="G534" s="33" t="str">
        <f>IF(ISERROR(INDEX([1]Plan!A:O,MATCH(E534,[1]Plan!C:C,0),MATCH(C534,[1]Plan!$A$2:$O$2,0))),"",INDEX([1]Plan!A:O,MATCH(E534,[1]Plan!C:C,0),MATCH(C534,[1]Plan!$A$2:$O$2,0)))</f>
        <v/>
      </c>
      <c r="H534" s="33"/>
      <c r="I534" s="33"/>
      <c r="J534" s="31"/>
      <c r="K534" s="33" t="str">
        <f t="shared" si="70"/>
        <v/>
      </c>
      <c r="L534" s="33" t="str">
        <f t="shared" si="71"/>
        <v/>
      </c>
      <c r="M534" s="31" t="str">
        <f t="shared" si="74"/>
        <v/>
      </c>
      <c r="N534" s="31" t="str">
        <f>IF(ISERROR(VLOOKUP(M534,[1]Plan!$Q$5:$R$22,2,FALSE)),"",VLOOKUP(M534,[1]Plan!$Q$5:$R$22,2,FALSE))</f>
        <v/>
      </c>
      <c r="O534" s="31" t="str">
        <f>IF(ISERROR(INDEX([1]Plan!$B:$B,MATCH(F534,[1]Plan!$C:$C,0))),"",INDEX([1]Plan!$B:$B,MATCH(F534,[1]Plan!$C:$C,0)))</f>
        <v/>
      </c>
      <c r="P534" s="33" t="str">
        <f t="shared" si="75"/>
        <v/>
      </c>
      <c r="Q534" s="33">
        <f t="shared" si="76"/>
        <v>0</v>
      </c>
      <c r="R534" s="33" t="str">
        <f t="shared" si="77"/>
        <v/>
      </c>
      <c r="S534" s="33" t="str">
        <f>IF(Z534="DUPLIKAT","",Tabelle1[[#This Row],[Soll-Monat]])</f>
        <v/>
      </c>
      <c r="T534" s="33" t="str">
        <f>IF(ISERROR(IF(M534=99,"",INDEX([1]Plan!A:O,MATCH($O534,[1]Plan!B:B,0),MATCH($C534,[1]Plan!$A$2:$O$2,0)))),"",IF(M534=99,"",INDEX([1]Plan!A:O,MATCH($O534,[1]Plan!B:B,0),MATCH($C534,[1]Plan!$A$2:$O$2,0))))</f>
        <v/>
      </c>
      <c r="U534" s="33">
        <f>IF(ISERROR(SUMIFS(P:P,E:E,Datenbank!$E534,C:C,Datenbank!$C534)),"",SUMIFS(P:P,E:E,Datenbank!$E534,C:C,Datenbank!$C534))+IF(ISERROR(SUMIFS(Q:Q,E:E,Datenbank!$E534,C:C,Datenbank!$C534)),"",SUMIFS(Q:Q,E:E,Datenbank!$E534,C:C,Datenbank!$C534))</f>
        <v>0</v>
      </c>
      <c r="V534" s="33" t="str">
        <f>IF(ISERROR(IF(Z534="Duplikat","",(Datenbank!$U534-Datenbank!$T534))),"",IF(Z534="Duplikat","",(Datenbank!$U534-Datenbank!$T534)))</f>
        <v/>
      </c>
      <c r="W534" s="33">
        <f ca="1">IF(ISERROR(SUMIF(O:T,Datenbank!$O534,T:T)),"",SUMIF(O:T,Datenbank!$O534,T:T))</f>
        <v>0</v>
      </c>
      <c r="X534" s="33">
        <f ca="1">IF(ISERROR(SUMIF(O:Q,Datenbank!$O534,Q:Q)),"",SUMIF(O:Q,Datenbank!$O534,Q:Q))+IF(ISERROR(SUMIF(O:Q,Datenbank!$O534,P:P)),"",SUMIF(O:Q,Datenbank!$O534,P:P))</f>
        <v>0</v>
      </c>
      <c r="Y534" s="33">
        <f ca="1">IF(ISERROR(Datenbank!$X534-W534),"",Datenbank!$X534-W534)</f>
        <v>0</v>
      </c>
      <c r="Z534" s="31" t="str" cm="1">
        <f t="array" ref="Z534">_xlfn.LET(_xlpm.fi,_xlfn._xlws.FILTER($O534:$O$2480,(MONTH($D534:$D$2480)=MONTH($D534))*($O534:$O$2480=$O534)),IF(COUNT(_xlpm.fi)&gt;1,"DUPLIKAT",""))</f>
        <v/>
      </c>
      <c r="AA534" s="31"/>
      <c r="AB534" s="31"/>
    </row>
    <row r="535" spans="2:28" ht="20.100000000000001" customHeight="1" x14ac:dyDescent="0.25">
      <c r="B535" s="31">
        <f t="shared" si="72"/>
        <v>523</v>
      </c>
      <c r="C535" s="31">
        <f t="shared" si="73"/>
        <v>1</v>
      </c>
      <c r="D535" s="32"/>
      <c r="E535" s="31"/>
      <c r="F535" s="31">
        <f>Datenbank!$E535</f>
        <v>0</v>
      </c>
      <c r="G535" s="33" t="str">
        <f>IF(ISERROR(INDEX([1]Plan!A:O,MATCH(E535,[1]Plan!C:C,0),MATCH(C535,[1]Plan!$A$2:$O$2,0))),"",INDEX([1]Plan!A:O,MATCH(E535,[1]Plan!C:C,0),MATCH(C535,[1]Plan!$A$2:$O$2,0)))</f>
        <v/>
      </c>
      <c r="H535" s="33"/>
      <c r="I535" s="33"/>
      <c r="J535" s="31"/>
      <c r="K535" s="33" t="str">
        <f t="shared" si="70"/>
        <v/>
      </c>
      <c r="L535" s="33" t="str">
        <f t="shared" si="71"/>
        <v/>
      </c>
      <c r="M535" s="31" t="str">
        <f t="shared" si="74"/>
        <v/>
      </c>
      <c r="N535" s="31" t="str">
        <f>IF(ISERROR(VLOOKUP(M535,[1]Plan!$Q$5:$R$22,2,FALSE)),"",VLOOKUP(M535,[1]Plan!$Q$5:$R$22,2,FALSE))</f>
        <v/>
      </c>
      <c r="O535" s="31" t="str">
        <f>IF(ISERROR(INDEX([1]Plan!$B:$B,MATCH(F535,[1]Plan!$C:$C,0))),"",INDEX([1]Plan!$B:$B,MATCH(F535,[1]Plan!$C:$C,0)))</f>
        <v/>
      </c>
      <c r="P535" s="33" t="str">
        <f t="shared" si="75"/>
        <v/>
      </c>
      <c r="Q535" s="33">
        <f t="shared" si="76"/>
        <v>0</v>
      </c>
      <c r="R535" s="33" t="str">
        <f t="shared" si="77"/>
        <v/>
      </c>
      <c r="S535" s="33" t="str">
        <f>IF(Z535="DUPLIKAT","",Tabelle1[[#This Row],[Soll-Monat]])</f>
        <v/>
      </c>
      <c r="T535" s="33" t="str">
        <f>IF(ISERROR(IF(M535=99,"",INDEX([1]Plan!A:O,MATCH($O535,[1]Plan!B:B,0),MATCH($C535,[1]Plan!$A$2:$O$2,0)))),"",IF(M535=99,"",INDEX([1]Plan!A:O,MATCH($O535,[1]Plan!B:B,0),MATCH($C535,[1]Plan!$A$2:$O$2,0))))</f>
        <v/>
      </c>
      <c r="U535" s="33">
        <f>IF(ISERROR(SUMIFS(P:P,E:E,Datenbank!$E535,C:C,Datenbank!$C535)),"",SUMIFS(P:P,E:E,Datenbank!$E535,C:C,Datenbank!$C535))+IF(ISERROR(SUMIFS(Q:Q,E:E,Datenbank!$E535,C:C,Datenbank!$C535)),"",SUMIFS(Q:Q,E:E,Datenbank!$E535,C:C,Datenbank!$C535))</f>
        <v>0</v>
      </c>
      <c r="V535" s="33" t="str">
        <f>IF(ISERROR(IF(Z535="Duplikat","",(Datenbank!$U535-Datenbank!$T535))),"",IF(Z535="Duplikat","",(Datenbank!$U535-Datenbank!$T535)))</f>
        <v/>
      </c>
      <c r="W535" s="33">
        <f ca="1">IF(ISERROR(SUMIF(O:T,Datenbank!$O535,T:T)),"",SUMIF(O:T,Datenbank!$O535,T:T))</f>
        <v>0</v>
      </c>
      <c r="X535" s="33">
        <f ca="1">IF(ISERROR(SUMIF(O:Q,Datenbank!$O535,Q:Q)),"",SUMIF(O:Q,Datenbank!$O535,Q:Q))+IF(ISERROR(SUMIF(O:Q,Datenbank!$O535,P:P)),"",SUMIF(O:Q,Datenbank!$O535,P:P))</f>
        <v>0</v>
      </c>
      <c r="Y535" s="33">
        <f ca="1">IF(ISERROR(Datenbank!$X535-W535),"",Datenbank!$X535-W535)</f>
        <v>0</v>
      </c>
      <c r="Z535" s="31" t="str" cm="1">
        <f t="array" ref="Z535">_xlfn.LET(_xlpm.fi,_xlfn._xlws.FILTER($O535:$O$2480,(MONTH($D535:$D$2480)=MONTH($D535))*($O535:$O$2480=$O535)),IF(COUNT(_xlpm.fi)&gt;1,"DUPLIKAT",""))</f>
        <v/>
      </c>
      <c r="AA535" s="31"/>
      <c r="AB535" s="31"/>
    </row>
    <row r="536" spans="2:28" ht="20.100000000000001" customHeight="1" x14ac:dyDescent="0.25">
      <c r="B536" s="31">
        <f t="shared" si="72"/>
        <v>524</v>
      </c>
      <c r="C536" s="31">
        <f t="shared" si="73"/>
        <v>1</v>
      </c>
      <c r="D536" s="32"/>
      <c r="E536" s="31"/>
      <c r="F536" s="31">
        <f>Datenbank!$E536</f>
        <v>0</v>
      </c>
      <c r="G536" s="33" t="str">
        <f>IF(ISERROR(INDEX([1]Plan!A:O,MATCH(E536,[1]Plan!C:C,0),MATCH(C536,[1]Plan!$A$2:$O$2,0))),"",INDEX([1]Plan!A:O,MATCH(E536,[1]Plan!C:C,0),MATCH(C536,[1]Plan!$A$2:$O$2,0)))</f>
        <v/>
      </c>
      <c r="H536" s="33"/>
      <c r="I536" s="33"/>
      <c r="J536" s="31"/>
      <c r="K536" s="33" t="str">
        <f t="shared" si="70"/>
        <v/>
      </c>
      <c r="L536" s="33" t="str">
        <f t="shared" si="71"/>
        <v/>
      </c>
      <c r="M536" s="31" t="str">
        <f t="shared" si="74"/>
        <v/>
      </c>
      <c r="N536" s="31" t="str">
        <f>IF(ISERROR(VLOOKUP(M536,[1]Plan!$Q$5:$R$22,2,FALSE)),"",VLOOKUP(M536,[1]Plan!$Q$5:$R$22,2,FALSE))</f>
        <v/>
      </c>
      <c r="O536" s="31" t="str">
        <f>IF(ISERROR(INDEX([1]Plan!$B:$B,MATCH(F536,[1]Plan!$C:$C,0))),"",INDEX([1]Plan!$B:$B,MATCH(F536,[1]Plan!$C:$C,0)))</f>
        <v/>
      </c>
      <c r="P536" s="33" t="str">
        <f t="shared" si="75"/>
        <v/>
      </c>
      <c r="Q536" s="33">
        <f t="shared" si="76"/>
        <v>0</v>
      </c>
      <c r="R536" s="33" t="str">
        <f t="shared" si="77"/>
        <v/>
      </c>
      <c r="S536" s="33" t="str">
        <f>IF(Z536="DUPLIKAT","",Tabelle1[[#This Row],[Soll-Monat]])</f>
        <v/>
      </c>
      <c r="T536" s="33" t="str">
        <f>IF(ISERROR(IF(M536=99,"",INDEX([1]Plan!A:O,MATCH($O536,[1]Plan!B:B,0),MATCH($C536,[1]Plan!$A$2:$O$2,0)))),"",IF(M536=99,"",INDEX([1]Plan!A:O,MATCH($O536,[1]Plan!B:B,0),MATCH($C536,[1]Plan!$A$2:$O$2,0))))</f>
        <v/>
      </c>
      <c r="U536" s="33">
        <f>IF(ISERROR(SUMIFS(P:P,E:E,Datenbank!$E536,C:C,Datenbank!$C536)),"",SUMIFS(P:P,E:E,Datenbank!$E536,C:C,Datenbank!$C536))+IF(ISERROR(SUMIFS(Q:Q,E:E,Datenbank!$E536,C:C,Datenbank!$C536)),"",SUMIFS(Q:Q,E:E,Datenbank!$E536,C:C,Datenbank!$C536))</f>
        <v>0</v>
      </c>
      <c r="V536" s="33" t="str">
        <f>IF(ISERROR(IF(Z536="Duplikat","",(Datenbank!$U536-Datenbank!$T536))),"",IF(Z536="Duplikat","",(Datenbank!$U536-Datenbank!$T536)))</f>
        <v/>
      </c>
      <c r="W536" s="33">
        <f ca="1">IF(ISERROR(SUMIF(O:T,Datenbank!$O536,T:T)),"",SUMIF(O:T,Datenbank!$O536,T:T))</f>
        <v>0</v>
      </c>
      <c r="X536" s="33">
        <f ca="1">IF(ISERROR(SUMIF(O:Q,Datenbank!$O536,Q:Q)),"",SUMIF(O:Q,Datenbank!$O536,Q:Q))+IF(ISERROR(SUMIF(O:Q,Datenbank!$O536,P:P)),"",SUMIF(O:Q,Datenbank!$O536,P:P))</f>
        <v>0</v>
      </c>
      <c r="Y536" s="33">
        <f ca="1">IF(ISERROR(Datenbank!$X536-W536),"",Datenbank!$X536-W536)</f>
        <v>0</v>
      </c>
      <c r="Z536" s="31" t="str" cm="1">
        <f t="array" ref="Z536">_xlfn.LET(_xlpm.fi,_xlfn._xlws.FILTER($O536:$O$2480,(MONTH($D536:$D$2480)=MONTH($D536))*($O536:$O$2480=$O536)),IF(COUNT(_xlpm.fi)&gt;1,"DUPLIKAT",""))</f>
        <v/>
      </c>
      <c r="AA536" s="31"/>
      <c r="AB536" s="31"/>
    </row>
    <row r="537" spans="2:28" ht="20.100000000000001" customHeight="1" x14ac:dyDescent="0.25">
      <c r="B537" s="31">
        <f t="shared" si="72"/>
        <v>525</v>
      </c>
      <c r="C537" s="31">
        <f t="shared" si="73"/>
        <v>1</v>
      </c>
      <c r="D537" s="32"/>
      <c r="E537" s="31"/>
      <c r="F537" s="31">
        <f>Datenbank!$E537</f>
        <v>0</v>
      </c>
      <c r="G537" s="33" t="str">
        <f>IF(ISERROR(INDEX([1]Plan!A:O,MATCH(E537,[1]Plan!C:C,0),MATCH(C537,[1]Plan!$A$2:$O$2,0))),"",INDEX([1]Plan!A:O,MATCH(E537,[1]Plan!C:C,0),MATCH(C537,[1]Plan!$A$2:$O$2,0)))</f>
        <v/>
      </c>
      <c r="H537" s="33"/>
      <c r="I537" s="33"/>
      <c r="J537" s="31"/>
      <c r="K537" s="33" t="str">
        <f t="shared" si="70"/>
        <v/>
      </c>
      <c r="L537" s="33" t="str">
        <f t="shared" si="71"/>
        <v/>
      </c>
      <c r="M537" s="31" t="str">
        <f t="shared" si="74"/>
        <v/>
      </c>
      <c r="N537" s="31" t="str">
        <f>IF(ISERROR(VLOOKUP(M537,[1]Plan!$Q$5:$R$22,2,FALSE)),"",VLOOKUP(M537,[1]Plan!$Q$5:$R$22,2,FALSE))</f>
        <v/>
      </c>
      <c r="O537" s="31" t="str">
        <f>IF(ISERROR(INDEX([1]Plan!$B:$B,MATCH(F537,[1]Plan!$C:$C,0))),"",INDEX([1]Plan!$B:$B,MATCH(F537,[1]Plan!$C:$C,0)))</f>
        <v/>
      </c>
      <c r="P537" s="33" t="str">
        <f t="shared" si="75"/>
        <v/>
      </c>
      <c r="Q537" s="33">
        <f t="shared" si="76"/>
        <v>0</v>
      </c>
      <c r="R537" s="33" t="str">
        <f t="shared" si="77"/>
        <v/>
      </c>
      <c r="S537" s="33" t="str">
        <f>IF(Z537="DUPLIKAT","",Tabelle1[[#This Row],[Soll-Monat]])</f>
        <v/>
      </c>
      <c r="T537" s="33" t="str">
        <f>IF(ISERROR(IF(M537=99,"",INDEX([1]Plan!A:O,MATCH($O537,[1]Plan!B:B,0),MATCH($C537,[1]Plan!$A$2:$O$2,0)))),"",IF(M537=99,"",INDEX([1]Plan!A:O,MATCH($O537,[1]Plan!B:B,0),MATCH($C537,[1]Plan!$A$2:$O$2,0))))</f>
        <v/>
      </c>
      <c r="U537" s="33">
        <f>IF(ISERROR(SUMIFS(P:P,E:E,Datenbank!$E537,C:C,Datenbank!$C537)),"",SUMIFS(P:P,E:E,Datenbank!$E537,C:C,Datenbank!$C537))+IF(ISERROR(SUMIFS(Q:Q,E:E,Datenbank!$E537,C:C,Datenbank!$C537)),"",SUMIFS(Q:Q,E:E,Datenbank!$E537,C:C,Datenbank!$C537))</f>
        <v>0</v>
      </c>
      <c r="V537" s="33" t="str">
        <f>IF(ISERROR(IF(Z537="Duplikat","",(Datenbank!$U537-Datenbank!$T537))),"",IF(Z537="Duplikat","",(Datenbank!$U537-Datenbank!$T537)))</f>
        <v/>
      </c>
      <c r="W537" s="33">
        <f ca="1">IF(ISERROR(SUMIF(O:T,Datenbank!$O537,T:T)),"",SUMIF(O:T,Datenbank!$O537,T:T))</f>
        <v>0</v>
      </c>
      <c r="X537" s="33">
        <f ca="1">IF(ISERROR(SUMIF(O:Q,Datenbank!$O537,Q:Q)),"",SUMIF(O:Q,Datenbank!$O537,Q:Q))+IF(ISERROR(SUMIF(O:Q,Datenbank!$O537,P:P)),"",SUMIF(O:Q,Datenbank!$O537,P:P))</f>
        <v>0</v>
      </c>
      <c r="Y537" s="33">
        <f ca="1">IF(ISERROR(Datenbank!$X537-W537),"",Datenbank!$X537-W537)</f>
        <v>0</v>
      </c>
      <c r="Z537" s="31" t="str" cm="1">
        <f t="array" ref="Z537">_xlfn.LET(_xlpm.fi,_xlfn._xlws.FILTER($O537:$O$2480,(MONTH($D537:$D$2480)=MONTH($D537))*($O537:$O$2480=$O537)),IF(COUNT(_xlpm.fi)&gt;1,"DUPLIKAT",""))</f>
        <v/>
      </c>
      <c r="AA537" s="31"/>
      <c r="AB537" s="31"/>
    </row>
    <row r="538" spans="2:28" ht="20.100000000000001" customHeight="1" x14ac:dyDescent="0.25">
      <c r="B538" s="31">
        <f t="shared" si="72"/>
        <v>526</v>
      </c>
      <c r="C538" s="31">
        <f t="shared" si="73"/>
        <v>1</v>
      </c>
      <c r="D538" s="32"/>
      <c r="E538" s="31"/>
      <c r="F538" s="31">
        <f>Datenbank!$E538</f>
        <v>0</v>
      </c>
      <c r="G538" s="33" t="str">
        <f>IF(ISERROR(INDEX([1]Plan!A:O,MATCH(E538,[1]Plan!C:C,0),MATCH(C538,[1]Plan!$A$2:$O$2,0))),"",INDEX([1]Plan!A:O,MATCH(E538,[1]Plan!C:C,0),MATCH(C538,[1]Plan!$A$2:$O$2,0)))</f>
        <v/>
      </c>
      <c r="H538" s="33"/>
      <c r="I538" s="33"/>
      <c r="J538" s="31"/>
      <c r="K538" s="33" t="str">
        <f t="shared" si="70"/>
        <v/>
      </c>
      <c r="L538" s="33" t="str">
        <f t="shared" si="71"/>
        <v/>
      </c>
      <c r="M538" s="31" t="str">
        <f t="shared" si="74"/>
        <v/>
      </c>
      <c r="N538" s="31" t="str">
        <f>IF(ISERROR(VLOOKUP(M538,[1]Plan!$Q$5:$R$22,2,FALSE)),"",VLOOKUP(M538,[1]Plan!$Q$5:$R$22,2,FALSE))</f>
        <v/>
      </c>
      <c r="O538" s="31" t="str">
        <f>IF(ISERROR(INDEX([1]Plan!$B:$B,MATCH(F538,[1]Plan!$C:$C,0))),"",INDEX([1]Plan!$B:$B,MATCH(F538,[1]Plan!$C:$C,0)))</f>
        <v/>
      </c>
      <c r="P538" s="33" t="str">
        <f t="shared" si="75"/>
        <v/>
      </c>
      <c r="Q538" s="33">
        <f t="shared" si="76"/>
        <v>0</v>
      </c>
      <c r="R538" s="33" t="str">
        <f t="shared" si="77"/>
        <v/>
      </c>
      <c r="S538" s="33" t="str">
        <f>IF(Z538="DUPLIKAT","",Tabelle1[[#This Row],[Soll-Monat]])</f>
        <v/>
      </c>
      <c r="T538" s="33" t="str">
        <f>IF(ISERROR(IF(M538=99,"",INDEX([1]Plan!A:O,MATCH($O538,[1]Plan!B:B,0),MATCH($C538,[1]Plan!$A$2:$O$2,0)))),"",IF(M538=99,"",INDEX([1]Plan!A:O,MATCH($O538,[1]Plan!B:B,0),MATCH($C538,[1]Plan!$A$2:$O$2,0))))</f>
        <v/>
      </c>
      <c r="U538" s="33">
        <f>IF(ISERROR(SUMIFS(P:P,E:E,Datenbank!$E538,C:C,Datenbank!$C538)),"",SUMIFS(P:P,E:E,Datenbank!$E538,C:C,Datenbank!$C538))+IF(ISERROR(SUMIFS(Q:Q,E:E,Datenbank!$E538,C:C,Datenbank!$C538)),"",SUMIFS(Q:Q,E:E,Datenbank!$E538,C:C,Datenbank!$C538))</f>
        <v>0</v>
      </c>
      <c r="V538" s="33" t="str">
        <f>IF(ISERROR(IF(Z538="Duplikat","",(Datenbank!$U538-Datenbank!$T538))),"",IF(Z538="Duplikat","",(Datenbank!$U538-Datenbank!$T538)))</f>
        <v/>
      </c>
      <c r="W538" s="33">
        <f ca="1">IF(ISERROR(SUMIF(O:T,Datenbank!$O538,T:T)),"",SUMIF(O:T,Datenbank!$O538,T:T))</f>
        <v>0</v>
      </c>
      <c r="X538" s="33">
        <f ca="1">IF(ISERROR(SUMIF(O:Q,Datenbank!$O538,Q:Q)),"",SUMIF(O:Q,Datenbank!$O538,Q:Q))+IF(ISERROR(SUMIF(O:Q,Datenbank!$O538,P:P)),"",SUMIF(O:Q,Datenbank!$O538,P:P))</f>
        <v>0</v>
      </c>
      <c r="Y538" s="33">
        <f ca="1">IF(ISERROR(Datenbank!$X538-W538),"",Datenbank!$X538-W538)</f>
        <v>0</v>
      </c>
      <c r="Z538" s="31" t="str" cm="1">
        <f t="array" ref="Z538">_xlfn.LET(_xlpm.fi,_xlfn._xlws.FILTER($O538:$O$2480,(MONTH($D538:$D$2480)=MONTH($D538))*($O538:$O$2480=$O538)),IF(COUNT(_xlpm.fi)&gt;1,"DUPLIKAT",""))</f>
        <v/>
      </c>
      <c r="AA538" s="31"/>
      <c r="AB538" s="31"/>
    </row>
    <row r="539" spans="2:28" ht="20.100000000000001" customHeight="1" x14ac:dyDescent="0.25">
      <c r="B539" s="31">
        <f t="shared" si="72"/>
        <v>527</v>
      </c>
      <c r="C539" s="31">
        <f t="shared" si="73"/>
        <v>1</v>
      </c>
      <c r="D539" s="32"/>
      <c r="E539" s="31"/>
      <c r="F539" s="31">
        <f>Datenbank!$E539</f>
        <v>0</v>
      </c>
      <c r="G539" s="33" t="str">
        <f>IF(ISERROR(INDEX([1]Plan!A:O,MATCH(E539,[1]Plan!C:C,0),MATCH(C539,[1]Plan!$A$2:$O$2,0))),"",INDEX([1]Plan!A:O,MATCH(E539,[1]Plan!C:C,0),MATCH(C539,[1]Plan!$A$2:$O$2,0)))</f>
        <v/>
      </c>
      <c r="H539" s="33"/>
      <c r="I539" s="33"/>
      <c r="J539" s="31"/>
      <c r="K539" s="33" t="str">
        <f t="shared" si="70"/>
        <v/>
      </c>
      <c r="L539" s="33" t="str">
        <f t="shared" si="71"/>
        <v/>
      </c>
      <c r="M539" s="31" t="str">
        <f t="shared" si="74"/>
        <v/>
      </c>
      <c r="N539" s="31" t="str">
        <f>IF(ISERROR(VLOOKUP(M539,[1]Plan!$Q$5:$R$22,2,FALSE)),"",VLOOKUP(M539,[1]Plan!$Q$5:$R$22,2,FALSE))</f>
        <v/>
      </c>
      <c r="O539" s="31" t="str">
        <f>IF(ISERROR(INDEX([1]Plan!$B:$B,MATCH(F539,[1]Plan!$C:$C,0))),"",INDEX([1]Plan!$B:$B,MATCH(F539,[1]Plan!$C:$C,0)))</f>
        <v/>
      </c>
      <c r="P539" s="33" t="str">
        <f t="shared" si="75"/>
        <v/>
      </c>
      <c r="Q539" s="33">
        <f t="shared" si="76"/>
        <v>0</v>
      </c>
      <c r="R539" s="33" t="str">
        <f t="shared" si="77"/>
        <v/>
      </c>
      <c r="S539" s="33" t="str">
        <f>IF(Z539="DUPLIKAT","",Tabelle1[[#This Row],[Soll-Monat]])</f>
        <v/>
      </c>
      <c r="T539" s="33" t="str">
        <f>IF(ISERROR(IF(M539=99,"",INDEX([1]Plan!A:O,MATCH($O539,[1]Plan!B:B,0),MATCH($C539,[1]Plan!$A$2:$O$2,0)))),"",IF(M539=99,"",INDEX([1]Plan!A:O,MATCH($O539,[1]Plan!B:B,0),MATCH($C539,[1]Plan!$A$2:$O$2,0))))</f>
        <v/>
      </c>
      <c r="U539" s="33">
        <f>IF(ISERROR(SUMIFS(P:P,E:E,Datenbank!$E539,C:C,Datenbank!$C539)),"",SUMIFS(P:P,E:E,Datenbank!$E539,C:C,Datenbank!$C539))+IF(ISERROR(SUMIFS(Q:Q,E:E,Datenbank!$E539,C:C,Datenbank!$C539)),"",SUMIFS(Q:Q,E:E,Datenbank!$E539,C:C,Datenbank!$C539))</f>
        <v>0</v>
      </c>
      <c r="V539" s="33" t="str">
        <f>IF(ISERROR(IF(Z539="Duplikat","",(Datenbank!$U539-Datenbank!$T539))),"",IF(Z539="Duplikat","",(Datenbank!$U539-Datenbank!$T539)))</f>
        <v/>
      </c>
      <c r="W539" s="33">
        <f ca="1">IF(ISERROR(SUMIF(O:T,Datenbank!$O539,T:T)),"",SUMIF(O:T,Datenbank!$O539,T:T))</f>
        <v>0</v>
      </c>
      <c r="X539" s="33">
        <f ca="1">IF(ISERROR(SUMIF(O:Q,Datenbank!$O539,Q:Q)),"",SUMIF(O:Q,Datenbank!$O539,Q:Q))+IF(ISERROR(SUMIF(O:Q,Datenbank!$O539,P:P)),"",SUMIF(O:Q,Datenbank!$O539,P:P))</f>
        <v>0</v>
      </c>
      <c r="Y539" s="33">
        <f ca="1">IF(ISERROR(Datenbank!$X539-W539),"",Datenbank!$X539-W539)</f>
        <v>0</v>
      </c>
      <c r="Z539" s="31" t="str" cm="1">
        <f t="array" ref="Z539">_xlfn.LET(_xlpm.fi,_xlfn._xlws.FILTER($O539:$O$2480,(MONTH($D539:$D$2480)=MONTH($D539))*($O539:$O$2480=$O539)),IF(COUNT(_xlpm.fi)&gt;1,"DUPLIKAT",""))</f>
        <v/>
      </c>
      <c r="AA539" s="31"/>
      <c r="AB539" s="31"/>
    </row>
    <row r="540" spans="2:28" ht="20.100000000000001" customHeight="1" x14ac:dyDescent="0.25">
      <c r="B540" s="31">
        <f t="shared" si="72"/>
        <v>528</v>
      </c>
      <c r="C540" s="31">
        <f t="shared" si="73"/>
        <v>1</v>
      </c>
      <c r="D540" s="32"/>
      <c r="E540" s="31"/>
      <c r="F540" s="31">
        <f>Datenbank!$E540</f>
        <v>0</v>
      </c>
      <c r="G540" s="33" t="str">
        <f>IF(ISERROR(INDEX([1]Plan!A:O,MATCH(E540,[1]Plan!C:C,0),MATCH(C540,[1]Plan!$A$2:$O$2,0))),"",INDEX([1]Plan!A:O,MATCH(E540,[1]Plan!C:C,0),MATCH(C540,[1]Plan!$A$2:$O$2,0)))</f>
        <v/>
      </c>
      <c r="H540" s="33"/>
      <c r="I540" s="33"/>
      <c r="J540" s="31"/>
      <c r="K540" s="33" t="str">
        <f t="shared" si="70"/>
        <v/>
      </c>
      <c r="L540" s="33" t="str">
        <f t="shared" si="71"/>
        <v/>
      </c>
      <c r="M540" s="31" t="str">
        <f t="shared" si="74"/>
        <v/>
      </c>
      <c r="N540" s="31" t="str">
        <f>IF(ISERROR(VLOOKUP(M540,[1]Plan!$Q$5:$R$22,2,FALSE)),"",VLOOKUP(M540,[1]Plan!$Q$5:$R$22,2,FALSE))</f>
        <v/>
      </c>
      <c r="O540" s="31" t="str">
        <f>IF(ISERROR(INDEX([1]Plan!$B:$B,MATCH(F540,[1]Plan!$C:$C,0))),"",INDEX([1]Plan!$B:$B,MATCH(F540,[1]Plan!$C:$C,0)))</f>
        <v/>
      </c>
      <c r="P540" s="33" t="str">
        <f t="shared" si="75"/>
        <v/>
      </c>
      <c r="Q540" s="33">
        <f t="shared" si="76"/>
        <v>0</v>
      </c>
      <c r="R540" s="33" t="str">
        <f t="shared" si="77"/>
        <v/>
      </c>
      <c r="S540" s="33" t="str">
        <f>IF(Z540="DUPLIKAT","",Tabelle1[[#This Row],[Soll-Monat]])</f>
        <v/>
      </c>
      <c r="T540" s="33" t="str">
        <f>IF(ISERROR(IF(M540=99,"",INDEX([1]Plan!A:O,MATCH($O540,[1]Plan!B:B,0),MATCH($C540,[1]Plan!$A$2:$O$2,0)))),"",IF(M540=99,"",INDEX([1]Plan!A:O,MATCH($O540,[1]Plan!B:B,0),MATCH($C540,[1]Plan!$A$2:$O$2,0))))</f>
        <v/>
      </c>
      <c r="U540" s="33">
        <f>IF(ISERROR(SUMIFS(P:P,E:E,Datenbank!$E540,C:C,Datenbank!$C540)),"",SUMIFS(P:P,E:E,Datenbank!$E540,C:C,Datenbank!$C540))+IF(ISERROR(SUMIFS(Q:Q,E:E,Datenbank!$E540,C:C,Datenbank!$C540)),"",SUMIFS(Q:Q,E:E,Datenbank!$E540,C:C,Datenbank!$C540))</f>
        <v>0</v>
      </c>
      <c r="V540" s="33" t="str">
        <f>IF(ISERROR(IF(Z540="Duplikat","",(Datenbank!$U540-Datenbank!$T540))),"",IF(Z540="Duplikat","",(Datenbank!$U540-Datenbank!$T540)))</f>
        <v/>
      </c>
      <c r="W540" s="33">
        <f ca="1">IF(ISERROR(SUMIF(O:T,Datenbank!$O540,T:T)),"",SUMIF(O:T,Datenbank!$O540,T:T))</f>
        <v>0</v>
      </c>
      <c r="X540" s="33">
        <f ca="1">IF(ISERROR(SUMIF(O:Q,Datenbank!$O540,Q:Q)),"",SUMIF(O:Q,Datenbank!$O540,Q:Q))+IF(ISERROR(SUMIF(O:Q,Datenbank!$O540,P:P)),"",SUMIF(O:Q,Datenbank!$O540,P:P))</f>
        <v>0</v>
      </c>
      <c r="Y540" s="33">
        <f ca="1">IF(ISERROR(Datenbank!$X540-W540),"",Datenbank!$X540-W540)</f>
        <v>0</v>
      </c>
      <c r="Z540" s="31" t="str" cm="1">
        <f t="array" ref="Z540">_xlfn.LET(_xlpm.fi,_xlfn._xlws.FILTER($O540:$O$2480,(MONTH($D540:$D$2480)=MONTH($D540))*($O540:$O$2480=$O540)),IF(COUNT(_xlpm.fi)&gt;1,"DUPLIKAT",""))</f>
        <v/>
      </c>
      <c r="AA540" s="31"/>
      <c r="AB540" s="31"/>
    </row>
    <row r="541" spans="2:28" ht="20.100000000000001" customHeight="1" x14ac:dyDescent="0.25">
      <c r="B541" s="31">
        <f t="shared" si="72"/>
        <v>529</v>
      </c>
      <c r="C541" s="31">
        <f t="shared" si="73"/>
        <v>1</v>
      </c>
      <c r="D541" s="32"/>
      <c r="E541" s="31"/>
      <c r="F541" s="31">
        <f>Datenbank!$E541</f>
        <v>0</v>
      </c>
      <c r="G541" s="33" t="str">
        <f>IF(ISERROR(INDEX([1]Plan!A:O,MATCH(E541,[1]Plan!C:C,0),MATCH(C541,[1]Plan!$A$2:$O$2,0))),"",INDEX([1]Plan!A:O,MATCH(E541,[1]Plan!C:C,0),MATCH(C541,[1]Plan!$A$2:$O$2,0)))</f>
        <v/>
      </c>
      <c r="H541" s="33"/>
      <c r="I541" s="33"/>
      <c r="J541" s="31"/>
      <c r="K541" s="33" t="str">
        <f t="shared" si="70"/>
        <v/>
      </c>
      <c r="L541" s="33" t="str">
        <f t="shared" si="71"/>
        <v/>
      </c>
      <c r="M541" s="31" t="str">
        <f t="shared" si="74"/>
        <v/>
      </c>
      <c r="N541" s="31" t="str">
        <f>IF(ISERROR(VLOOKUP(M541,[1]Plan!$Q$5:$R$22,2,FALSE)),"",VLOOKUP(M541,[1]Plan!$Q$5:$R$22,2,FALSE))</f>
        <v/>
      </c>
      <c r="O541" s="31" t="str">
        <f>IF(ISERROR(INDEX([1]Plan!$B:$B,MATCH(F541,[1]Plan!$C:$C,0))),"",INDEX([1]Plan!$B:$B,MATCH(F541,[1]Plan!$C:$C,0)))</f>
        <v/>
      </c>
      <c r="P541" s="33" t="str">
        <f t="shared" si="75"/>
        <v/>
      </c>
      <c r="Q541" s="33">
        <f t="shared" si="76"/>
        <v>0</v>
      </c>
      <c r="R541" s="33" t="str">
        <f t="shared" si="77"/>
        <v/>
      </c>
      <c r="S541" s="33" t="str">
        <f>IF(Z541="DUPLIKAT","",Tabelle1[[#This Row],[Soll-Monat]])</f>
        <v/>
      </c>
      <c r="T541" s="33" t="str">
        <f>IF(ISERROR(IF(M541=99,"",INDEX([1]Plan!A:O,MATCH($O541,[1]Plan!B:B,0),MATCH($C541,[1]Plan!$A$2:$O$2,0)))),"",IF(M541=99,"",INDEX([1]Plan!A:O,MATCH($O541,[1]Plan!B:B,0),MATCH($C541,[1]Plan!$A$2:$O$2,0))))</f>
        <v/>
      </c>
      <c r="U541" s="33">
        <f>IF(ISERROR(SUMIFS(P:P,E:E,Datenbank!$E541,C:C,Datenbank!$C541)),"",SUMIFS(P:P,E:E,Datenbank!$E541,C:C,Datenbank!$C541))+IF(ISERROR(SUMIFS(Q:Q,E:E,Datenbank!$E541,C:C,Datenbank!$C541)),"",SUMIFS(Q:Q,E:E,Datenbank!$E541,C:C,Datenbank!$C541))</f>
        <v>0</v>
      </c>
      <c r="V541" s="33" t="str">
        <f>IF(ISERROR(IF(Z541="Duplikat","",(Datenbank!$U541-Datenbank!$T541))),"",IF(Z541="Duplikat","",(Datenbank!$U541-Datenbank!$T541)))</f>
        <v/>
      </c>
      <c r="W541" s="33">
        <f ca="1">IF(ISERROR(SUMIF(O:T,Datenbank!$O541,T:T)),"",SUMIF(O:T,Datenbank!$O541,T:T))</f>
        <v>0</v>
      </c>
      <c r="X541" s="33">
        <f ca="1">IF(ISERROR(SUMIF(O:Q,Datenbank!$O541,Q:Q)),"",SUMIF(O:Q,Datenbank!$O541,Q:Q))+IF(ISERROR(SUMIF(O:Q,Datenbank!$O541,P:P)),"",SUMIF(O:Q,Datenbank!$O541,P:P))</f>
        <v>0</v>
      </c>
      <c r="Y541" s="33">
        <f ca="1">IF(ISERROR(Datenbank!$X541-W541),"",Datenbank!$X541-W541)</f>
        <v>0</v>
      </c>
      <c r="Z541" s="31" t="str" cm="1">
        <f t="array" ref="Z541">_xlfn.LET(_xlpm.fi,_xlfn._xlws.FILTER($O541:$O$2480,(MONTH($D541:$D$2480)=MONTH($D541))*($O541:$O$2480=$O541)),IF(COUNT(_xlpm.fi)&gt;1,"DUPLIKAT",""))</f>
        <v/>
      </c>
      <c r="AA541" s="31"/>
      <c r="AB541" s="31"/>
    </row>
    <row r="542" spans="2:28" ht="20.100000000000001" customHeight="1" x14ac:dyDescent="0.25">
      <c r="B542" s="31">
        <f t="shared" si="72"/>
        <v>530</v>
      </c>
      <c r="C542" s="31">
        <f t="shared" si="73"/>
        <v>1</v>
      </c>
      <c r="D542" s="32"/>
      <c r="E542" s="31"/>
      <c r="F542" s="31">
        <f>Datenbank!$E542</f>
        <v>0</v>
      </c>
      <c r="G542" s="33" t="str">
        <f>IF(ISERROR(INDEX([1]Plan!A:O,MATCH(E542,[1]Plan!C:C,0),MATCH(C542,[1]Plan!$A$2:$O$2,0))),"",INDEX([1]Plan!A:O,MATCH(E542,[1]Plan!C:C,0),MATCH(C542,[1]Plan!$A$2:$O$2,0)))</f>
        <v/>
      </c>
      <c r="H542" s="33"/>
      <c r="I542" s="33"/>
      <c r="J542" s="31"/>
      <c r="K542" s="33" t="str">
        <f t="shared" si="70"/>
        <v/>
      </c>
      <c r="L542" s="33" t="str">
        <f t="shared" si="71"/>
        <v/>
      </c>
      <c r="M542" s="31" t="str">
        <f t="shared" si="74"/>
        <v/>
      </c>
      <c r="N542" s="31" t="str">
        <f>IF(ISERROR(VLOOKUP(M542,[1]Plan!$Q$5:$R$22,2,FALSE)),"",VLOOKUP(M542,[1]Plan!$Q$5:$R$22,2,FALSE))</f>
        <v/>
      </c>
      <c r="O542" s="31" t="str">
        <f>IF(ISERROR(INDEX([1]Plan!$B:$B,MATCH(F542,[1]Plan!$C:$C,0))),"",INDEX([1]Plan!$B:$B,MATCH(F542,[1]Plan!$C:$C,0)))</f>
        <v/>
      </c>
      <c r="P542" s="33" t="str">
        <f t="shared" si="75"/>
        <v/>
      </c>
      <c r="Q542" s="33">
        <f t="shared" si="76"/>
        <v>0</v>
      </c>
      <c r="R542" s="33" t="str">
        <f t="shared" si="77"/>
        <v/>
      </c>
      <c r="S542" s="33" t="str">
        <f>IF(Z542="DUPLIKAT","",Tabelle1[[#This Row],[Soll-Monat]])</f>
        <v/>
      </c>
      <c r="T542" s="33" t="str">
        <f>IF(ISERROR(IF(M542=99,"",INDEX([1]Plan!A:O,MATCH($O542,[1]Plan!B:B,0),MATCH($C542,[1]Plan!$A$2:$O$2,0)))),"",IF(M542=99,"",INDEX([1]Plan!A:O,MATCH($O542,[1]Plan!B:B,0),MATCH($C542,[1]Plan!$A$2:$O$2,0))))</f>
        <v/>
      </c>
      <c r="U542" s="33">
        <f>IF(ISERROR(SUMIFS(P:P,E:E,Datenbank!$E542,C:C,Datenbank!$C542)),"",SUMIFS(P:P,E:E,Datenbank!$E542,C:C,Datenbank!$C542))+IF(ISERROR(SUMIFS(Q:Q,E:E,Datenbank!$E542,C:C,Datenbank!$C542)),"",SUMIFS(Q:Q,E:E,Datenbank!$E542,C:C,Datenbank!$C542))</f>
        <v>0</v>
      </c>
      <c r="V542" s="33" t="str">
        <f>IF(ISERROR(IF(Z542="Duplikat","",(Datenbank!$U542-Datenbank!$T542))),"",IF(Z542="Duplikat","",(Datenbank!$U542-Datenbank!$T542)))</f>
        <v/>
      </c>
      <c r="W542" s="33">
        <f ca="1">IF(ISERROR(SUMIF(O:T,Datenbank!$O542,T:T)),"",SUMIF(O:T,Datenbank!$O542,T:T))</f>
        <v>0</v>
      </c>
      <c r="X542" s="33">
        <f ca="1">IF(ISERROR(SUMIF(O:Q,Datenbank!$O542,Q:Q)),"",SUMIF(O:Q,Datenbank!$O542,Q:Q))+IF(ISERROR(SUMIF(O:Q,Datenbank!$O542,P:P)),"",SUMIF(O:Q,Datenbank!$O542,P:P))</f>
        <v>0</v>
      </c>
      <c r="Y542" s="33">
        <f ca="1">IF(ISERROR(Datenbank!$X542-W542),"",Datenbank!$X542-W542)</f>
        <v>0</v>
      </c>
      <c r="Z542" s="31" t="str" cm="1">
        <f t="array" ref="Z542">_xlfn.LET(_xlpm.fi,_xlfn._xlws.FILTER($O542:$O$2480,(MONTH($D542:$D$2480)=MONTH($D542))*($O542:$O$2480=$O542)),IF(COUNT(_xlpm.fi)&gt;1,"DUPLIKAT",""))</f>
        <v/>
      </c>
      <c r="AA542" s="31"/>
      <c r="AB542" s="31"/>
    </row>
    <row r="543" spans="2:28" ht="20.100000000000001" customHeight="1" x14ac:dyDescent="0.25">
      <c r="B543" s="31">
        <f t="shared" si="72"/>
        <v>531</v>
      </c>
      <c r="C543" s="31">
        <f t="shared" si="73"/>
        <v>1</v>
      </c>
      <c r="D543" s="32"/>
      <c r="E543" s="31"/>
      <c r="F543" s="31">
        <f>Datenbank!$E543</f>
        <v>0</v>
      </c>
      <c r="G543" s="33" t="str">
        <f>IF(ISERROR(INDEX([1]Plan!A:O,MATCH(E543,[1]Plan!C:C,0),MATCH(C543,[1]Plan!$A$2:$O$2,0))),"",INDEX([1]Plan!A:O,MATCH(E543,[1]Plan!C:C,0),MATCH(C543,[1]Plan!$A$2:$O$2,0)))</f>
        <v/>
      </c>
      <c r="H543" s="33"/>
      <c r="I543" s="33"/>
      <c r="J543" s="31"/>
      <c r="K543" s="33" t="str">
        <f t="shared" si="70"/>
        <v/>
      </c>
      <c r="L543" s="33" t="str">
        <f t="shared" si="71"/>
        <v/>
      </c>
      <c r="M543" s="31" t="str">
        <f t="shared" si="74"/>
        <v/>
      </c>
      <c r="N543" s="31" t="str">
        <f>IF(ISERROR(VLOOKUP(M543,[1]Plan!$Q$5:$R$22,2,FALSE)),"",VLOOKUP(M543,[1]Plan!$Q$5:$R$22,2,FALSE))</f>
        <v/>
      </c>
      <c r="O543" s="31" t="str">
        <f>IF(ISERROR(INDEX([1]Plan!$B:$B,MATCH(F543,[1]Plan!$C:$C,0))),"",INDEX([1]Plan!$B:$B,MATCH(F543,[1]Plan!$C:$C,0)))</f>
        <v/>
      </c>
      <c r="P543" s="33" t="str">
        <f t="shared" si="75"/>
        <v/>
      </c>
      <c r="Q543" s="33">
        <f t="shared" si="76"/>
        <v>0</v>
      </c>
      <c r="R543" s="33" t="str">
        <f t="shared" si="77"/>
        <v/>
      </c>
      <c r="S543" s="33" t="str">
        <f>IF(Z543="DUPLIKAT","",Tabelle1[[#This Row],[Soll-Monat]])</f>
        <v/>
      </c>
      <c r="T543" s="33" t="str">
        <f>IF(ISERROR(IF(M543=99,"",INDEX([1]Plan!A:O,MATCH($O543,[1]Plan!B:B,0),MATCH($C543,[1]Plan!$A$2:$O$2,0)))),"",IF(M543=99,"",INDEX([1]Plan!A:O,MATCH($O543,[1]Plan!B:B,0),MATCH($C543,[1]Plan!$A$2:$O$2,0))))</f>
        <v/>
      </c>
      <c r="U543" s="33">
        <f>IF(ISERROR(SUMIFS(P:P,E:E,Datenbank!$E543,C:C,Datenbank!$C543)),"",SUMIFS(P:P,E:E,Datenbank!$E543,C:C,Datenbank!$C543))+IF(ISERROR(SUMIFS(Q:Q,E:E,Datenbank!$E543,C:C,Datenbank!$C543)),"",SUMIFS(Q:Q,E:E,Datenbank!$E543,C:C,Datenbank!$C543))</f>
        <v>0</v>
      </c>
      <c r="V543" s="33" t="str">
        <f>IF(ISERROR(IF(Z543="Duplikat","",(Datenbank!$U543-Datenbank!$T543))),"",IF(Z543="Duplikat","",(Datenbank!$U543-Datenbank!$T543)))</f>
        <v/>
      </c>
      <c r="W543" s="33">
        <f ca="1">IF(ISERROR(SUMIF(O:T,Datenbank!$O543,T:T)),"",SUMIF(O:T,Datenbank!$O543,T:T))</f>
        <v>0</v>
      </c>
      <c r="X543" s="33">
        <f ca="1">IF(ISERROR(SUMIF(O:Q,Datenbank!$O543,Q:Q)),"",SUMIF(O:Q,Datenbank!$O543,Q:Q))+IF(ISERROR(SUMIF(O:Q,Datenbank!$O543,P:P)),"",SUMIF(O:Q,Datenbank!$O543,P:P))</f>
        <v>0</v>
      </c>
      <c r="Y543" s="33">
        <f ca="1">IF(ISERROR(Datenbank!$X543-W543),"",Datenbank!$X543-W543)</f>
        <v>0</v>
      </c>
      <c r="Z543" s="31" t="str" cm="1">
        <f t="array" ref="Z543">_xlfn.LET(_xlpm.fi,_xlfn._xlws.FILTER($O543:$O$2480,(MONTH($D543:$D$2480)=MONTH($D543))*($O543:$O$2480=$O543)),IF(COUNT(_xlpm.fi)&gt;1,"DUPLIKAT",""))</f>
        <v/>
      </c>
      <c r="AA543" s="31"/>
      <c r="AB543" s="31"/>
    </row>
    <row r="544" spans="2:28" ht="20.100000000000001" customHeight="1" x14ac:dyDescent="0.25">
      <c r="B544" s="31">
        <f t="shared" si="72"/>
        <v>532</v>
      </c>
      <c r="C544" s="31">
        <f t="shared" si="73"/>
        <v>1</v>
      </c>
      <c r="D544" s="32"/>
      <c r="E544" s="31"/>
      <c r="F544" s="31">
        <f>Datenbank!$E544</f>
        <v>0</v>
      </c>
      <c r="G544" s="33" t="str">
        <f>IF(ISERROR(INDEX([1]Plan!A:O,MATCH(E544,[1]Plan!C:C,0),MATCH(C544,[1]Plan!$A$2:$O$2,0))),"",INDEX([1]Plan!A:O,MATCH(E544,[1]Plan!C:C,0),MATCH(C544,[1]Plan!$A$2:$O$2,0)))</f>
        <v/>
      </c>
      <c r="H544" s="33"/>
      <c r="I544" s="33"/>
      <c r="J544" s="31"/>
      <c r="K544" s="33" t="str">
        <f t="shared" si="70"/>
        <v/>
      </c>
      <c r="L544" s="33" t="str">
        <f t="shared" si="71"/>
        <v/>
      </c>
      <c r="M544" s="31" t="str">
        <f t="shared" si="74"/>
        <v/>
      </c>
      <c r="N544" s="31" t="str">
        <f>IF(ISERROR(VLOOKUP(M544,[1]Plan!$Q$5:$R$22,2,FALSE)),"",VLOOKUP(M544,[1]Plan!$Q$5:$R$22,2,FALSE))</f>
        <v/>
      </c>
      <c r="O544" s="31" t="str">
        <f>IF(ISERROR(INDEX([1]Plan!$B:$B,MATCH(F544,[1]Plan!$C:$C,0))),"",INDEX([1]Plan!$B:$B,MATCH(F544,[1]Plan!$C:$C,0)))</f>
        <v/>
      </c>
      <c r="P544" s="33" t="str">
        <f t="shared" si="75"/>
        <v/>
      </c>
      <c r="Q544" s="33">
        <f t="shared" si="76"/>
        <v>0</v>
      </c>
      <c r="R544" s="33" t="str">
        <f t="shared" si="77"/>
        <v/>
      </c>
      <c r="S544" s="33" t="str">
        <f>IF(Z544="DUPLIKAT","",Tabelle1[[#This Row],[Soll-Monat]])</f>
        <v/>
      </c>
      <c r="T544" s="33" t="str">
        <f>IF(ISERROR(IF(M544=99,"",INDEX([1]Plan!A:O,MATCH($O544,[1]Plan!B:B,0),MATCH($C544,[1]Plan!$A$2:$O$2,0)))),"",IF(M544=99,"",INDEX([1]Plan!A:O,MATCH($O544,[1]Plan!B:B,0),MATCH($C544,[1]Plan!$A$2:$O$2,0))))</f>
        <v/>
      </c>
      <c r="U544" s="33">
        <f>IF(ISERROR(SUMIFS(P:P,E:E,Datenbank!$E544,C:C,Datenbank!$C544)),"",SUMIFS(P:P,E:E,Datenbank!$E544,C:C,Datenbank!$C544))+IF(ISERROR(SUMIFS(Q:Q,E:E,Datenbank!$E544,C:C,Datenbank!$C544)),"",SUMIFS(Q:Q,E:E,Datenbank!$E544,C:C,Datenbank!$C544))</f>
        <v>0</v>
      </c>
      <c r="V544" s="33" t="str">
        <f>IF(ISERROR(IF(Z544="Duplikat","",(Datenbank!$U544-Datenbank!$T544))),"",IF(Z544="Duplikat","",(Datenbank!$U544-Datenbank!$T544)))</f>
        <v/>
      </c>
      <c r="W544" s="33">
        <f ca="1">IF(ISERROR(SUMIF(O:T,Datenbank!$O544,T:T)),"",SUMIF(O:T,Datenbank!$O544,T:T))</f>
        <v>0</v>
      </c>
      <c r="X544" s="33">
        <f ca="1">IF(ISERROR(SUMIF(O:Q,Datenbank!$O544,Q:Q)),"",SUMIF(O:Q,Datenbank!$O544,Q:Q))+IF(ISERROR(SUMIF(O:Q,Datenbank!$O544,P:P)),"",SUMIF(O:Q,Datenbank!$O544,P:P))</f>
        <v>0</v>
      </c>
      <c r="Y544" s="33">
        <f ca="1">IF(ISERROR(Datenbank!$X544-W544),"",Datenbank!$X544-W544)</f>
        <v>0</v>
      </c>
      <c r="Z544" s="31" t="str" cm="1">
        <f t="array" ref="Z544">_xlfn.LET(_xlpm.fi,_xlfn._xlws.FILTER($O544:$O$2480,(MONTH($D544:$D$2480)=MONTH($D544))*($O544:$O$2480=$O544)),IF(COUNT(_xlpm.fi)&gt;1,"DUPLIKAT",""))</f>
        <v/>
      </c>
      <c r="AA544" s="31"/>
      <c r="AB544" s="31"/>
    </row>
    <row r="545" spans="2:28" ht="20.100000000000001" customHeight="1" x14ac:dyDescent="0.25">
      <c r="B545" s="31">
        <f t="shared" si="72"/>
        <v>533</v>
      </c>
      <c r="C545" s="31">
        <f t="shared" si="73"/>
        <v>1</v>
      </c>
      <c r="D545" s="32"/>
      <c r="E545" s="31"/>
      <c r="F545" s="31">
        <f>Datenbank!$E545</f>
        <v>0</v>
      </c>
      <c r="G545" s="33" t="str">
        <f>IF(ISERROR(INDEX([1]Plan!A:O,MATCH(E545,[1]Plan!C:C,0),MATCH(C545,[1]Plan!$A$2:$O$2,0))),"",INDEX([1]Plan!A:O,MATCH(E545,[1]Plan!C:C,0),MATCH(C545,[1]Plan!$A$2:$O$2,0)))</f>
        <v/>
      </c>
      <c r="H545" s="33"/>
      <c r="I545" s="33"/>
      <c r="J545" s="31"/>
      <c r="K545" s="33" t="str">
        <f t="shared" si="70"/>
        <v/>
      </c>
      <c r="L545" s="33" t="str">
        <f t="shared" si="71"/>
        <v/>
      </c>
      <c r="M545" s="31" t="str">
        <f t="shared" si="74"/>
        <v/>
      </c>
      <c r="N545" s="31" t="str">
        <f>IF(ISERROR(VLOOKUP(M545,[1]Plan!$Q$5:$R$22,2,FALSE)),"",VLOOKUP(M545,[1]Plan!$Q$5:$R$22,2,FALSE))</f>
        <v/>
      </c>
      <c r="O545" s="31" t="str">
        <f>IF(ISERROR(INDEX([1]Plan!$B:$B,MATCH(F545,[1]Plan!$C:$C,0))),"",INDEX([1]Plan!$B:$B,MATCH(F545,[1]Plan!$C:$C,0)))</f>
        <v/>
      </c>
      <c r="P545" s="33" t="str">
        <f t="shared" si="75"/>
        <v/>
      </c>
      <c r="Q545" s="33">
        <f t="shared" si="76"/>
        <v>0</v>
      </c>
      <c r="R545" s="33" t="str">
        <f t="shared" si="77"/>
        <v/>
      </c>
      <c r="S545" s="33" t="str">
        <f>IF(Z545="DUPLIKAT","",Tabelle1[[#This Row],[Soll-Monat]])</f>
        <v/>
      </c>
      <c r="T545" s="33" t="str">
        <f>IF(ISERROR(IF(M545=99,"",INDEX([1]Plan!A:O,MATCH($O545,[1]Plan!B:B,0),MATCH($C545,[1]Plan!$A$2:$O$2,0)))),"",IF(M545=99,"",INDEX([1]Plan!A:O,MATCH($O545,[1]Plan!B:B,0),MATCH($C545,[1]Plan!$A$2:$O$2,0))))</f>
        <v/>
      </c>
      <c r="U545" s="33">
        <f>IF(ISERROR(SUMIFS(P:P,E:E,Datenbank!$E545,C:C,Datenbank!$C545)),"",SUMIFS(P:P,E:E,Datenbank!$E545,C:C,Datenbank!$C545))+IF(ISERROR(SUMIFS(Q:Q,E:E,Datenbank!$E545,C:C,Datenbank!$C545)),"",SUMIFS(Q:Q,E:E,Datenbank!$E545,C:C,Datenbank!$C545))</f>
        <v>0</v>
      </c>
      <c r="V545" s="33" t="str">
        <f>IF(ISERROR(IF(Z545="Duplikat","",(Datenbank!$U545-Datenbank!$T545))),"",IF(Z545="Duplikat","",(Datenbank!$U545-Datenbank!$T545)))</f>
        <v/>
      </c>
      <c r="W545" s="33">
        <f ca="1">IF(ISERROR(SUMIF(O:T,Datenbank!$O545,T:T)),"",SUMIF(O:T,Datenbank!$O545,T:T))</f>
        <v>0</v>
      </c>
      <c r="X545" s="33">
        <f ca="1">IF(ISERROR(SUMIF(O:Q,Datenbank!$O545,Q:Q)),"",SUMIF(O:Q,Datenbank!$O545,Q:Q))+IF(ISERROR(SUMIF(O:Q,Datenbank!$O545,P:P)),"",SUMIF(O:Q,Datenbank!$O545,P:P))</f>
        <v>0</v>
      </c>
      <c r="Y545" s="33">
        <f ca="1">IF(ISERROR(Datenbank!$X545-W545),"",Datenbank!$X545-W545)</f>
        <v>0</v>
      </c>
      <c r="Z545" s="31" t="str" cm="1">
        <f t="array" ref="Z545">_xlfn.LET(_xlpm.fi,_xlfn._xlws.FILTER($O545:$O$2480,(MONTH($D545:$D$2480)=MONTH($D545))*($O545:$O$2480=$O545)),IF(COUNT(_xlpm.fi)&gt;1,"DUPLIKAT",""))</f>
        <v/>
      </c>
      <c r="AA545" s="31"/>
      <c r="AB545" s="31"/>
    </row>
    <row r="546" spans="2:28" ht="20.100000000000001" customHeight="1" x14ac:dyDescent="0.25">
      <c r="B546" s="31">
        <f t="shared" si="72"/>
        <v>534</v>
      </c>
      <c r="C546" s="31">
        <f t="shared" si="73"/>
        <v>1</v>
      </c>
      <c r="D546" s="32"/>
      <c r="E546" s="31"/>
      <c r="F546" s="31">
        <f>Datenbank!$E546</f>
        <v>0</v>
      </c>
      <c r="G546" s="33" t="str">
        <f>IF(ISERROR(INDEX([1]Plan!A:O,MATCH(E546,[1]Plan!C:C,0),MATCH(C546,[1]Plan!$A$2:$O$2,0))),"",INDEX([1]Plan!A:O,MATCH(E546,[1]Plan!C:C,0),MATCH(C546,[1]Plan!$A$2:$O$2,0)))</f>
        <v/>
      </c>
      <c r="H546" s="33"/>
      <c r="I546" s="33"/>
      <c r="J546" s="31"/>
      <c r="K546" s="33" t="str">
        <f t="shared" si="70"/>
        <v/>
      </c>
      <c r="L546" s="33" t="str">
        <f t="shared" si="71"/>
        <v/>
      </c>
      <c r="M546" s="31" t="str">
        <f t="shared" si="74"/>
        <v/>
      </c>
      <c r="N546" s="31" t="str">
        <f>IF(ISERROR(VLOOKUP(M546,[1]Plan!$Q$5:$R$22,2,FALSE)),"",VLOOKUP(M546,[1]Plan!$Q$5:$R$22,2,FALSE))</f>
        <v/>
      </c>
      <c r="O546" s="31" t="str">
        <f>IF(ISERROR(INDEX([1]Plan!$B:$B,MATCH(F546,[1]Plan!$C:$C,0))),"",INDEX([1]Plan!$B:$B,MATCH(F546,[1]Plan!$C:$C,0)))</f>
        <v/>
      </c>
      <c r="P546" s="33" t="str">
        <f t="shared" si="75"/>
        <v/>
      </c>
      <c r="Q546" s="33">
        <f t="shared" si="76"/>
        <v>0</v>
      </c>
      <c r="R546" s="33" t="str">
        <f t="shared" si="77"/>
        <v/>
      </c>
      <c r="S546" s="33" t="str">
        <f>IF(Z546="DUPLIKAT","",Tabelle1[[#This Row],[Soll-Monat]])</f>
        <v/>
      </c>
      <c r="T546" s="33" t="str">
        <f>IF(ISERROR(IF(M546=99,"",INDEX([1]Plan!A:O,MATCH($O546,[1]Plan!B:B,0),MATCH($C546,[1]Plan!$A$2:$O$2,0)))),"",IF(M546=99,"",INDEX([1]Plan!A:O,MATCH($O546,[1]Plan!B:B,0),MATCH($C546,[1]Plan!$A$2:$O$2,0))))</f>
        <v/>
      </c>
      <c r="U546" s="33">
        <f>IF(ISERROR(SUMIFS(P:P,E:E,Datenbank!$E546,C:C,Datenbank!$C546)),"",SUMIFS(P:P,E:E,Datenbank!$E546,C:C,Datenbank!$C546))+IF(ISERROR(SUMIFS(Q:Q,E:E,Datenbank!$E546,C:C,Datenbank!$C546)),"",SUMIFS(Q:Q,E:E,Datenbank!$E546,C:C,Datenbank!$C546))</f>
        <v>0</v>
      </c>
      <c r="V546" s="33" t="str">
        <f>IF(ISERROR(IF(Z546="Duplikat","",(Datenbank!$U546-Datenbank!$T546))),"",IF(Z546="Duplikat","",(Datenbank!$U546-Datenbank!$T546)))</f>
        <v/>
      </c>
      <c r="W546" s="33">
        <f ca="1">IF(ISERROR(SUMIF(O:T,Datenbank!$O546,T:T)),"",SUMIF(O:T,Datenbank!$O546,T:T))</f>
        <v>0</v>
      </c>
      <c r="X546" s="33">
        <f ca="1">IF(ISERROR(SUMIF(O:Q,Datenbank!$O546,Q:Q)),"",SUMIF(O:Q,Datenbank!$O546,Q:Q))+IF(ISERROR(SUMIF(O:Q,Datenbank!$O546,P:P)),"",SUMIF(O:Q,Datenbank!$O546,P:P))</f>
        <v>0</v>
      </c>
      <c r="Y546" s="33">
        <f ca="1">IF(ISERROR(Datenbank!$X546-W546),"",Datenbank!$X546-W546)</f>
        <v>0</v>
      </c>
      <c r="Z546" s="31" t="str" cm="1">
        <f t="array" ref="Z546">_xlfn.LET(_xlpm.fi,_xlfn._xlws.FILTER($O546:$O$2480,(MONTH($D546:$D$2480)=MONTH($D546))*($O546:$O$2480=$O546)),IF(COUNT(_xlpm.fi)&gt;1,"DUPLIKAT",""))</f>
        <v/>
      </c>
      <c r="AA546" s="31"/>
      <c r="AB546" s="31"/>
    </row>
    <row r="547" spans="2:28" ht="20.100000000000001" customHeight="1" x14ac:dyDescent="0.25">
      <c r="B547" s="31">
        <f t="shared" si="72"/>
        <v>535</v>
      </c>
      <c r="C547" s="31">
        <f t="shared" si="73"/>
        <v>1</v>
      </c>
      <c r="D547" s="32"/>
      <c r="E547" s="31"/>
      <c r="F547" s="31">
        <f>Datenbank!$E547</f>
        <v>0</v>
      </c>
      <c r="G547" s="33" t="str">
        <f>IF(ISERROR(INDEX([1]Plan!A:O,MATCH(E547,[1]Plan!C:C,0),MATCH(C547,[1]Plan!$A$2:$O$2,0))),"",INDEX([1]Plan!A:O,MATCH(E547,[1]Plan!C:C,0),MATCH(C547,[1]Plan!$A$2:$O$2,0)))</f>
        <v/>
      </c>
      <c r="H547" s="33"/>
      <c r="I547" s="33"/>
      <c r="J547" s="31"/>
      <c r="K547" s="33" t="str">
        <f t="shared" si="70"/>
        <v/>
      </c>
      <c r="L547" s="33" t="str">
        <f t="shared" si="71"/>
        <v/>
      </c>
      <c r="M547" s="31" t="str">
        <f t="shared" si="74"/>
        <v/>
      </c>
      <c r="N547" s="31" t="str">
        <f>IF(ISERROR(VLOOKUP(M547,[1]Plan!$Q$5:$R$22,2,FALSE)),"",VLOOKUP(M547,[1]Plan!$Q$5:$R$22,2,FALSE))</f>
        <v/>
      </c>
      <c r="O547" s="31" t="str">
        <f>IF(ISERROR(INDEX([1]Plan!$B:$B,MATCH(F547,[1]Plan!$C:$C,0))),"",INDEX([1]Plan!$B:$B,MATCH(F547,[1]Plan!$C:$C,0)))</f>
        <v/>
      </c>
      <c r="P547" s="33" t="str">
        <f t="shared" si="75"/>
        <v/>
      </c>
      <c r="Q547" s="33">
        <f t="shared" si="76"/>
        <v>0</v>
      </c>
      <c r="R547" s="33" t="str">
        <f t="shared" si="77"/>
        <v/>
      </c>
      <c r="S547" s="33" t="str">
        <f>IF(Z547="DUPLIKAT","",Tabelle1[[#This Row],[Soll-Monat]])</f>
        <v/>
      </c>
      <c r="T547" s="33" t="str">
        <f>IF(ISERROR(IF(M547=99,"",INDEX([1]Plan!A:O,MATCH($O547,[1]Plan!B:B,0),MATCH($C547,[1]Plan!$A$2:$O$2,0)))),"",IF(M547=99,"",INDEX([1]Plan!A:O,MATCH($O547,[1]Plan!B:B,0),MATCH($C547,[1]Plan!$A$2:$O$2,0))))</f>
        <v/>
      </c>
      <c r="U547" s="33">
        <f>IF(ISERROR(SUMIFS(P:P,E:E,Datenbank!$E547,C:C,Datenbank!$C547)),"",SUMIFS(P:P,E:E,Datenbank!$E547,C:C,Datenbank!$C547))+IF(ISERROR(SUMIFS(Q:Q,E:E,Datenbank!$E547,C:C,Datenbank!$C547)),"",SUMIFS(Q:Q,E:E,Datenbank!$E547,C:C,Datenbank!$C547))</f>
        <v>0</v>
      </c>
      <c r="V547" s="33" t="str">
        <f>IF(ISERROR(IF(Z547="Duplikat","",(Datenbank!$U547-Datenbank!$T547))),"",IF(Z547="Duplikat","",(Datenbank!$U547-Datenbank!$T547)))</f>
        <v/>
      </c>
      <c r="W547" s="33">
        <f ca="1">IF(ISERROR(SUMIF(O:T,Datenbank!$O547,T:T)),"",SUMIF(O:T,Datenbank!$O547,T:T))</f>
        <v>0</v>
      </c>
      <c r="X547" s="33">
        <f ca="1">IF(ISERROR(SUMIF(O:Q,Datenbank!$O547,Q:Q)),"",SUMIF(O:Q,Datenbank!$O547,Q:Q))+IF(ISERROR(SUMIF(O:Q,Datenbank!$O547,P:P)),"",SUMIF(O:Q,Datenbank!$O547,P:P))</f>
        <v>0</v>
      </c>
      <c r="Y547" s="33">
        <f ca="1">IF(ISERROR(Datenbank!$X547-W547),"",Datenbank!$X547-W547)</f>
        <v>0</v>
      </c>
      <c r="Z547" s="31" t="str" cm="1">
        <f t="array" ref="Z547">_xlfn.LET(_xlpm.fi,_xlfn._xlws.FILTER($O547:$O$2480,(MONTH($D547:$D$2480)=MONTH($D547))*($O547:$O$2480=$O547)),IF(COUNT(_xlpm.fi)&gt;1,"DUPLIKAT",""))</f>
        <v/>
      </c>
      <c r="AA547" s="31"/>
      <c r="AB547" s="31"/>
    </row>
    <row r="548" spans="2:28" ht="20.100000000000001" customHeight="1" x14ac:dyDescent="0.25">
      <c r="B548" s="31">
        <f t="shared" si="72"/>
        <v>536</v>
      </c>
      <c r="C548" s="31">
        <f t="shared" si="73"/>
        <v>1</v>
      </c>
      <c r="D548" s="32"/>
      <c r="E548" s="31"/>
      <c r="F548" s="31">
        <f>Datenbank!$E548</f>
        <v>0</v>
      </c>
      <c r="G548" s="33" t="str">
        <f>IF(ISERROR(INDEX([1]Plan!A:O,MATCH(E548,[1]Plan!C:C,0),MATCH(C548,[1]Plan!$A$2:$O$2,0))),"",INDEX([1]Plan!A:O,MATCH(E548,[1]Plan!C:C,0),MATCH(C548,[1]Plan!$A$2:$O$2,0)))</f>
        <v/>
      </c>
      <c r="H548" s="33"/>
      <c r="I548" s="33"/>
      <c r="J548" s="31"/>
      <c r="K548" s="33" t="str">
        <f t="shared" si="70"/>
        <v/>
      </c>
      <c r="L548" s="33" t="str">
        <f t="shared" si="71"/>
        <v/>
      </c>
      <c r="M548" s="31" t="str">
        <f t="shared" si="74"/>
        <v/>
      </c>
      <c r="N548" s="31" t="str">
        <f>IF(ISERROR(VLOOKUP(M548,[1]Plan!$Q$5:$R$22,2,FALSE)),"",VLOOKUP(M548,[1]Plan!$Q$5:$R$22,2,FALSE))</f>
        <v/>
      </c>
      <c r="O548" s="31" t="str">
        <f>IF(ISERROR(INDEX([1]Plan!$B:$B,MATCH(F548,[1]Plan!$C:$C,0))),"",INDEX([1]Plan!$B:$B,MATCH(F548,[1]Plan!$C:$C,0)))</f>
        <v/>
      </c>
      <c r="P548" s="33" t="str">
        <f t="shared" si="75"/>
        <v/>
      </c>
      <c r="Q548" s="33">
        <f t="shared" si="76"/>
        <v>0</v>
      </c>
      <c r="R548" s="33" t="str">
        <f t="shared" si="77"/>
        <v/>
      </c>
      <c r="S548" s="33" t="str">
        <f>IF(Z548="DUPLIKAT","",Tabelle1[[#This Row],[Soll-Monat]])</f>
        <v/>
      </c>
      <c r="T548" s="33" t="str">
        <f>IF(ISERROR(IF(M548=99,"",INDEX([1]Plan!A:O,MATCH($O548,[1]Plan!B:B,0),MATCH($C548,[1]Plan!$A$2:$O$2,0)))),"",IF(M548=99,"",INDEX([1]Plan!A:O,MATCH($O548,[1]Plan!B:B,0),MATCH($C548,[1]Plan!$A$2:$O$2,0))))</f>
        <v/>
      </c>
      <c r="U548" s="33">
        <f>IF(ISERROR(SUMIFS(P:P,E:E,Datenbank!$E548,C:C,Datenbank!$C548)),"",SUMIFS(P:P,E:E,Datenbank!$E548,C:C,Datenbank!$C548))+IF(ISERROR(SUMIFS(Q:Q,E:E,Datenbank!$E548,C:C,Datenbank!$C548)),"",SUMIFS(Q:Q,E:E,Datenbank!$E548,C:C,Datenbank!$C548))</f>
        <v>0</v>
      </c>
      <c r="V548" s="33" t="str">
        <f>IF(ISERROR(IF(Z548="Duplikat","",(Datenbank!$U548-Datenbank!$T548))),"",IF(Z548="Duplikat","",(Datenbank!$U548-Datenbank!$T548)))</f>
        <v/>
      </c>
      <c r="W548" s="33">
        <f ca="1">IF(ISERROR(SUMIF(O:T,Datenbank!$O548,T:T)),"",SUMIF(O:T,Datenbank!$O548,T:T))</f>
        <v>0</v>
      </c>
      <c r="X548" s="33">
        <f ca="1">IF(ISERROR(SUMIF(O:Q,Datenbank!$O548,Q:Q)),"",SUMIF(O:Q,Datenbank!$O548,Q:Q))+IF(ISERROR(SUMIF(O:Q,Datenbank!$O548,P:P)),"",SUMIF(O:Q,Datenbank!$O548,P:P))</f>
        <v>0</v>
      </c>
      <c r="Y548" s="33">
        <f ca="1">IF(ISERROR(Datenbank!$X548-W548),"",Datenbank!$X548-W548)</f>
        <v>0</v>
      </c>
      <c r="Z548" s="31" t="str" cm="1">
        <f t="array" ref="Z548">_xlfn.LET(_xlpm.fi,_xlfn._xlws.FILTER($O548:$O$2480,(MONTH($D548:$D$2480)=MONTH($D548))*($O548:$O$2480=$O548)),IF(COUNT(_xlpm.fi)&gt;1,"DUPLIKAT",""))</f>
        <v/>
      </c>
      <c r="AA548" s="31"/>
      <c r="AB548" s="31"/>
    </row>
    <row r="549" spans="2:28" ht="20.100000000000001" customHeight="1" x14ac:dyDescent="0.25">
      <c r="B549" s="31">
        <f t="shared" si="72"/>
        <v>537</v>
      </c>
      <c r="C549" s="31">
        <f t="shared" si="73"/>
        <v>1</v>
      </c>
      <c r="D549" s="32"/>
      <c r="E549" s="31"/>
      <c r="F549" s="31">
        <f>Datenbank!$E549</f>
        <v>0</v>
      </c>
      <c r="G549" s="33" t="str">
        <f>IF(ISERROR(INDEX([1]Plan!A:O,MATCH(E549,[1]Plan!C:C,0),MATCH(C549,[1]Plan!$A$2:$O$2,0))),"",INDEX([1]Plan!A:O,MATCH(E549,[1]Plan!C:C,0),MATCH(C549,[1]Plan!$A$2:$O$2,0)))</f>
        <v/>
      </c>
      <c r="H549" s="33"/>
      <c r="I549" s="33"/>
      <c r="J549" s="31"/>
      <c r="K549" s="33" t="str">
        <f t="shared" si="70"/>
        <v/>
      </c>
      <c r="L549" s="33" t="str">
        <f t="shared" si="71"/>
        <v/>
      </c>
      <c r="M549" s="31" t="str">
        <f t="shared" si="74"/>
        <v/>
      </c>
      <c r="N549" s="31" t="str">
        <f>IF(ISERROR(VLOOKUP(M549,[1]Plan!$Q$5:$R$22,2,FALSE)),"",VLOOKUP(M549,[1]Plan!$Q$5:$R$22,2,FALSE))</f>
        <v/>
      </c>
      <c r="O549" s="31" t="str">
        <f>IF(ISERROR(INDEX([1]Plan!$B:$B,MATCH(F549,[1]Plan!$C:$C,0))),"",INDEX([1]Plan!$B:$B,MATCH(F549,[1]Plan!$C:$C,0)))</f>
        <v/>
      </c>
      <c r="P549" s="33" t="str">
        <f t="shared" si="75"/>
        <v/>
      </c>
      <c r="Q549" s="33">
        <f t="shared" si="76"/>
        <v>0</v>
      </c>
      <c r="R549" s="33" t="str">
        <f t="shared" si="77"/>
        <v/>
      </c>
      <c r="S549" s="33" t="str">
        <f>IF(Z549="DUPLIKAT","",Tabelle1[[#This Row],[Soll-Monat]])</f>
        <v/>
      </c>
      <c r="T549" s="33" t="str">
        <f>IF(ISERROR(IF(M549=99,"",INDEX([1]Plan!A:O,MATCH($O549,[1]Plan!B:B,0),MATCH($C549,[1]Plan!$A$2:$O$2,0)))),"",IF(M549=99,"",INDEX([1]Plan!A:O,MATCH($O549,[1]Plan!B:B,0),MATCH($C549,[1]Plan!$A$2:$O$2,0))))</f>
        <v/>
      </c>
      <c r="U549" s="33">
        <f>IF(ISERROR(SUMIFS(P:P,E:E,Datenbank!$E549,C:C,Datenbank!$C549)),"",SUMIFS(P:P,E:E,Datenbank!$E549,C:C,Datenbank!$C549))+IF(ISERROR(SUMIFS(Q:Q,E:E,Datenbank!$E549,C:C,Datenbank!$C549)),"",SUMIFS(Q:Q,E:E,Datenbank!$E549,C:C,Datenbank!$C549))</f>
        <v>0</v>
      </c>
      <c r="V549" s="33" t="str">
        <f>IF(ISERROR(IF(Z549="Duplikat","",(Datenbank!$U549-Datenbank!$T549))),"",IF(Z549="Duplikat","",(Datenbank!$U549-Datenbank!$T549)))</f>
        <v/>
      </c>
      <c r="W549" s="33">
        <f ca="1">IF(ISERROR(SUMIF(O:T,Datenbank!$O549,T:T)),"",SUMIF(O:T,Datenbank!$O549,T:T))</f>
        <v>0</v>
      </c>
      <c r="X549" s="33">
        <f ca="1">IF(ISERROR(SUMIF(O:Q,Datenbank!$O549,Q:Q)),"",SUMIF(O:Q,Datenbank!$O549,Q:Q))+IF(ISERROR(SUMIF(O:Q,Datenbank!$O549,P:P)),"",SUMIF(O:Q,Datenbank!$O549,P:P))</f>
        <v>0</v>
      </c>
      <c r="Y549" s="33">
        <f ca="1">IF(ISERROR(Datenbank!$X549-W549),"",Datenbank!$X549-W549)</f>
        <v>0</v>
      </c>
      <c r="Z549" s="31" t="str" cm="1">
        <f t="array" ref="Z549">_xlfn.LET(_xlpm.fi,_xlfn._xlws.FILTER($O549:$O$2480,(MONTH($D549:$D$2480)=MONTH($D549))*($O549:$O$2480=$O549)),IF(COUNT(_xlpm.fi)&gt;1,"DUPLIKAT",""))</f>
        <v/>
      </c>
      <c r="AA549" s="31"/>
      <c r="AB549" s="31"/>
    </row>
    <row r="550" spans="2:28" ht="20.100000000000001" customHeight="1" x14ac:dyDescent="0.25">
      <c r="B550" s="31">
        <f t="shared" si="72"/>
        <v>538</v>
      </c>
      <c r="C550" s="31">
        <f t="shared" si="73"/>
        <v>1</v>
      </c>
      <c r="D550" s="32"/>
      <c r="E550" s="31"/>
      <c r="F550" s="31">
        <f>Datenbank!$E550</f>
        <v>0</v>
      </c>
      <c r="G550" s="33" t="str">
        <f>IF(ISERROR(INDEX([1]Plan!A:O,MATCH(E550,[1]Plan!C:C,0),MATCH(C550,[1]Plan!$A$2:$O$2,0))),"",INDEX([1]Plan!A:O,MATCH(E550,[1]Plan!C:C,0),MATCH(C550,[1]Plan!$A$2:$O$2,0)))</f>
        <v/>
      </c>
      <c r="H550" s="33"/>
      <c r="I550" s="33"/>
      <c r="J550" s="31"/>
      <c r="K550" s="33" t="str">
        <f t="shared" si="70"/>
        <v/>
      </c>
      <c r="L550" s="33" t="str">
        <f t="shared" si="71"/>
        <v/>
      </c>
      <c r="M550" s="31" t="str">
        <f t="shared" si="74"/>
        <v/>
      </c>
      <c r="N550" s="31" t="str">
        <f>IF(ISERROR(VLOOKUP(M550,[1]Plan!$Q$5:$R$22,2,FALSE)),"",VLOOKUP(M550,[1]Plan!$Q$5:$R$22,2,FALSE))</f>
        <v/>
      </c>
      <c r="O550" s="31" t="str">
        <f>IF(ISERROR(INDEX([1]Plan!$B:$B,MATCH(F550,[1]Plan!$C:$C,0))),"",INDEX([1]Plan!$B:$B,MATCH(F550,[1]Plan!$C:$C,0)))</f>
        <v/>
      </c>
      <c r="P550" s="33" t="str">
        <f t="shared" si="75"/>
        <v/>
      </c>
      <c r="Q550" s="33">
        <f t="shared" si="76"/>
        <v>0</v>
      </c>
      <c r="R550" s="33" t="str">
        <f t="shared" si="77"/>
        <v/>
      </c>
      <c r="S550" s="33" t="str">
        <f>IF(Z550="DUPLIKAT","",Tabelle1[[#This Row],[Soll-Monat]])</f>
        <v/>
      </c>
      <c r="T550" s="33" t="str">
        <f>IF(ISERROR(IF(M550=99,"",INDEX([1]Plan!A:O,MATCH($O550,[1]Plan!B:B,0),MATCH($C550,[1]Plan!$A$2:$O$2,0)))),"",IF(M550=99,"",INDEX([1]Plan!A:O,MATCH($O550,[1]Plan!B:B,0),MATCH($C550,[1]Plan!$A$2:$O$2,0))))</f>
        <v/>
      </c>
      <c r="U550" s="33">
        <f>IF(ISERROR(SUMIFS(P:P,E:E,Datenbank!$E550,C:C,Datenbank!$C550)),"",SUMIFS(P:P,E:E,Datenbank!$E550,C:C,Datenbank!$C550))+IF(ISERROR(SUMIFS(Q:Q,E:E,Datenbank!$E550,C:C,Datenbank!$C550)),"",SUMIFS(Q:Q,E:E,Datenbank!$E550,C:C,Datenbank!$C550))</f>
        <v>0</v>
      </c>
      <c r="V550" s="33" t="str">
        <f>IF(ISERROR(IF(Z550="Duplikat","",(Datenbank!$U550-Datenbank!$T550))),"",IF(Z550="Duplikat","",(Datenbank!$U550-Datenbank!$T550)))</f>
        <v/>
      </c>
      <c r="W550" s="33">
        <f ca="1">IF(ISERROR(SUMIF(O:T,Datenbank!$O550,T:T)),"",SUMIF(O:T,Datenbank!$O550,T:T))</f>
        <v>0</v>
      </c>
      <c r="X550" s="33">
        <f ca="1">IF(ISERROR(SUMIF(O:Q,Datenbank!$O550,Q:Q)),"",SUMIF(O:Q,Datenbank!$O550,Q:Q))+IF(ISERROR(SUMIF(O:Q,Datenbank!$O550,P:P)),"",SUMIF(O:Q,Datenbank!$O550,P:P))</f>
        <v>0</v>
      </c>
      <c r="Y550" s="33">
        <f ca="1">IF(ISERROR(Datenbank!$X550-W550),"",Datenbank!$X550-W550)</f>
        <v>0</v>
      </c>
      <c r="Z550" s="31" t="str" cm="1">
        <f t="array" ref="Z550">_xlfn.LET(_xlpm.fi,_xlfn._xlws.FILTER($O550:$O$2480,(MONTH($D550:$D$2480)=MONTH($D550))*($O550:$O$2480=$O550)),IF(COUNT(_xlpm.fi)&gt;1,"DUPLIKAT",""))</f>
        <v/>
      </c>
      <c r="AA550" s="31"/>
      <c r="AB550" s="31"/>
    </row>
    <row r="551" spans="2:28" ht="20.100000000000001" customHeight="1" x14ac:dyDescent="0.25">
      <c r="B551" s="31">
        <f t="shared" si="72"/>
        <v>539</v>
      </c>
      <c r="C551" s="31">
        <f t="shared" si="73"/>
        <v>1</v>
      </c>
      <c r="D551" s="32"/>
      <c r="E551" s="31"/>
      <c r="F551" s="31">
        <f>Datenbank!$E551</f>
        <v>0</v>
      </c>
      <c r="G551" s="33" t="str">
        <f>IF(ISERROR(INDEX([1]Plan!A:O,MATCH(E551,[1]Plan!C:C,0),MATCH(C551,[1]Plan!$A$2:$O$2,0))),"",INDEX([1]Plan!A:O,MATCH(E551,[1]Plan!C:C,0),MATCH(C551,[1]Plan!$A$2:$O$2,0)))</f>
        <v/>
      </c>
      <c r="H551" s="33"/>
      <c r="I551" s="33"/>
      <c r="J551" s="31"/>
      <c r="K551" s="33" t="str">
        <f t="shared" si="70"/>
        <v/>
      </c>
      <c r="L551" s="33" t="str">
        <f t="shared" si="71"/>
        <v/>
      </c>
      <c r="M551" s="31" t="str">
        <f t="shared" si="74"/>
        <v/>
      </c>
      <c r="N551" s="31" t="str">
        <f>IF(ISERROR(VLOOKUP(M551,[1]Plan!$Q$5:$R$22,2,FALSE)),"",VLOOKUP(M551,[1]Plan!$Q$5:$R$22,2,FALSE))</f>
        <v/>
      </c>
      <c r="O551" s="31" t="str">
        <f>IF(ISERROR(INDEX([1]Plan!$B:$B,MATCH(F551,[1]Plan!$C:$C,0))),"",INDEX([1]Plan!$B:$B,MATCH(F551,[1]Plan!$C:$C,0)))</f>
        <v/>
      </c>
      <c r="P551" s="33" t="str">
        <f t="shared" si="75"/>
        <v/>
      </c>
      <c r="Q551" s="33">
        <f t="shared" si="76"/>
        <v>0</v>
      </c>
      <c r="R551" s="33" t="str">
        <f t="shared" si="77"/>
        <v/>
      </c>
      <c r="S551" s="33" t="str">
        <f>IF(Z551="DUPLIKAT","",Tabelle1[[#This Row],[Soll-Monat]])</f>
        <v/>
      </c>
      <c r="T551" s="33" t="str">
        <f>IF(ISERROR(IF(M551=99,"",INDEX([1]Plan!A:O,MATCH($O551,[1]Plan!B:B,0),MATCH($C551,[1]Plan!$A$2:$O$2,0)))),"",IF(M551=99,"",INDEX([1]Plan!A:O,MATCH($O551,[1]Plan!B:B,0),MATCH($C551,[1]Plan!$A$2:$O$2,0))))</f>
        <v/>
      </c>
      <c r="U551" s="33">
        <f>IF(ISERROR(SUMIFS(P:P,E:E,Datenbank!$E551,C:C,Datenbank!$C551)),"",SUMIFS(P:P,E:E,Datenbank!$E551,C:C,Datenbank!$C551))+IF(ISERROR(SUMIFS(Q:Q,E:E,Datenbank!$E551,C:C,Datenbank!$C551)),"",SUMIFS(Q:Q,E:E,Datenbank!$E551,C:C,Datenbank!$C551))</f>
        <v>0</v>
      </c>
      <c r="V551" s="33" t="str">
        <f>IF(ISERROR(IF(Z551="Duplikat","",(Datenbank!$U551-Datenbank!$T551))),"",IF(Z551="Duplikat","",(Datenbank!$U551-Datenbank!$T551)))</f>
        <v/>
      </c>
      <c r="W551" s="33">
        <f ca="1">IF(ISERROR(SUMIF(O:T,Datenbank!$O551,T:T)),"",SUMIF(O:T,Datenbank!$O551,T:T))</f>
        <v>0</v>
      </c>
      <c r="X551" s="33">
        <f ca="1">IF(ISERROR(SUMIF(O:Q,Datenbank!$O551,Q:Q)),"",SUMIF(O:Q,Datenbank!$O551,Q:Q))+IF(ISERROR(SUMIF(O:Q,Datenbank!$O551,P:P)),"",SUMIF(O:Q,Datenbank!$O551,P:P))</f>
        <v>0</v>
      </c>
      <c r="Y551" s="33">
        <f ca="1">IF(ISERROR(Datenbank!$X551-W551),"",Datenbank!$X551-W551)</f>
        <v>0</v>
      </c>
      <c r="Z551" s="31" t="str" cm="1">
        <f t="array" ref="Z551">_xlfn.LET(_xlpm.fi,_xlfn._xlws.FILTER($O551:$O$2480,(MONTH($D551:$D$2480)=MONTH($D551))*($O551:$O$2480=$O551)),IF(COUNT(_xlpm.fi)&gt;1,"DUPLIKAT",""))</f>
        <v/>
      </c>
      <c r="AA551" s="31"/>
      <c r="AB551" s="31"/>
    </row>
    <row r="552" spans="2:28" ht="20.100000000000001" customHeight="1" x14ac:dyDescent="0.25">
      <c r="B552" s="31">
        <f t="shared" si="72"/>
        <v>540</v>
      </c>
      <c r="C552" s="31">
        <f t="shared" si="73"/>
        <v>1</v>
      </c>
      <c r="D552" s="32"/>
      <c r="E552" s="31"/>
      <c r="F552" s="31">
        <f>Datenbank!$E552</f>
        <v>0</v>
      </c>
      <c r="G552" s="33" t="str">
        <f>IF(ISERROR(INDEX([1]Plan!A:O,MATCH(E552,[1]Plan!C:C,0),MATCH(C552,[1]Plan!$A$2:$O$2,0))),"",INDEX([1]Plan!A:O,MATCH(E552,[1]Plan!C:C,0),MATCH(C552,[1]Plan!$A$2:$O$2,0)))</f>
        <v/>
      </c>
      <c r="H552" s="33"/>
      <c r="I552" s="33"/>
      <c r="J552" s="31"/>
      <c r="K552" s="33" t="str">
        <f t="shared" si="70"/>
        <v/>
      </c>
      <c r="L552" s="33" t="str">
        <f t="shared" si="71"/>
        <v/>
      </c>
      <c r="M552" s="31" t="str">
        <f t="shared" si="74"/>
        <v/>
      </c>
      <c r="N552" s="31" t="str">
        <f>IF(ISERROR(VLOOKUP(M552,[1]Plan!$Q$5:$R$22,2,FALSE)),"",VLOOKUP(M552,[1]Plan!$Q$5:$R$22,2,FALSE))</f>
        <v/>
      </c>
      <c r="O552" s="31" t="str">
        <f>IF(ISERROR(INDEX([1]Plan!$B:$B,MATCH(F552,[1]Plan!$C:$C,0))),"",INDEX([1]Plan!$B:$B,MATCH(F552,[1]Plan!$C:$C,0)))</f>
        <v/>
      </c>
      <c r="P552" s="33" t="str">
        <f t="shared" si="75"/>
        <v/>
      </c>
      <c r="Q552" s="33">
        <f t="shared" si="76"/>
        <v>0</v>
      </c>
      <c r="R552" s="33" t="str">
        <f t="shared" si="77"/>
        <v/>
      </c>
      <c r="S552" s="33" t="str">
        <f>IF(Z552="DUPLIKAT","",Tabelle1[[#This Row],[Soll-Monat]])</f>
        <v/>
      </c>
      <c r="T552" s="33" t="str">
        <f>IF(ISERROR(IF(M552=99,"",INDEX([1]Plan!A:O,MATCH($O552,[1]Plan!B:B,0),MATCH($C552,[1]Plan!$A$2:$O$2,0)))),"",IF(M552=99,"",INDEX([1]Plan!A:O,MATCH($O552,[1]Plan!B:B,0),MATCH($C552,[1]Plan!$A$2:$O$2,0))))</f>
        <v/>
      </c>
      <c r="U552" s="33">
        <f>IF(ISERROR(SUMIFS(P:P,E:E,Datenbank!$E552,C:C,Datenbank!$C552)),"",SUMIFS(P:P,E:E,Datenbank!$E552,C:C,Datenbank!$C552))+IF(ISERROR(SUMIFS(Q:Q,E:E,Datenbank!$E552,C:C,Datenbank!$C552)),"",SUMIFS(Q:Q,E:E,Datenbank!$E552,C:C,Datenbank!$C552))</f>
        <v>0</v>
      </c>
      <c r="V552" s="33" t="str">
        <f>IF(ISERROR(IF(Z552="Duplikat","",(Datenbank!$U552-Datenbank!$T552))),"",IF(Z552="Duplikat","",(Datenbank!$U552-Datenbank!$T552)))</f>
        <v/>
      </c>
      <c r="W552" s="33">
        <f ca="1">IF(ISERROR(SUMIF(O:T,Datenbank!$O552,T:T)),"",SUMIF(O:T,Datenbank!$O552,T:T))</f>
        <v>0</v>
      </c>
      <c r="X552" s="33">
        <f ca="1">IF(ISERROR(SUMIF(O:Q,Datenbank!$O552,Q:Q)),"",SUMIF(O:Q,Datenbank!$O552,Q:Q))+IF(ISERROR(SUMIF(O:Q,Datenbank!$O552,P:P)),"",SUMIF(O:Q,Datenbank!$O552,P:P))</f>
        <v>0</v>
      </c>
      <c r="Y552" s="33">
        <f ca="1">IF(ISERROR(Datenbank!$X552-W552),"",Datenbank!$X552-W552)</f>
        <v>0</v>
      </c>
      <c r="Z552" s="31" t="str" cm="1">
        <f t="array" ref="Z552">_xlfn.LET(_xlpm.fi,_xlfn._xlws.FILTER($O552:$O$2480,(MONTH($D552:$D$2480)=MONTH($D552))*($O552:$O$2480=$O552)),IF(COUNT(_xlpm.fi)&gt;1,"DUPLIKAT",""))</f>
        <v/>
      </c>
      <c r="AA552" s="31"/>
      <c r="AB552" s="31"/>
    </row>
    <row r="553" spans="2:28" ht="20.100000000000001" customHeight="1" x14ac:dyDescent="0.25">
      <c r="B553" s="31">
        <f t="shared" si="72"/>
        <v>541</v>
      </c>
      <c r="C553" s="31">
        <f t="shared" si="73"/>
        <v>1</v>
      </c>
      <c r="D553" s="32"/>
      <c r="E553" s="31"/>
      <c r="F553" s="31">
        <f>Datenbank!$E553</f>
        <v>0</v>
      </c>
      <c r="G553" s="33" t="str">
        <f>IF(ISERROR(INDEX([1]Plan!A:O,MATCH(E553,[1]Plan!C:C,0),MATCH(C553,[1]Plan!$A$2:$O$2,0))),"",INDEX([1]Plan!A:O,MATCH(E553,[1]Plan!C:C,0),MATCH(C553,[1]Plan!$A$2:$O$2,0)))</f>
        <v/>
      </c>
      <c r="H553" s="33"/>
      <c r="I553" s="33"/>
      <c r="J553" s="31"/>
      <c r="K553" s="33" t="str">
        <f t="shared" si="70"/>
        <v/>
      </c>
      <c r="L553" s="33" t="str">
        <f t="shared" si="71"/>
        <v/>
      </c>
      <c r="M553" s="31" t="str">
        <f t="shared" si="74"/>
        <v/>
      </c>
      <c r="N553" s="31" t="str">
        <f>IF(ISERROR(VLOOKUP(M553,[1]Plan!$Q$5:$R$22,2,FALSE)),"",VLOOKUP(M553,[1]Plan!$Q$5:$R$22,2,FALSE))</f>
        <v/>
      </c>
      <c r="O553" s="31" t="str">
        <f>IF(ISERROR(INDEX([1]Plan!$B:$B,MATCH(F553,[1]Plan!$C:$C,0))),"",INDEX([1]Plan!$B:$B,MATCH(F553,[1]Plan!$C:$C,0)))</f>
        <v/>
      </c>
      <c r="P553" s="33" t="str">
        <f t="shared" si="75"/>
        <v/>
      </c>
      <c r="Q553" s="33">
        <f t="shared" si="76"/>
        <v>0</v>
      </c>
      <c r="R553" s="33" t="str">
        <f t="shared" si="77"/>
        <v/>
      </c>
      <c r="S553" s="33" t="str">
        <f>IF(Z553="DUPLIKAT","",Tabelle1[[#This Row],[Soll-Monat]])</f>
        <v/>
      </c>
      <c r="T553" s="33" t="str">
        <f>IF(ISERROR(IF(M553=99,"",INDEX([1]Plan!A:O,MATCH($O553,[1]Plan!B:B,0),MATCH($C553,[1]Plan!$A$2:$O$2,0)))),"",IF(M553=99,"",INDEX([1]Plan!A:O,MATCH($O553,[1]Plan!B:B,0),MATCH($C553,[1]Plan!$A$2:$O$2,0))))</f>
        <v/>
      </c>
      <c r="U553" s="33">
        <f>IF(ISERROR(SUMIFS(P:P,E:E,Datenbank!$E553,C:C,Datenbank!$C553)),"",SUMIFS(P:P,E:E,Datenbank!$E553,C:C,Datenbank!$C553))+IF(ISERROR(SUMIFS(Q:Q,E:E,Datenbank!$E553,C:C,Datenbank!$C553)),"",SUMIFS(Q:Q,E:E,Datenbank!$E553,C:C,Datenbank!$C553))</f>
        <v>0</v>
      </c>
      <c r="V553" s="33" t="str">
        <f>IF(ISERROR(IF(Z553="Duplikat","",(Datenbank!$U553-Datenbank!$T553))),"",IF(Z553="Duplikat","",(Datenbank!$U553-Datenbank!$T553)))</f>
        <v/>
      </c>
      <c r="W553" s="33">
        <f ca="1">IF(ISERROR(SUMIF(O:T,Datenbank!$O553,T:T)),"",SUMIF(O:T,Datenbank!$O553,T:T))</f>
        <v>0</v>
      </c>
      <c r="X553" s="33">
        <f ca="1">IF(ISERROR(SUMIF(O:Q,Datenbank!$O553,Q:Q)),"",SUMIF(O:Q,Datenbank!$O553,Q:Q))+IF(ISERROR(SUMIF(O:Q,Datenbank!$O553,P:P)),"",SUMIF(O:Q,Datenbank!$O553,P:P))</f>
        <v>0</v>
      </c>
      <c r="Y553" s="33">
        <f ca="1">IF(ISERROR(Datenbank!$X553-W553),"",Datenbank!$X553-W553)</f>
        <v>0</v>
      </c>
      <c r="Z553" s="31" t="str" cm="1">
        <f t="array" ref="Z553">_xlfn.LET(_xlpm.fi,_xlfn._xlws.FILTER($O553:$O$2480,(MONTH($D553:$D$2480)=MONTH($D553))*($O553:$O$2480=$O553)),IF(COUNT(_xlpm.fi)&gt;1,"DUPLIKAT",""))</f>
        <v/>
      </c>
      <c r="AA553" s="31"/>
      <c r="AB553" s="31"/>
    </row>
    <row r="554" spans="2:28" ht="20.100000000000001" customHeight="1" x14ac:dyDescent="0.25">
      <c r="B554" s="31">
        <f t="shared" si="72"/>
        <v>542</v>
      </c>
      <c r="C554" s="31">
        <f t="shared" si="73"/>
        <v>1</v>
      </c>
      <c r="D554" s="32"/>
      <c r="E554" s="31"/>
      <c r="F554" s="31">
        <f>Datenbank!$E554</f>
        <v>0</v>
      </c>
      <c r="G554" s="33" t="str">
        <f>IF(ISERROR(INDEX([1]Plan!A:O,MATCH(E554,[1]Plan!C:C,0),MATCH(C554,[1]Plan!$A$2:$O$2,0))),"",INDEX([1]Plan!A:O,MATCH(E554,[1]Plan!C:C,0),MATCH(C554,[1]Plan!$A$2:$O$2,0)))</f>
        <v/>
      </c>
      <c r="H554" s="33"/>
      <c r="I554" s="33"/>
      <c r="J554" s="31"/>
      <c r="K554" s="33" t="str">
        <f t="shared" si="70"/>
        <v/>
      </c>
      <c r="L554" s="33" t="str">
        <f t="shared" si="71"/>
        <v/>
      </c>
      <c r="M554" s="31" t="str">
        <f t="shared" si="74"/>
        <v/>
      </c>
      <c r="N554" s="31" t="str">
        <f>IF(ISERROR(VLOOKUP(M554,[1]Plan!$Q$5:$R$22,2,FALSE)),"",VLOOKUP(M554,[1]Plan!$Q$5:$R$22,2,FALSE))</f>
        <v/>
      </c>
      <c r="O554" s="31" t="str">
        <f>IF(ISERROR(INDEX([1]Plan!$B:$B,MATCH(F554,[1]Plan!$C:$C,0))),"",INDEX([1]Plan!$B:$B,MATCH(F554,[1]Plan!$C:$C,0)))</f>
        <v/>
      </c>
      <c r="P554" s="33" t="str">
        <f t="shared" si="75"/>
        <v/>
      </c>
      <c r="Q554" s="33">
        <f t="shared" si="76"/>
        <v>0</v>
      </c>
      <c r="R554" s="33" t="str">
        <f t="shared" si="77"/>
        <v/>
      </c>
      <c r="S554" s="33" t="str">
        <f>IF(Z554="DUPLIKAT","",Tabelle1[[#This Row],[Soll-Monat]])</f>
        <v/>
      </c>
      <c r="T554" s="33" t="str">
        <f>IF(ISERROR(IF(M554=99,"",INDEX([1]Plan!A:O,MATCH($O554,[1]Plan!B:B,0),MATCH($C554,[1]Plan!$A$2:$O$2,0)))),"",IF(M554=99,"",INDEX([1]Plan!A:O,MATCH($O554,[1]Plan!B:B,0),MATCH($C554,[1]Plan!$A$2:$O$2,0))))</f>
        <v/>
      </c>
      <c r="U554" s="33">
        <f>IF(ISERROR(SUMIFS(P:P,E:E,Datenbank!$E554,C:C,Datenbank!$C554)),"",SUMIFS(P:P,E:E,Datenbank!$E554,C:C,Datenbank!$C554))+IF(ISERROR(SUMIFS(Q:Q,E:E,Datenbank!$E554,C:C,Datenbank!$C554)),"",SUMIFS(Q:Q,E:E,Datenbank!$E554,C:C,Datenbank!$C554))</f>
        <v>0</v>
      </c>
      <c r="V554" s="33" t="str">
        <f>IF(ISERROR(IF(Z554="Duplikat","",(Datenbank!$U554-Datenbank!$T554))),"",IF(Z554="Duplikat","",(Datenbank!$U554-Datenbank!$T554)))</f>
        <v/>
      </c>
      <c r="W554" s="33">
        <f ca="1">IF(ISERROR(SUMIF(O:T,Datenbank!$O554,T:T)),"",SUMIF(O:T,Datenbank!$O554,T:T))</f>
        <v>0</v>
      </c>
      <c r="X554" s="33">
        <f ca="1">IF(ISERROR(SUMIF(O:Q,Datenbank!$O554,Q:Q)),"",SUMIF(O:Q,Datenbank!$O554,Q:Q))+IF(ISERROR(SUMIF(O:Q,Datenbank!$O554,P:P)),"",SUMIF(O:Q,Datenbank!$O554,P:P))</f>
        <v>0</v>
      </c>
      <c r="Y554" s="33">
        <f ca="1">IF(ISERROR(Datenbank!$X554-W554),"",Datenbank!$X554-W554)</f>
        <v>0</v>
      </c>
      <c r="Z554" s="31" t="str" cm="1">
        <f t="array" ref="Z554">_xlfn.LET(_xlpm.fi,_xlfn._xlws.FILTER($O554:$O$2480,(MONTH($D554:$D$2480)=MONTH($D554))*($O554:$O$2480=$O554)),IF(COUNT(_xlpm.fi)&gt;1,"DUPLIKAT",""))</f>
        <v/>
      </c>
      <c r="AA554" s="31"/>
      <c r="AB554" s="31"/>
    </row>
    <row r="555" spans="2:28" ht="20.100000000000001" customHeight="1" x14ac:dyDescent="0.25">
      <c r="B555" s="31">
        <f t="shared" si="72"/>
        <v>543</v>
      </c>
      <c r="C555" s="31">
        <f t="shared" si="73"/>
        <v>1</v>
      </c>
      <c r="D555" s="32"/>
      <c r="E555" s="31"/>
      <c r="F555" s="31">
        <f>Datenbank!$E555</f>
        <v>0</v>
      </c>
      <c r="G555" s="33" t="str">
        <f>IF(ISERROR(INDEX([1]Plan!A:O,MATCH(E555,[1]Plan!C:C,0),MATCH(C555,[1]Plan!$A$2:$O$2,0))),"",INDEX([1]Plan!A:O,MATCH(E555,[1]Plan!C:C,0),MATCH(C555,[1]Plan!$A$2:$O$2,0)))</f>
        <v/>
      </c>
      <c r="H555" s="33"/>
      <c r="I555" s="33"/>
      <c r="J555" s="31"/>
      <c r="K555" s="33" t="str">
        <f t="shared" si="70"/>
        <v/>
      </c>
      <c r="L555" s="33" t="str">
        <f t="shared" si="71"/>
        <v/>
      </c>
      <c r="M555" s="31" t="str">
        <f t="shared" si="74"/>
        <v/>
      </c>
      <c r="N555" s="31" t="str">
        <f>IF(ISERROR(VLOOKUP(M555,[1]Plan!$Q$5:$R$22,2,FALSE)),"",VLOOKUP(M555,[1]Plan!$Q$5:$R$22,2,FALSE))</f>
        <v/>
      </c>
      <c r="O555" s="31" t="str">
        <f>IF(ISERROR(INDEX([1]Plan!$B:$B,MATCH(F555,[1]Plan!$C:$C,0))),"",INDEX([1]Plan!$B:$B,MATCH(F555,[1]Plan!$C:$C,0)))</f>
        <v/>
      </c>
      <c r="P555" s="33" t="str">
        <f t="shared" si="75"/>
        <v/>
      </c>
      <c r="Q555" s="33">
        <f t="shared" si="76"/>
        <v>0</v>
      </c>
      <c r="R555" s="33" t="str">
        <f t="shared" si="77"/>
        <v/>
      </c>
      <c r="S555" s="33" t="str">
        <f>IF(Z555="DUPLIKAT","",Tabelle1[[#This Row],[Soll-Monat]])</f>
        <v/>
      </c>
      <c r="T555" s="33" t="str">
        <f>IF(ISERROR(IF(M555=99,"",INDEX([1]Plan!A:O,MATCH($O555,[1]Plan!B:B,0),MATCH($C555,[1]Plan!$A$2:$O$2,0)))),"",IF(M555=99,"",INDEX([1]Plan!A:O,MATCH($O555,[1]Plan!B:B,0),MATCH($C555,[1]Plan!$A$2:$O$2,0))))</f>
        <v/>
      </c>
      <c r="U555" s="33">
        <f>IF(ISERROR(SUMIFS(P:P,E:E,Datenbank!$E555,C:C,Datenbank!$C555)),"",SUMIFS(P:P,E:E,Datenbank!$E555,C:C,Datenbank!$C555))+IF(ISERROR(SUMIFS(Q:Q,E:E,Datenbank!$E555,C:C,Datenbank!$C555)),"",SUMIFS(Q:Q,E:E,Datenbank!$E555,C:C,Datenbank!$C555))</f>
        <v>0</v>
      </c>
      <c r="V555" s="33" t="str">
        <f>IF(ISERROR(IF(Z555="Duplikat","",(Datenbank!$U555-Datenbank!$T555))),"",IF(Z555="Duplikat","",(Datenbank!$U555-Datenbank!$T555)))</f>
        <v/>
      </c>
      <c r="W555" s="33">
        <f ca="1">IF(ISERROR(SUMIF(O:T,Datenbank!$O555,T:T)),"",SUMIF(O:T,Datenbank!$O555,T:T))</f>
        <v>0</v>
      </c>
      <c r="X555" s="33">
        <f ca="1">IF(ISERROR(SUMIF(O:Q,Datenbank!$O555,Q:Q)),"",SUMIF(O:Q,Datenbank!$O555,Q:Q))+IF(ISERROR(SUMIF(O:Q,Datenbank!$O555,P:P)),"",SUMIF(O:Q,Datenbank!$O555,P:P))</f>
        <v>0</v>
      </c>
      <c r="Y555" s="33">
        <f ca="1">IF(ISERROR(Datenbank!$X555-W555),"",Datenbank!$X555-W555)</f>
        <v>0</v>
      </c>
      <c r="Z555" s="31" t="str" cm="1">
        <f t="array" ref="Z555">_xlfn.LET(_xlpm.fi,_xlfn._xlws.FILTER($O555:$O$2480,(MONTH($D555:$D$2480)=MONTH($D555))*($O555:$O$2480=$O555)),IF(COUNT(_xlpm.fi)&gt;1,"DUPLIKAT",""))</f>
        <v/>
      </c>
      <c r="AA555" s="31"/>
      <c r="AB555" s="31"/>
    </row>
    <row r="556" spans="2:28" ht="20.100000000000001" customHeight="1" x14ac:dyDescent="0.25">
      <c r="B556" s="31">
        <f t="shared" si="72"/>
        <v>544</v>
      </c>
      <c r="C556" s="31">
        <f t="shared" si="73"/>
        <v>1</v>
      </c>
      <c r="D556" s="32"/>
      <c r="E556" s="31"/>
      <c r="F556" s="31">
        <f>Datenbank!$E556</f>
        <v>0</v>
      </c>
      <c r="G556" s="33" t="str">
        <f>IF(ISERROR(INDEX([1]Plan!A:O,MATCH(E556,[1]Plan!C:C,0),MATCH(C556,[1]Plan!$A$2:$O$2,0))),"",INDEX([1]Plan!A:O,MATCH(E556,[1]Plan!C:C,0),MATCH(C556,[1]Plan!$A$2:$O$2,0)))</f>
        <v/>
      </c>
      <c r="H556" s="33"/>
      <c r="I556" s="33"/>
      <c r="J556" s="31"/>
      <c r="K556" s="33" t="str">
        <f t="shared" si="70"/>
        <v/>
      </c>
      <c r="L556" s="33" t="str">
        <f t="shared" si="71"/>
        <v/>
      </c>
      <c r="M556" s="31" t="str">
        <f t="shared" si="74"/>
        <v/>
      </c>
      <c r="N556" s="31" t="str">
        <f>IF(ISERROR(VLOOKUP(M556,[1]Plan!$Q$5:$R$22,2,FALSE)),"",VLOOKUP(M556,[1]Plan!$Q$5:$R$22,2,FALSE))</f>
        <v/>
      </c>
      <c r="O556" s="31" t="str">
        <f>IF(ISERROR(INDEX([1]Plan!$B:$B,MATCH(F556,[1]Plan!$C:$C,0))),"",INDEX([1]Plan!$B:$B,MATCH(F556,[1]Plan!$C:$C,0)))</f>
        <v/>
      </c>
      <c r="P556" s="33" t="str">
        <f t="shared" si="75"/>
        <v/>
      </c>
      <c r="Q556" s="33">
        <f t="shared" si="76"/>
        <v>0</v>
      </c>
      <c r="R556" s="33" t="str">
        <f t="shared" si="77"/>
        <v/>
      </c>
      <c r="S556" s="33" t="str">
        <f>IF(Z556="DUPLIKAT","",Tabelle1[[#This Row],[Soll-Monat]])</f>
        <v/>
      </c>
      <c r="T556" s="33" t="str">
        <f>IF(ISERROR(IF(M556=99,"",INDEX([1]Plan!A:O,MATCH($O556,[1]Plan!B:B,0),MATCH($C556,[1]Plan!$A$2:$O$2,0)))),"",IF(M556=99,"",INDEX([1]Plan!A:O,MATCH($O556,[1]Plan!B:B,0),MATCH($C556,[1]Plan!$A$2:$O$2,0))))</f>
        <v/>
      </c>
      <c r="U556" s="33">
        <f>IF(ISERROR(SUMIFS(P:P,E:E,Datenbank!$E556,C:C,Datenbank!$C556)),"",SUMIFS(P:P,E:E,Datenbank!$E556,C:C,Datenbank!$C556))+IF(ISERROR(SUMIFS(Q:Q,E:E,Datenbank!$E556,C:C,Datenbank!$C556)),"",SUMIFS(Q:Q,E:E,Datenbank!$E556,C:C,Datenbank!$C556))</f>
        <v>0</v>
      </c>
      <c r="V556" s="33" t="str">
        <f>IF(ISERROR(IF(Z556="Duplikat","",(Datenbank!$U556-Datenbank!$T556))),"",IF(Z556="Duplikat","",(Datenbank!$U556-Datenbank!$T556)))</f>
        <v/>
      </c>
      <c r="W556" s="33">
        <f ca="1">IF(ISERROR(SUMIF(O:T,Datenbank!$O556,T:T)),"",SUMIF(O:T,Datenbank!$O556,T:T))</f>
        <v>0</v>
      </c>
      <c r="X556" s="33">
        <f ca="1">IF(ISERROR(SUMIF(O:Q,Datenbank!$O556,Q:Q)),"",SUMIF(O:Q,Datenbank!$O556,Q:Q))+IF(ISERROR(SUMIF(O:Q,Datenbank!$O556,P:P)),"",SUMIF(O:Q,Datenbank!$O556,P:P))</f>
        <v>0</v>
      </c>
      <c r="Y556" s="33">
        <f ca="1">IF(ISERROR(Datenbank!$X556-W556),"",Datenbank!$X556-W556)</f>
        <v>0</v>
      </c>
      <c r="Z556" s="31" t="str" cm="1">
        <f t="array" ref="Z556">_xlfn.LET(_xlpm.fi,_xlfn._xlws.FILTER($O556:$O$2480,(MONTH($D556:$D$2480)=MONTH($D556))*($O556:$O$2480=$O556)),IF(COUNT(_xlpm.fi)&gt;1,"DUPLIKAT",""))</f>
        <v/>
      </c>
      <c r="AA556" s="31"/>
      <c r="AB556" s="31"/>
    </row>
    <row r="557" spans="2:28" ht="20.100000000000001" customHeight="1" x14ac:dyDescent="0.25">
      <c r="B557" s="31">
        <f t="shared" si="72"/>
        <v>545</v>
      </c>
      <c r="C557" s="31">
        <f t="shared" si="73"/>
        <v>1</v>
      </c>
      <c r="D557" s="32"/>
      <c r="E557" s="31"/>
      <c r="F557" s="31">
        <f>Datenbank!$E557</f>
        <v>0</v>
      </c>
      <c r="G557" s="33" t="str">
        <f>IF(ISERROR(INDEX([1]Plan!A:O,MATCH(E557,[1]Plan!C:C,0),MATCH(C557,[1]Plan!$A$2:$O$2,0))),"",INDEX([1]Plan!A:O,MATCH(E557,[1]Plan!C:C,0),MATCH(C557,[1]Plan!$A$2:$O$2,0)))</f>
        <v/>
      </c>
      <c r="H557" s="33"/>
      <c r="I557" s="33"/>
      <c r="J557" s="31"/>
      <c r="K557" s="33" t="str">
        <f t="shared" si="70"/>
        <v/>
      </c>
      <c r="L557" s="33" t="str">
        <f t="shared" si="71"/>
        <v/>
      </c>
      <c r="M557" s="31" t="str">
        <f t="shared" si="74"/>
        <v/>
      </c>
      <c r="N557" s="31" t="str">
        <f>IF(ISERROR(VLOOKUP(M557,[1]Plan!$Q$5:$R$22,2,FALSE)),"",VLOOKUP(M557,[1]Plan!$Q$5:$R$22,2,FALSE))</f>
        <v/>
      </c>
      <c r="O557" s="31" t="str">
        <f>IF(ISERROR(INDEX([1]Plan!$B:$B,MATCH(F557,[1]Plan!$C:$C,0))),"",INDEX([1]Plan!$B:$B,MATCH(F557,[1]Plan!$C:$C,0)))</f>
        <v/>
      </c>
      <c r="P557" s="33" t="str">
        <f t="shared" si="75"/>
        <v/>
      </c>
      <c r="Q557" s="33">
        <f t="shared" si="76"/>
        <v>0</v>
      </c>
      <c r="R557" s="33" t="str">
        <f t="shared" si="77"/>
        <v/>
      </c>
      <c r="S557" s="33" t="str">
        <f>IF(Z557="DUPLIKAT","",Tabelle1[[#This Row],[Soll-Monat]])</f>
        <v/>
      </c>
      <c r="T557" s="33" t="str">
        <f>IF(ISERROR(IF(M557=99,"",INDEX([1]Plan!A:O,MATCH($O557,[1]Plan!B:B,0),MATCH($C557,[1]Plan!$A$2:$O$2,0)))),"",IF(M557=99,"",INDEX([1]Plan!A:O,MATCH($O557,[1]Plan!B:B,0),MATCH($C557,[1]Plan!$A$2:$O$2,0))))</f>
        <v/>
      </c>
      <c r="U557" s="33">
        <f>IF(ISERROR(SUMIFS(P:P,E:E,Datenbank!$E557,C:C,Datenbank!$C557)),"",SUMIFS(P:P,E:E,Datenbank!$E557,C:C,Datenbank!$C557))+IF(ISERROR(SUMIFS(Q:Q,E:E,Datenbank!$E557,C:C,Datenbank!$C557)),"",SUMIFS(Q:Q,E:E,Datenbank!$E557,C:C,Datenbank!$C557))</f>
        <v>0</v>
      </c>
      <c r="V557" s="33" t="str">
        <f>IF(ISERROR(IF(Z557="Duplikat","",(Datenbank!$U557-Datenbank!$T557))),"",IF(Z557="Duplikat","",(Datenbank!$U557-Datenbank!$T557)))</f>
        <v/>
      </c>
      <c r="W557" s="33">
        <f ca="1">IF(ISERROR(SUMIF(O:T,Datenbank!$O557,T:T)),"",SUMIF(O:T,Datenbank!$O557,T:T))</f>
        <v>0</v>
      </c>
      <c r="X557" s="33">
        <f ca="1">IF(ISERROR(SUMIF(O:Q,Datenbank!$O557,Q:Q)),"",SUMIF(O:Q,Datenbank!$O557,Q:Q))+IF(ISERROR(SUMIF(O:Q,Datenbank!$O557,P:P)),"",SUMIF(O:Q,Datenbank!$O557,P:P))</f>
        <v>0</v>
      </c>
      <c r="Y557" s="33">
        <f ca="1">IF(ISERROR(Datenbank!$X557-W557),"",Datenbank!$X557-W557)</f>
        <v>0</v>
      </c>
      <c r="Z557" s="31" t="str" cm="1">
        <f t="array" ref="Z557">_xlfn.LET(_xlpm.fi,_xlfn._xlws.FILTER($O557:$O$2480,(MONTH($D557:$D$2480)=MONTH($D557))*($O557:$O$2480=$O557)),IF(COUNT(_xlpm.fi)&gt;1,"DUPLIKAT",""))</f>
        <v/>
      </c>
      <c r="AA557" s="31"/>
      <c r="AB557" s="31"/>
    </row>
    <row r="558" spans="2:28" ht="20.100000000000001" customHeight="1" x14ac:dyDescent="0.25">
      <c r="B558" s="31">
        <f t="shared" si="72"/>
        <v>546</v>
      </c>
      <c r="C558" s="31">
        <f t="shared" si="73"/>
        <v>1</v>
      </c>
      <c r="D558" s="32"/>
      <c r="E558" s="31"/>
      <c r="F558" s="31">
        <f>Datenbank!$E558</f>
        <v>0</v>
      </c>
      <c r="G558" s="33" t="str">
        <f>IF(ISERROR(INDEX([1]Plan!A:O,MATCH(E558,[1]Plan!C:C,0),MATCH(C558,[1]Plan!$A$2:$O$2,0))),"",INDEX([1]Plan!A:O,MATCH(E558,[1]Plan!C:C,0),MATCH(C558,[1]Plan!$A$2:$O$2,0)))</f>
        <v/>
      </c>
      <c r="H558" s="33"/>
      <c r="I558" s="33"/>
      <c r="J558" s="31"/>
      <c r="K558" s="33" t="str">
        <f t="shared" si="70"/>
        <v/>
      </c>
      <c r="L558" s="33" t="str">
        <f t="shared" si="71"/>
        <v/>
      </c>
      <c r="M558" s="31" t="str">
        <f t="shared" si="74"/>
        <v/>
      </c>
      <c r="N558" s="31" t="str">
        <f>IF(ISERROR(VLOOKUP(M558,[1]Plan!$Q$5:$R$22,2,FALSE)),"",VLOOKUP(M558,[1]Plan!$Q$5:$R$22,2,FALSE))</f>
        <v/>
      </c>
      <c r="O558" s="31" t="str">
        <f>IF(ISERROR(INDEX([1]Plan!$B:$B,MATCH(F558,[1]Plan!$C:$C,0))),"",INDEX([1]Plan!$B:$B,MATCH(F558,[1]Plan!$C:$C,0)))</f>
        <v/>
      </c>
      <c r="P558" s="33" t="str">
        <f t="shared" si="75"/>
        <v/>
      </c>
      <c r="Q558" s="33">
        <f t="shared" si="76"/>
        <v>0</v>
      </c>
      <c r="R558" s="33" t="str">
        <f t="shared" si="77"/>
        <v/>
      </c>
      <c r="S558" s="33" t="str">
        <f>IF(Z558="DUPLIKAT","",Tabelle1[[#This Row],[Soll-Monat]])</f>
        <v/>
      </c>
      <c r="T558" s="33" t="str">
        <f>IF(ISERROR(IF(M558=99,"",INDEX([1]Plan!A:O,MATCH($O558,[1]Plan!B:B,0),MATCH($C558,[1]Plan!$A$2:$O$2,0)))),"",IF(M558=99,"",INDEX([1]Plan!A:O,MATCH($O558,[1]Plan!B:B,0),MATCH($C558,[1]Plan!$A$2:$O$2,0))))</f>
        <v/>
      </c>
      <c r="U558" s="33">
        <f>IF(ISERROR(SUMIFS(P:P,E:E,Datenbank!$E558,C:C,Datenbank!$C558)),"",SUMIFS(P:P,E:E,Datenbank!$E558,C:C,Datenbank!$C558))+IF(ISERROR(SUMIFS(Q:Q,E:E,Datenbank!$E558,C:C,Datenbank!$C558)),"",SUMIFS(Q:Q,E:E,Datenbank!$E558,C:C,Datenbank!$C558))</f>
        <v>0</v>
      </c>
      <c r="V558" s="33" t="str">
        <f>IF(ISERROR(IF(Z558="Duplikat","",(Datenbank!$U558-Datenbank!$T558))),"",IF(Z558="Duplikat","",(Datenbank!$U558-Datenbank!$T558)))</f>
        <v/>
      </c>
      <c r="W558" s="33">
        <f ca="1">IF(ISERROR(SUMIF(O:T,Datenbank!$O558,T:T)),"",SUMIF(O:T,Datenbank!$O558,T:T))</f>
        <v>0</v>
      </c>
      <c r="X558" s="33">
        <f ca="1">IF(ISERROR(SUMIF(O:Q,Datenbank!$O558,Q:Q)),"",SUMIF(O:Q,Datenbank!$O558,Q:Q))+IF(ISERROR(SUMIF(O:Q,Datenbank!$O558,P:P)),"",SUMIF(O:Q,Datenbank!$O558,P:P))</f>
        <v>0</v>
      </c>
      <c r="Y558" s="33">
        <f ca="1">IF(ISERROR(Datenbank!$X558-W558),"",Datenbank!$X558-W558)</f>
        <v>0</v>
      </c>
      <c r="Z558" s="31" t="str" cm="1">
        <f t="array" ref="Z558">_xlfn.LET(_xlpm.fi,_xlfn._xlws.FILTER($O558:$O$2480,(MONTH($D558:$D$2480)=MONTH($D558))*($O558:$O$2480=$O558)),IF(COUNT(_xlpm.fi)&gt;1,"DUPLIKAT",""))</f>
        <v/>
      </c>
      <c r="AA558" s="31"/>
      <c r="AB558" s="31"/>
    </row>
    <row r="559" spans="2:28" ht="20.100000000000001" customHeight="1" x14ac:dyDescent="0.25">
      <c r="B559" s="31">
        <f t="shared" si="72"/>
        <v>547</v>
      </c>
      <c r="C559" s="31">
        <f t="shared" si="73"/>
        <v>1</v>
      </c>
      <c r="D559" s="32"/>
      <c r="E559" s="31"/>
      <c r="F559" s="31">
        <f>Datenbank!$E559</f>
        <v>0</v>
      </c>
      <c r="G559" s="33" t="str">
        <f>IF(ISERROR(INDEX([1]Plan!A:O,MATCH(E559,[1]Plan!C:C,0),MATCH(C559,[1]Plan!$A$2:$O$2,0))),"",INDEX([1]Plan!A:O,MATCH(E559,[1]Plan!C:C,0),MATCH(C559,[1]Plan!$A$2:$O$2,0)))</f>
        <v/>
      </c>
      <c r="H559" s="33"/>
      <c r="I559" s="33"/>
      <c r="J559" s="31"/>
      <c r="K559" s="33" t="str">
        <f t="shared" si="70"/>
        <v/>
      </c>
      <c r="L559" s="33" t="str">
        <f t="shared" si="71"/>
        <v/>
      </c>
      <c r="M559" s="31" t="str">
        <f t="shared" si="74"/>
        <v/>
      </c>
      <c r="N559" s="31" t="str">
        <f>IF(ISERROR(VLOOKUP(M559,[1]Plan!$Q$5:$R$22,2,FALSE)),"",VLOOKUP(M559,[1]Plan!$Q$5:$R$22,2,FALSE))</f>
        <v/>
      </c>
      <c r="O559" s="31" t="str">
        <f>IF(ISERROR(INDEX([1]Plan!$B:$B,MATCH(F559,[1]Plan!$C:$C,0))),"",INDEX([1]Plan!$B:$B,MATCH(F559,[1]Plan!$C:$C,0)))</f>
        <v/>
      </c>
      <c r="P559" s="33" t="str">
        <f t="shared" si="75"/>
        <v/>
      </c>
      <c r="Q559" s="33">
        <f t="shared" si="76"/>
        <v>0</v>
      </c>
      <c r="R559" s="33" t="str">
        <f t="shared" si="77"/>
        <v/>
      </c>
      <c r="S559" s="33" t="str">
        <f>IF(Z559="DUPLIKAT","",Tabelle1[[#This Row],[Soll-Monat]])</f>
        <v/>
      </c>
      <c r="T559" s="33" t="str">
        <f>IF(ISERROR(IF(M559=99,"",INDEX([1]Plan!A:O,MATCH($O559,[1]Plan!B:B,0),MATCH($C559,[1]Plan!$A$2:$O$2,0)))),"",IF(M559=99,"",INDEX([1]Plan!A:O,MATCH($O559,[1]Plan!B:B,0),MATCH($C559,[1]Plan!$A$2:$O$2,0))))</f>
        <v/>
      </c>
      <c r="U559" s="33">
        <f>IF(ISERROR(SUMIFS(P:P,E:E,Datenbank!$E559,C:C,Datenbank!$C559)),"",SUMIFS(P:P,E:E,Datenbank!$E559,C:C,Datenbank!$C559))+IF(ISERROR(SUMIFS(Q:Q,E:E,Datenbank!$E559,C:C,Datenbank!$C559)),"",SUMIFS(Q:Q,E:E,Datenbank!$E559,C:C,Datenbank!$C559))</f>
        <v>0</v>
      </c>
      <c r="V559" s="33" t="str">
        <f>IF(ISERROR(IF(Z559="Duplikat","",(Datenbank!$U559-Datenbank!$T559))),"",IF(Z559="Duplikat","",(Datenbank!$U559-Datenbank!$T559)))</f>
        <v/>
      </c>
      <c r="W559" s="33">
        <f ca="1">IF(ISERROR(SUMIF(O:T,Datenbank!$O559,T:T)),"",SUMIF(O:T,Datenbank!$O559,T:T))</f>
        <v>0</v>
      </c>
      <c r="X559" s="33">
        <f ca="1">IF(ISERROR(SUMIF(O:Q,Datenbank!$O559,Q:Q)),"",SUMIF(O:Q,Datenbank!$O559,Q:Q))+IF(ISERROR(SUMIF(O:Q,Datenbank!$O559,P:P)),"",SUMIF(O:Q,Datenbank!$O559,P:P))</f>
        <v>0</v>
      </c>
      <c r="Y559" s="33">
        <f ca="1">IF(ISERROR(Datenbank!$X559-W559),"",Datenbank!$X559-W559)</f>
        <v>0</v>
      </c>
      <c r="Z559" s="31" t="str" cm="1">
        <f t="array" ref="Z559">_xlfn.LET(_xlpm.fi,_xlfn._xlws.FILTER($O559:$O$2480,(MONTH($D559:$D$2480)=MONTH($D559))*($O559:$O$2480=$O559)),IF(COUNT(_xlpm.fi)&gt;1,"DUPLIKAT",""))</f>
        <v/>
      </c>
      <c r="AA559" s="31"/>
      <c r="AB559" s="31"/>
    </row>
    <row r="560" spans="2:28" ht="20.100000000000001" customHeight="1" x14ac:dyDescent="0.25">
      <c r="B560" s="31">
        <f t="shared" si="72"/>
        <v>548</v>
      </c>
      <c r="C560" s="31">
        <f t="shared" si="73"/>
        <v>1</v>
      </c>
      <c r="D560" s="32"/>
      <c r="E560" s="31"/>
      <c r="F560" s="31">
        <f>Datenbank!$E560</f>
        <v>0</v>
      </c>
      <c r="G560" s="33" t="str">
        <f>IF(ISERROR(INDEX([1]Plan!A:O,MATCH(E560,[1]Plan!C:C,0),MATCH(C560,[1]Plan!$A$2:$O$2,0))),"",INDEX([1]Plan!A:O,MATCH(E560,[1]Plan!C:C,0),MATCH(C560,[1]Plan!$A$2:$O$2,0)))</f>
        <v/>
      </c>
      <c r="H560" s="33"/>
      <c r="I560" s="33"/>
      <c r="J560" s="31"/>
      <c r="K560" s="33" t="str">
        <f t="shared" si="70"/>
        <v/>
      </c>
      <c r="L560" s="33" t="str">
        <f t="shared" si="71"/>
        <v/>
      </c>
      <c r="M560" s="31" t="str">
        <f t="shared" si="74"/>
        <v/>
      </c>
      <c r="N560" s="31" t="str">
        <f>IF(ISERROR(VLOOKUP(M560,[1]Plan!$Q$5:$R$22,2,FALSE)),"",VLOOKUP(M560,[1]Plan!$Q$5:$R$22,2,FALSE))</f>
        <v/>
      </c>
      <c r="O560" s="31" t="str">
        <f>IF(ISERROR(INDEX([1]Plan!$B:$B,MATCH(F560,[1]Plan!$C:$C,0))),"",INDEX([1]Plan!$B:$B,MATCH(F560,[1]Plan!$C:$C,0)))</f>
        <v/>
      </c>
      <c r="P560" s="33" t="str">
        <f t="shared" si="75"/>
        <v/>
      </c>
      <c r="Q560" s="33">
        <f t="shared" si="76"/>
        <v>0</v>
      </c>
      <c r="R560" s="33" t="str">
        <f t="shared" si="77"/>
        <v/>
      </c>
      <c r="S560" s="33" t="str">
        <f>IF(Z560="DUPLIKAT","",Tabelle1[[#This Row],[Soll-Monat]])</f>
        <v/>
      </c>
      <c r="T560" s="33" t="str">
        <f>IF(ISERROR(IF(M560=99,"",INDEX([1]Plan!A:O,MATCH($O560,[1]Plan!B:B,0),MATCH($C560,[1]Plan!$A$2:$O$2,0)))),"",IF(M560=99,"",INDEX([1]Plan!A:O,MATCH($O560,[1]Plan!B:B,0),MATCH($C560,[1]Plan!$A$2:$O$2,0))))</f>
        <v/>
      </c>
      <c r="U560" s="33">
        <f>IF(ISERROR(SUMIFS(P:P,E:E,Datenbank!$E560,C:C,Datenbank!$C560)),"",SUMIFS(P:P,E:E,Datenbank!$E560,C:C,Datenbank!$C560))+IF(ISERROR(SUMIFS(Q:Q,E:E,Datenbank!$E560,C:C,Datenbank!$C560)),"",SUMIFS(Q:Q,E:E,Datenbank!$E560,C:C,Datenbank!$C560))</f>
        <v>0</v>
      </c>
      <c r="V560" s="33" t="str">
        <f>IF(ISERROR(IF(Z560="Duplikat","",(Datenbank!$U560-Datenbank!$T560))),"",IF(Z560="Duplikat","",(Datenbank!$U560-Datenbank!$T560)))</f>
        <v/>
      </c>
      <c r="W560" s="33">
        <f ca="1">IF(ISERROR(SUMIF(O:T,Datenbank!$O560,T:T)),"",SUMIF(O:T,Datenbank!$O560,T:T))</f>
        <v>0</v>
      </c>
      <c r="X560" s="33">
        <f ca="1">IF(ISERROR(SUMIF(O:Q,Datenbank!$O560,Q:Q)),"",SUMIF(O:Q,Datenbank!$O560,Q:Q))+IF(ISERROR(SUMIF(O:Q,Datenbank!$O560,P:P)),"",SUMIF(O:Q,Datenbank!$O560,P:P))</f>
        <v>0</v>
      </c>
      <c r="Y560" s="33">
        <f ca="1">IF(ISERROR(Datenbank!$X560-W560),"",Datenbank!$X560-W560)</f>
        <v>0</v>
      </c>
      <c r="Z560" s="31" t="str" cm="1">
        <f t="array" ref="Z560">_xlfn.LET(_xlpm.fi,_xlfn._xlws.FILTER($O560:$O$2480,(MONTH($D560:$D$2480)=MONTH($D560))*($O560:$O$2480=$O560)),IF(COUNT(_xlpm.fi)&gt;1,"DUPLIKAT",""))</f>
        <v/>
      </c>
      <c r="AA560" s="31"/>
      <c r="AB560" s="31"/>
    </row>
    <row r="561" spans="2:28" ht="20.100000000000001" customHeight="1" x14ac:dyDescent="0.25">
      <c r="B561" s="31">
        <f t="shared" si="72"/>
        <v>549</v>
      </c>
      <c r="C561" s="31">
        <f t="shared" si="73"/>
        <v>1</v>
      </c>
      <c r="D561" s="32"/>
      <c r="E561" s="31"/>
      <c r="F561" s="31">
        <f>Datenbank!$E561</f>
        <v>0</v>
      </c>
      <c r="G561" s="33" t="str">
        <f>IF(ISERROR(INDEX([1]Plan!A:O,MATCH(E561,[1]Plan!C:C,0),MATCH(C561,[1]Plan!$A$2:$O$2,0))),"",INDEX([1]Plan!A:O,MATCH(E561,[1]Plan!C:C,0),MATCH(C561,[1]Plan!$A$2:$O$2,0)))</f>
        <v/>
      </c>
      <c r="H561" s="33"/>
      <c r="I561" s="33"/>
      <c r="J561" s="31"/>
      <c r="K561" s="33" t="str">
        <f t="shared" si="70"/>
        <v/>
      </c>
      <c r="L561" s="33" t="str">
        <f t="shared" si="71"/>
        <v/>
      </c>
      <c r="M561" s="31" t="str">
        <f t="shared" si="74"/>
        <v/>
      </c>
      <c r="N561" s="31" t="str">
        <f>IF(ISERROR(VLOOKUP(M561,[1]Plan!$Q$5:$R$22,2,FALSE)),"",VLOOKUP(M561,[1]Plan!$Q$5:$R$22,2,FALSE))</f>
        <v/>
      </c>
      <c r="O561" s="31" t="str">
        <f>IF(ISERROR(INDEX([1]Plan!$B:$B,MATCH(F561,[1]Plan!$C:$C,0))),"",INDEX([1]Plan!$B:$B,MATCH(F561,[1]Plan!$C:$C,0)))</f>
        <v/>
      </c>
      <c r="P561" s="33" t="str">
        <f t="shared" si="75"/>
        <v/>
      </c>
      <c r="Q561" s="33">
        <f t="shared" si="76"/>
        <v>0</v>
      </c>
      <c r="R561" s="33" t="str">
        <f t="shared" si="77"/>
        <v/>
      </c>
      <c r="S561" s="33" t="str">
        <f>IF(Z561="DUPLIKAT","",Tabelle1[[#This Row],[Soll-Monat]])</f>
        <v/>
      </c>
      <c r="T561" s="33" t="str">
        <f>IF(ISERROR(IF(M561=99,"",INDEX([1]Plan!A:O,MATCH($O561,[1]Plan!B:B,0),MATCH($C561,[1]Plan!$A$2:$O$2,0)))),"",IF(M561=99,"",INDEX([1]Plan!A:O,MATCH($O561,[1]Plan!B:B,0),MATCH($C561,[1]Plan!$A$2:$O$2,0))))</f>
        <v/>
      </c>
      <c r="U561" s="33">
        <f>IF(ISERROR(SUMIFS(P:P,E:E,Datenbank!$E561,C:C,Datenbank!$C561)),"",SUMIFS(P:P,E:E,Datenbank!$E561,C:C,Datenbank!$C561))+IF(ISERROR(SUMIFS(Q:Q,E:E,Datenbank!$E561,C:C,Datenbank!$C561)),"",SUMIFS(Q:Q,E:E,Datenbank!$E561,C:C,Datenbank!$C561))</f>
        <v>0</v>
      </c>
      <c r="V561" s="33" t="str">
        <f>IF(ISERROR(IF(Z561="Duplikat","",(Datenbank!$U561-Datenbank!$T561))),"",IF(Z561="Duplikat","",(Datenbank!$U561-Datenbank!$T561)))</f>
        <v/>
      </c>
      <c r="W561" s="33">
        <f ca="1">IF(ISERROR(SUMIF(O:T,Datenbank!$O561,T:T)),"",SUMIF(O:T,Datenbank!$O561,T:T))</f>
        <v>0</v>
      </c>
      <c r="X561" s="33">
        <f ca="1">IF(ISERROR(SUMIF(O:Q,Datenbank!$O561,Q:Q)),"",SUMIF(O:Q,Datenbank!$O561,Q:Q))+IF(ISERROR(SUMIF(O:Q,Datenbank!$O561,P:P)),"",SUMIF(O:Q,Datenbank!$O561,P:P))</f>
        <v>0</v>
      </c>
      <c r="Y561" s="33">
        <f ca="1">IF(ISERROR(Datenbank!$X561-W561),"",Datenbank!$X561-W561)</f>
        <v>0</v>
      </c>
      <c r="Z561" s="31" t="str" cm="1">
        <f t="array" ref="Z561">_xlfn.LET(_xlpm.fi,_xlfn._xlws.FILTER($O561:$O$2480,(MONTH($D561:$D$2480)=MONTH($D561))*($O561:$O$2480=$O561)),IF(COUNT(_xlpm.fi)&gt;1,"DUPLIKAT",""))</f>
        <v/>
      </c>
      <c r="AA561" s="31"/>
      <c r="AB561" s="31"/>
    </row>
    <row r="562" spans="2:28" ht="20.100000000000001" customHeight="1" x14ac:dyDescent="0.25">
      <c r="B562" s="31">
        <f t="shared" si="72"/>
        <v>550</v>
      </c>
      <c r="C562" s="31">
        <f t="shared" si="73"/>
        <v>1</v>
      </c>
      <c r="D562" s="32"/>
      <c r="E562" s="31"/>
      <c r="F562" s="31">
        <f>Datenbank!$E562</f>
        <v>0</v>
      </c>
      <c r="G562" s="33" t="str">
        <f>IF(ISERROR(INDEX([1]Plan!A:O,MATCH(E562,[1]Plan!C:C,0),MATCH(C562,[1]Plan!$A$2:$O$2,0))),"",INDEX([1]Plan!A:O,MATCH(E562,[1]Plan!C:C,0),MATCH(C562,[1]Plan!$A$2:$O$2,0)))</f>
        <v/>
      </c>
      <c r="H562" s="33"/>
      <c r="I562" s="33"/>
      <c r="J562" s="31"/>
      <c r="K562" s="33" t="str">
        <f t="shared" si="70"/>
        <v/>
      </c>
      <c r="L562" s="33" t="str">
        <f t="shared" si="71"/>
        <v/>
      </c>
      <c r="M562" s="31" t="str">
        <f t="shared" si="74"/>
        <v/>
      </c>
      <c r="N562" s="31" t="str">
        <f>IF(ISERROR(VLOOKUP(M562,[1]Plan!$Q$5:$R$22,2,FALSE)),"",VLOOKUP(M562,[1]Plan!$Q$5:$R$22,2,FALSE))</f>
        <v/>
      </c>
      <c r="O562" s="31" t="str">
        <f>IF(ISERROR(INDEX([1]Plan!$B:$B,MATCH(F562,[1]Plan!$C:$C,0))),"",INDEX([1]Plan!$B:$B,MATCH(F562,[1]Plan!$C:$C,0)))</f>
        <v/>
      </c>
      <c r="P562" s="33" t="str">
        <f t="shared" si="75"/>
        <v/>
      </c>
      <c r="Q562" s="33">
        <f t="shared" si="76"/>
        <v>0</v>
      </c>
      <c r="R562" s="33" t="str">
        <f t="shared" si="77"/>
        <v/>
      </c>
      <c r="S562" s="33" t="str">
        <f>IF(Z562="DUPLIKAT","",Tabelle1[[#This Row],[Soll-Monat]])</f>
        <v/>
      </c>
      <c r="T562" s="33" t="str">
        <f>IF(ISERROR(IF(M562=99,"",INDEX([1]Plan!A:O,MATCH($O562,[1]Plan!B:B,0),MATCH($C562,[1]Plan!$A$2:$O$2,0)))),"",IF(M562=99,"",INDEX([1]Plan!A:O,MATCH($O562,[1]Plan!B:B,0),MATCH($C562,[1]Plan!$A$2:$O$2,0))))</f>
        <v/>
      </c>
      <c r="U562" s="33">
        <f>IF(ISERROR(SUMIFS(P:P,E:E,Datenbank!$E562,C:C,Datenbank!$C562)),"",SUMIFS(P:P,E:E,Datenbank!$E562,C:C,Datenbank!$C562))+IF(ISERROR(SUMIFS(Q:Q,E:E,Datenbank!$E562,C:C,Datenbank!$C562)),"",SUMIFS(Q:Q,E:E,Datenbank!$E562,C:C,Datenbank!$C562))</f>
        <v>0</v>
      </c>
      <c r="V562" s="33" t="str">
        <f>IF(ISERROR(IF(Z562="Duplikat","",(Datenbank!$U562-Datenbank!$T562))),"",IF(Z562="Duplikat","",(Datenbank!$U562-Datenbank!$T562)))</f>
        <v/>
      </c>
      <c r="W562" s="33">
        <f ca="1">IF(ISERROR(SUMIF(O:T,Datenbank!$O562,T:T)),"",SUMIF(O:T,Datenbank!$O562,T:T))</f>
        <v>0</v>
      </c>
      <c r="X562" s="33">
        <f ca="1">IF(ISERROR(SUMIF(O:Q,Datenbank!$O562,Q:Q)),"",SUMIF(O:Q,Datenbank!$O562,Q:Q))+IF(ISERROR(SUMIF(O:Q,Datenbank!$O562,P:P)),"",SUMIF(O:Q,Datenbank!$O562,P:P))</f>
        <v>0</v>
      </c>
      <c r="Y562" s="33">
        <f ca="1">IF(ISERROR(Datenbank!$X562-W562),"",Datenbank!$X562-W562)</f>
        <v>0</v>
      </c>
      <c r="Z562" s="31" t="str" cm="1">
        <f t="array" ref="Z562">_xlfn.LET(_xlpm.fi,_xlfn._xlws.FILTER($O562:$O$2480,(MONTH($D562:$D$2480)=MONTH($D562))*($O562:$O$2480=$O562)),IF(COUNT(_xlpm.fi)&gt;1,"DUPLIKAT",""))</f>
        <v/>
      </c>
      <c r="AA562" s="31"/>
      <c r="AB562" s="31"/>
    </row>
    <row r="563" spans="2:28" ht="20.100000000000001" customHeight="1" x14ac:dyDescent="0.25">
      <c r="B563" s="31">
        <f t="shared" si="72"/>
        <v>551</v>
      </c>
      <c r="C563" s="31">
        <f t="shared" si="73"/>
        <v>1</v>
      </c>
      <c r="D563" s="32"/>
      <c r="E563" s="31"/>
      <c r="F563" s="31">
        <f>Datenbank!$E563</f>
        <v>0</v>
      </c>
      <c r="G563" s="33" t="str">
        <f>IF(ISERROR(INDEX([1]Plan!A:O,MATCH(E563,[1]Plan!C:C,0),MATCH(C563,[1]Plan!$A$2:$O$2,0))),"",INDEX([1]Plan!A:O,MATCH(E563,[1]Plan!C:C,0),MATCH(C563,[1]Plan!$A$2:$O$2,0)))</f>
        <v/>
      </c>
      <c r="H563" s="33"/>
      <c r="I563" s="33"/>
      <c r="J563" s="31"/>
      <c r="K563" s="33" t="str">
        <f t="shared" si="70"/>
        <v/>
      </c>
      <c r="L563" s="33" t="str">
        <f t="shared" si="71"/>
        <v/>
      </c>
      <c r="M563" s="31" t="str">
        <f t="shared" si="74"/>
        <v/>
      </c>
      <c r="N563" s="31" t="str">
        <f>IF(ISERROR(VLOOKUP(M563,[1]Plan!$Q$5:$R$22,2,FALSE)),"",VLOOKUP(M563,[1]Plan!$Q$5:$R$22,2,FALSE))</f>
        <v/>
      </c>
      <c r="O563" s="31" t="str">
        <f>IF(ISERROR(INDEX([1]Plan!$B:$B,MATCH(F563,[1]Plan!$C:$C,0))),"",INDEX([1]Plan!$B:$B,MATCH(F563,[1]Plan!$C:$C,0)))</f>
        <v/>
      </c>
      <c r="P563" s="33" t="str">
        <f t="shared" si="75"/>
        <v/>
      </c>
      <c r="Q563" s="33">
        <f t="shared" si="76"/>
        <v>0</v>
      </c>
      <c r="R563" s="33" t="str">
        <f t="shared" si="77"/>
        <v/>
      </c>
      <c r="S563" s="33" t="str">
        <f>IF(Z563="DUPLIKAT","",Tabelle1[[#This Row],[Soll-Monat]])</f>
        <v/>
      </c>
      <c r="T563" s="33" t="str">
        <f>IF(ISERROR(IF(M563=99,"",INDEX([1]Plan!A:O,MATCH($O563,[1]Plan!B:B,0),MATCH($C563,[1]Plan!$A$2:$O$2,0)))),"",IF(M563=99,"",INDEX([1]Plan!A:O,MATCH($O563,[1]Plan!B:B,0),MATCH($C563,[1]Plan!$A$2:$O$2,0))))</f>
        <v/>
      </c>
      <c r="U563" s="33">
        <f>IF(ISERROR(SUMIFS(P:P,E:E,Datenbank!$E563,C:C,Datenbank!$C563)),"",SUMIFS(P:P,E:E,Datenbank!$E563,C:C,Datenbank!$C563))+IF(ISERROR(SUMIFS(Q:Q,E:E,Datenbank!$E563,C:C,Datenbank!$C563)),"",SUMIFS(Q:Q,E:E,Datenbank!$E563,C:C,Datenbank!$C563))</f>
        <v>0</v>
      </c>
      <c r="V563" s="33" t="str">
        <f>IF(ISERROR(IF(Z563="Duplikat","",(Datenbank!$U563-Datenbank!$T563))),"",IF(Z563="Duplikat","",(Datenbank!$U563-Datenbank!$T563)))</f>
        <v/>
      </c>
      <c r="W563" s="33">
        <f ca="1">IF(ISERROR(SUMIF(O:T,Datenbank!$O563,T:T)),"",SUMIF(O:T,Datenbank!$O563,T:T))</f>
        <v>0</v>
      </c>
      <c r="X563" s="33">
        <f ca="1">IF(ISERROR(SUMIF(O:Q,Datenbank!$O563,Q:Q)),"",SUMIF(O:Q,Datenbank!$O563,Q:Q))+IF(ISERROR(SUMIF(O:Q,Datenbank!$O563,P:P)),"",SUMIF(O:Q,Datenbank!$O563,P:P))</f>
        <v>0</v>
      </c>
      <c r="Y563" s="33">
        <f ca="1">IF(ISERROR(Datenbank!$X563-W563),"",Datenbank!$X563-W563)</f>
        <v>0</v>
      </c>
      <c r="Z563" s="31" t="str" cm="1">
        <f t="array" ref="Z563">_xlfn.LET(_xlpm.fi,_xlfn._xlws.FILTER($O563:$O$2480,(MONTH($D563:$D$2480)=MONTH($D563))*($O563:$O$2480=$O563)),IF(COUNT(_xlpm.fi)&gt;1,"DUPLIKAT",""))</f>
        <v/>
      </c>
      <c r="AA563" s="31"/>
      <c r="AB563" s="31"/>
    </row>
    <row r="564" spans="2:28" ht="20.100000000000001" customHeight="1" x14ac:dyDescent="0.25">
      <c r="B564" s="31">
        <f t="shared" si="72"/>
        <v>552</v>
      </c>
      <c r="C564" s="31">
        <f t="shared" si="73"/>
        <v>1</v>
      </c>
      <c r="D564" s="32"/>
      <c r="E564" s="31"/>
      <c r="F564" s="31">
        <f>Datenbank!$E564</f>
        <v>0</v>
      </c>
      <c r="G564" s="33" t="str">
        <f>IF(ISERROR(INDEX([1]Plan!A:O,MATCH(E564,[1]Plan!C:C,0),MATCH(C564,[1]Plan!$A$2:$O$2,0))),"",INDEX([1]Plan!A:O,MATCH(E564,[1]Plan!C:C,0),MATCH(C564,[1]Plan!$A$2:$O$2,0)))</f>
        <v/>
      </c>
      <c r="H564" s="33"/>
      <c r="I564" s="33"/>
      <c r="J564" s="31"/>
      <c r="K564" s="33" t="str">
        <f t="shared" si="70"/>
        <v/>
      </c>
      <c r="L564" s="33" t="str">
        <f t="shared" si="71"/>
        <v/>
      </c>
      <c r="M564" s="31" t="str">
        <f t="shared" si="74"/>
        <v/>
      </c>
      <c r="N564" s="31" t="str">
        <f>IF(ISERROR(VLOOKUP(M564,[1]Plan!$Q$5:$R$22,2,FALSE)),"",VLOOKUP(M564,[1]Plan!$Q$5:$R$22,2,FALSE))</f>
        <v/>
      </c>
      <c r="O564" s="31" t="str">
        <f>IF(ISERROR(INDEX([1]Plan!$B:$B,MATCH(F564,[1]Plan!$C:$C,0))),"",INDEX([1]Plan!$B:$B,MATCH(F564,[1]Plan!$C:$C,0)))</f>
        <v/>
      </c>
      <c r="P564" s="33" t="str">
        <f t="shared" si="75"/>
        <v/>
      </c>
      <c r="Q564" s="33">
        <f t="shared" si="76"/>
        <v>0</v>
      </c>
      <c r="R564" s="33" t="str">
        <f t="shared" si="77"/>
        <v/>
      </c>
      <c r="S564" s="33" t="str">
        <f>IF(Z564="DUPLIKAT","",Tabelle1[[#This Row],[Soll-Monat]])</f>
        <v/>
      </c>
      <c r="T564" s="33" t="str">
        <f>IF(ISERROR(IF(M564=99,"",INDEX([1]Plan!A:O,MATCH($O564,[1]Plan!B:B,0),MATCH($C564,[1]Plan!$A$2:$O$2,0)))),"",IF(M564=99,"",INDEX([1]Plan!A:O,MATCH($O564,[1]Plan!B:B,0),MATCH($C564,[1]Plan!$A$2:$O$2,0))))</f>
        <v/>
      </c>
      <c r="U564" s="33">
        <f>IF(ISERROR(SUMIFS(P:P,E:E,Datenbank!$E564,C:C,Datenbank!$C564)),"",SUMIFS(P:P,E:E,Datenbank!$E564,C:C,Datenbank!$C564))+IF(ISERROR(SUMIFS(Q:Q,E:E,Datenbank!$E564,C:C,Datenbank!$C564)),"",SUMIFS(Q:Q,E:E,Datenbank!$E564,C:C,Datenbank!$C564))</f>
        <v>0</v>
      </c>
      <c r="V564" s="33" t="str">
        <f>IF(ISERROR(IF(Z564="Duplikat","",(Datenbank!$U564-Datenbank!$T564))),"",IF(Z564="Duplikat","",(Datenbank!$U564-Datenbank!$T564)))</f>
        <v/>
      </c>
      <c r="W564" s="33">
        <f ca="1">IF(ISERROR(SUMIF(O:T,Datenbank!$O564,T:T)),"",SUMIF(O:T,Datenbank!$O564,T:T))</f>
        <v>0</v>
      </c>
      <c r="X564" s="33">
        <f ca="1">IF(ISERROR(SUMIF(O:Q,Datenbank!$O564,Q:Q)),"",SUMIF(O:Q,Datenbank!$O564,Q:Q))+IF(ISERROR(SUMIF(O:Q,Datenbank!$O564,P:P)),"",SUMIF(O:Q,Datenbank!$O564,P:P))</f>
        <v>0</v>
      </c>
      <c r="Y564" s="33">
        <f ca="1">IF(ISERROR(Datenbank!$X564-W564),"",Datenbank!$X564-W564)</f>
        <v>0</v>
      </c>
      <c r="Z564" s="31" t="str" cm="1">
        <f t="array" ref="Z564">_xlfn.LET(_xlpm.fi,_xlfn._xlws.FILTER($O564:$O$2480,(MONTH($D564:$D$2480)=MONTH($D564))*($O564:$O$2480=$O564)),IF(COUNT(_xlpm.fi)&gt;1,"DUPLIKAT",""))</f>
        <v/>
      </c>
      <c r="AA564" s="31"/>
      <c r="AB564" s="31"/>
    </row>
    <row r="565" spans="2:28" ht="20.100000000000001" customHeight="1" x14ac:dyDescent="0.25">
      <c r="B565" s="31">
        <f t="shared" si="72"/>
        <v>553</v>
      </c>
      <c r="C565" s="31">
        <f t="shared" si="73"/>
        <v>1</v>
      </c>
      <c r="D565" s="32"/>
      <c r="E565" s="31"/>
      <c r="F565" s="31">
        <f>Datenbank!$E565</f>
        <v>0</v>
      </c>
      <c r="G565" s="33" t="str">
        <f>IF(ISERROR(INDEX([1]Plan!A:O,MATCH(E565,[1]Plan!C:C,0),MATCH(C565,[1]Plan!$A$2:$O$2,0))),"",INDEX([1]Plan!A:O,MATCH(E565,[1]Plan!C:C,0),MATCH(C565,[1]Plan!$A$2:$O$2,0)))</f>
        <v/>
      </c>
      <c r="H565" s="33"/>
      <c r="I565" s="33"/>
      <c r="J565" s="31"/>
      <c r="K565" s="33" t="str">
        <f t="shared" si="70"/>
        <v/>
      </c>
      <c r="L565" s="33" t="str">
        <f t="shared" si="71"/>
        <v/>
      </c>
      <c r="M565" s="31" t="str">
        <f t="shared" si="74"/>
        <v/>
      </c>
      <c r="N565" s="31" t="str">
        <f>IF(ISERROR(VLOOKUP(M565,[1]Plan!$Q$5:$R$22,2,FALSE)),"",VLOOKUP(M565,[1]Plan!$Q$5:$R$22,2,FALSE))</f>
        <v/>
      </c>
      <c r="O565" s="31" t="str">
        <f>IF(ISERROR(INDEX([1]Plan!$B:$B,MATCH(F565,[1]Plan!$C:$C,0))),"",INDEX([1]Plan!$B:$B,MATCH(F565,[1]Plan!$C:$C,0)))</f>
        <v/>
      </c>
      <c r="P565" s="33" t="str">
        <f t="shared" si="75"/>
        <v/>
      </c>
      <c r="Q565" s="33">
        <f t="shared" si="76"/>
        <v>0</v>
      </c>
      <c r="R565" s="33" t="str">
        <f t="shared" si="77"/>
        <v/>
      </c>
      <c r="S565" s="33" t="str">
        <f>IF(Z565="DUPLIKAT","",Tabelle1[[#This Row],[Soll-Monat]])</f>
        <v/>
      </c>
      <c r="T565" s="33" t="str">
        <f>IF(ISERROR(IF(M565=99,"",INDEX([1]Plan!A:O,MATCH($O565,[1]Plan!B:B,0),MATCH($C565,[1]Plan!$A$2:$O$2,0)))),"",IF(M565=99,"",INDEX([1]Plan!A:O,MATCH($O565,[1]Plan!B:B,0),MATCH($C565,[1]Plan!$A$2:$O$2,0))))</f>
        <v/>
      </c>
      <c r="U565" s="33">
        <f>IF(ISERROR(SUMIFS(P:P,E:E,Datenbank!$E565,C:C,Datenbank!$C565)),"",SUMIFS(P:P,E:E,Datenbank!$E565,C:C,Datenbank!$C565))+IF(ISERROR(SUMIFS(Q:Q,E:E,Datenbank!$E565,C:C,Datenbank!$C565)),"",SUMIFS(Q:Q,E:E,Datenbank!$E565,C:C,Datenbank!$C565))</f>
        <v>0</v>
      </c>
      <c r="V565" s="33" t="str">
        <f>IF(ISERROR(IF(Z565="Duplikat","",(Datenbank!$U565-Datenbank!$T565))),"",IF(Z565="Duplikat","",(Datenbank!$U565-Datenbank!$T565)))</f>
        <v/>
      </c>
      <c r="W565" s="33">
        <f ca="1">IF(ISERROR(SUMIF(O:T,Datenbank!$O565,T:T)),"",SUMIF(O:T,Datenbank!$O565,T:T))</f>
        <v>0</v>
      </c>
      <c r="X565" s="33">
        <f ca="1">IF(ISERROR(SUMIF(O:Q,Datenbank!$O565,Q:Q)),"",SUMIF(O:Q,Datenbank!$O565,Q:Q))+IF(ISERROR(SUMIF(O:Q,Datenbank!$O565,P:P)),"",SUMIF(O:Q,Datenbank!$O565,P:P))</f>
        <v>0</v>
      </c>
      <c r="Y565" s="33">
        <f ca="1">IF(ISERROR(Datenbank!$X565-W565),"",Datenbank!$X565-W565)</f>
        <v>0</v>
      </c>
      <c r="Z565" s="31" t="str" cm="1">
        <f t="array" ref="Z565">_xlfn.LET(_xlpm.fi,_xlfn._xlws.FILTER($O565:$O$2480,(MONTH($D565:$D$2480)=MONTH($D565))*($O565:$O$2480=$O565)),IF(COUNT(_xlpm.fi)&gt;1,"DUPLIKAT",""))</f>
        <v/>
      </c>
      <c r="AA565" s="31"/>
      <c r="AB565" s="31"/>
    </row>
    <row r="566" spans="2:28" ht="20.100000000000001" customHeight="1" x14ac:dyDescent="0.25">
      <c r="B566" s="31">
        <f t="shared" si="72"/>
        <v>554</v>
      </c>
      <c r="C566" s="31">
        <f t="shared" si="73"/>
        <v>1</v>
      </c>
      <c r="D566" s="32"/>
      <c r="E566" s="31"/>
      <c r="F566" s="31">
        <f>Datenbank!$E566</f>
        <v>0</v>
      </c>
      <c r="G566" s="33" t="str">
        <f>IF(ISERROR(INDEX([1]Plan!A:O,MATCH(E566,[1]Plan!C:C,0),MATCH(C566,[1]Plan!$A$2:$O$2,0))),"",INDEX([1]Plan!A:O,MATCH(E566,[1]Plan!C:C,0),MATCH(C566,[1]Plan!$A$2:$O$2,0)))</f>
        <v/>
      </c>
      <c r="H566" s="33"/>
      <c r="I566" s="33"/>
      <c r="J566" s="31"/>
      <c r="K566" s="33" t="str">
        <f t="shared" si="70"/>
        <v/>
      </c>
      <c r="L566" s="33" t="str">
        <f t="shared" si="71"/>
        <v/>
      </c>
      <c r="M566" s="31" t="str">
        <f t="shared" si="74"/>
        <v/>
      </c>
      <c r="N566" s="31" t="str">
        <f>IF(ISERROR(VLOOKUP(M566,[1]Plan!$Q$5:$R$22,2,FALSE)),"",VLOOKUP(M566,[1]Plan!$Q$5:$R$22,2,FALSE))</f>
        <v/>
      </c>
      <c r="O566" s="31" t="str">
        <f>IF(ISERROR(INDEX([1]Plan!$B:$B,MATCH(F566,[1]Plan!$C:$C,0))),"",INDEX([1]Plan!$B:$B,MATCH(F566,[1]Plan!$C:$C,0)))</f>
        <v/>
      </c>
      <c r="P566" s="33" t="str">
        <f t="shared" si="75"/>
        <v/>
      </c>
      <c r="Q566" s="33">
        <f t="shared" si="76"/>
        <v>0</v>
      </c>
      <c r="R566" s="33" t="str">
        <f t="shared" si="77"/>
        <v/>
      </c>
      <c r="S566" s="33" t="str">
        <f>IF(Z566="DUPLIKAT","",Tabelle1[[#This Row],[Soll-Monat]])</f>
        <v/>
      </c>
      <c r="T566" s="33" t="str">
        <f>IF(ISERROR(IF(M566=99,"",INDEX([1]Plan!A:O,MATCH($O566,[1]Plan!B:B,0),MATCH($C566,[1]Plan!$A$2:$O$2,0)))),"",IF(M566=99,"",INDEX([1]Plan!A:O,MATCH($O566,[1]Plan!B:B,0),MATCH($C566,[1]Plan!$A$2:$O$2,0))))</f>
        <v/>
      </c>
      <c r="U566" s="33">
        <f>IF(ISERROR(SUMIFS(P:P,E:E,Datenbank!$E566,C:C,Datenbank!$C566)),"",SUMIFS(P:P,E:E,Datenbank!$E566,C:C,Datenbank!$C566))+IF(ISERROR(SUMIFS(Q:Q,E:E,Datenbank!$E566,C:C,Datenbank!$C566)),"",SUMIFS(Q:Q,E:E,Datenbank!$E566,C:C,Datenbank!$C566))</f>
        <v>0</v>
      </c>
      <c r="V566" s="33" t="str">
        <f>IF(ISERROR(IF(Z566="Duplikat","",(Datenbank!$U566-Datenbank!$T566))),"",IF(Z566="Duplikat","",(Datenbank!$U566-Datenbank!$T566)))</f>
        <v/>
      </c>
      <c r="W566" s="33">
        <f ca="1">IF(ISERROR(SUMIF(O:T,Datenbank!$O566,T:T)),"",SUMIF(O:T,Datenbank!$O566,T:T))</f>
        <v>0</v>
      </c>
      <c r="X566" s="33">
        <f ca="1">IF(ISERROR(SUMIF(O:Q,Datenbank!$O566,Q:Q)),"",SUMIF(O:Q,Datenbank!$O566,Q:Q))+IF(ISERROR(SUMIF(O:Q,Datenbank!$O566,P:P)),"",SUMIF(O:Q,Datenbank!$O566,P:P))</f>
        <v>0</v>
      </c>
      <c r="Y566" s="33">
        <f ca="1">IF(ISERROR(Datenbank!$X566-W566),"",Datenbank!$X566-W566)</f>
        <v>0</v>
      </c>
      <c r="Z566" s="31" t="str" cm="1">
        <f t="array" ref="Z566">_xlfn.LET(_xlpm.fi,_xlfn._xlws.FILTER($O566:$O$2480,(MONTH($D566:$D$2480)=MONTH($D566))*($O566:$O$2480=$O566)),IF(COUNT(_xlpm.fi)&gt;1,"DUPLIKAT",""))</f>
        <v/>
      </c>
      <c r="AA566" s="31"/>
      <c r="AB566" s="31"/>
    </row>
    <row r="567" spans="2:28" ht="20.100000000000001" customHeight="1" x14ac:dyDescent="0.25">
      <c r="B567" s="31">
        <f t="shared" si="72"/>
        <v>555</v>
      </c>
      <c r="C567" s="31">
        <f t="shared" si="73"/>
        <v>1</v>
      </c>
      <c r="D567" s="32"/>
      <c r="E567" s="31"/>
      <c r="F567" s="31">
        <f>Datenbank!$E567</f>
        <v>0</v>
      </c>
      <c r="G567" s="33" t="str">
        <f>IF(ISERROR(INDEX([1]Plan!A:O,MATCH(E567,[1]Plan!C:C,0),MATCH(C567,[1]Plan!$A$2:$O$2,0))),"",INDEX([1]Plan!A:O,MATCH(E567,[1]Plan!C:C,0),MATCH(C567,[1]Plan!$A$2:$O$2,0)))</f>
        <v/>
      </c>
      <c r="H567" s="33"/>
      <c r="I567" s="33"/>
      <c r="J567" s="31"/>
      <c r="K567" s="33" t="str">
        <f t="shared" si="70"/>
        <v/>
      </c>
      <c r="L567" s="33" t="str">
        <f t="shared" si="71"/>
        <v/>
      </c>
      <c r="M567" s="31" t="str">
        <f t="shared" si="74"/>
        <v/>
      </c>
      <c r="N567" s="31" t="str">
        <f>IF(ISERROR(VLOOKUP(M567,[1]Plan!$Q$5:$R$22,2,FALSE)),"",VLOOKUP(M567,[1]Plan!$Q$5:$R$22,2,FALSE))</f>
        <v/>
      </c>
      <c r="O567" s="31" t="str">
        <f>IF(ISERROR(INDEX([1]Plan!$B:$B,MATCH(F567,[1]Plan!$C:$C,0))),"",INDEX([1]Plan!$B:$B,MATCH(F567,[1]Plan!$C:$C,0)))</f>
        <v/>
      </c>
      <c r="P567" s="33" t="str">
        <f t="shared" si="75"/>
        <v/>
      </c>
      <c r="Q567" s="33">
        <f t="shared" si="76"/>
        <v>0</v>
      </c>
      <c r="R567" s="33" t="str">
        <f t="shared" si="77"/>
        <v/>
      </c>
      <c r="S567" s="33" t="str">
        <f>IF(Z567="DUPLIKAT","",Tabelle1[[#This Row],[Soll-Monat]])</f>
        <v/>
      </c>
      <c r="T567" s="33" t="str">
        <f>IF(ISERROR(IF(M567=99,"",INDEX([1]Plan!A:O,MATCH($O567,[1]Plan!B:B,0),MATCH($C567,[1]Plan!$A$2:$O$2,0)))),"",IF(M567=99,"",INDEX([1]Plan!A:O,MATCH($O567,[1]Plan!B:B,0),MATCH($C567,[1]Plan!$A$2:$O$2,0))))</f>
        <v/>
      </c>
      <c r="U567" s="33">
        <f>IF(ISERROR(SUMIFS(P:P,E:E,Datenbank!$E567,C:C,Datenbank!$C567)),"",SUMIFS(P:P,E:E,Datenbank!$E567,C:C,Datenbank!$C567))+IF(ISERROR(SUMIFS(Q:Q,E:E,Datenbank!$E567,C:C,Datenbank!$C567)),"",SUMIFS(Q:Q,E:E,Datenbank!$E567,C:C,Datenbank!$C567))</f>
        <v>0</v>
      </c>
      <c r="V567" s="33" t="str">
        <f>IF(ISERROR(IF(Z567="Duplikat","",(Datenbank!$U567-Datenbank!$T567))),"",IF(Z567="Duplikat","",(Datenbank!$U567-Datenbank!$T567)))</f>
        <v/>
      </c>
      <c r="W567" s="33">
        <f ca="1">IF(ISERROR(SUMIF(O:T,Datenbank!$O567,T:T)),"",SUMIF(O:T,Datenbank!$O567,T:T))</f>
        <v>0</v>
      </c>
      <c r="X567" s="33">
        <f ca="1">IF(ISERROR(SUMIF(O:Q,Datenbank!$O567,Q:Q)),"",SUMIF(O:Q,Datenbank!$O567,Q:Q))+IF(ISERROR(SUMIF(O:Q,Datenbank!$O567,P:P)),"",SUMIF(O:Q,Datenbank!$O567,P:P))</f>
        <v>0</v>
      </c>
      <c r="Y567" s="33">
        <f ca="1">IF(ISERROR(Datenbank!$X567-W567),"",Datenbank!$X567-W567)</f>
        <v>0</v>
      </c>
      <c r="Z567" s="31" t="str" cm="1">
        <f t="array" ref="Z567">_xlfn.LET(_xlpm.fi,_xlfn._xlws.FILTER($O567:$O$2480,(MONTH($D567:$D$2480)=MONTH($D567))*($O567:$O$2480=$O567)),IF(COUNT(_xlpm.fi)&gt;1,"DUPLIKAT",""))</f>
        <v/>
      </c>
      <c r="AA567" s="31"/>
      <c r="AB567" s="31"/>
    </row>
    <row r="568" spans="2:28" ht="20.100000000000001" customHeight="1" x14ac:dyDescent="0.25">
      <c r="B568" s="31">
        <f t="shared" si="72"/>
        <v>556</v>
      </c>
      <c r="C568" s="31">
        <f t="shared" si="73"/>
        <v>1</v>
      </c>
      <c r="D568" s="32"/>
      <c r="E568" s="31"/>
      <c r="F568" s="31">
        <f>Datenbank!$E568</f>
        <v>0</v>
      </c>
      <c r="G568" s="33" t="str">
        <f>IF(ISERROR(INDEX([1]Plan!A:O,MATCH(E568,[1]Plan!C:C,0),MATCH(C568,[1]Plan!$A$2:$O$2,0))),"",INDEX([1]Plan!A:O,MATCH(E568,[1]Plan!C:C,0),MATCH(C568,[1]Plan!$A$2:$O$2,0)))</f>
        <v/>
      </c>
      <c r="H568" s="33"/>
      <c r="I568" s="33"/>
      <c r="J568" s="31"/>
      <c r="K568" s="33" t="str">
        <f t="shared" si="70"/>
        <v/>
      </c>
      <c r="L568" s="33" t="str">
        <f t="shared" si="71"/>
        <v/>
      </c>
      <c r="M568" s="31" t="str">
        <f t="shared" si="74"/>
        <v/>
      </c>
      <c r="N568" s="31" t="str">
        <f>IF(ISERROR(VLOOKUP(M568,[1]Plan!$Q$5:$R$22,2,FALSE)),"",VLOOKUP(M568,[1]Plan!$Q$5:$R$22,2,FALSE))</f>
        <v/>
      </c>
      <c r="O568" s="31" t="str">
        <f>IF(ISERROR(INDEX([1]Plan!$B:$B,MATCH(F568,[1]Plan!$C:$C,0))),"",INDEX([1]Plan!$B:$B,MATCH(F568,[1]Plan!$C:$C,0)))</f>
        <v/>
      </c>
      <c r="P568" s="33" t="str">
        <f t="shared" si="75"/>
        <v/>
      </c>
      <c r="Q568" s="33">
        <f t="shared" si="76"/>
        <v>0</v>
      </c>
      <c r="R568" s="33" t="str">
        <f t="shared" si="77"/>
        <v/>
      </c>
      <c r="S568" s="33" t="str">
        <f>IF(Z568="DUPLIKAT","",Tabelle1[[#This Row],[Soll-Monat]])</f>
        <v/>
      </c>
      <c r="T568" s="33" t="str">
        <f>IF(ISERROR(IF(M568=99,"",INDEX([1]Plan!A:O,MATCH($O568,[1]Plan!B:B,0),MATCH($C568,[1]Plan!$A$2:$O$2,0)))),"",IF(M568=99,"",INDEX([1]Plan!A:O,MATCH($O568,[1]Plan!B:B,0),MATCH($C568,[1]Plan!$A$2:$O$2,0))))</f>
        <v/>
      </c>
      <c r="U568" s="33">
        <f>IF(ISERROR(SUMIFS(P:P,E:E,Datenbank!$E568,C:C,Datenbank!$C568)),"",SUMIFS(P:P,E:E,Datenbank!$E568,C:C,Datenbank!$C568))+IF(ISERROR(SUMIFS(Q:Q,E:E,Datenbank!$E568,C:C,Datenbank!$C568)),"",SUMIFS(Q:Q,E:E,Datenbank!$E568,C:C,Datenbank!$C568))</f>
        <v>0</v>
      </c>
      <c r="V568" s="33" t="str">
        <f>IF(ISERROR(IF(Z568="Duplikat","",(Datenbank!$U568-Datenbank!$T568))),"",IF(Z568="Duplikat","",(Datenbank!$U568-Datenbank!$T568)))</f>
        <v/>
      </c>
      <c r="W568" s="33">
        <f ca="1">IF(ISERROR(SUMIF(O:T,Datenbank!$O568,T:T)),"",SUMIF(O:T,Datenbank!$O568,T:T))</f>
        <v>0</v>
      </c>
      <c r="X568" s="33">
        <f ca="1">IF(ISERROR(SUMIF(O:Q,Datenbank!$O568,Q:Q)),"",SUMIF(O:Q,Datenbank!$O568,Q:Q))+IF(ISERROR(SUMIF(O:Q,Datenbank!$O568,P:P)),"",SUMIF(O:Q,Datenbank!$O568,P:P))</f>
        <v>0</v>
      </c>
      <c r="Y568" s="33">
        <f ca="1">IF(ISERROR(Datenbank!$X568-W568),"",Datenbank!$X568-W568)</f>
        <v>0</v>
      </c>
      <c r="Z568" s="31" t="str" cm="1">
        <f t="array" ref="Z568">_xlfn.LET(_xlpm.fi,_xlfn._xlws.FILTER($O568:$O$2480,(MONTH($D568:$D$2480)=MONTH($D568))*($O568:$O$2480=$O568)),IF(COUNT(_xlpm.fi)&gt;1,"DUPLIKAT",""))</f>
        <v/>
      </c>
      <c r="AA568" s="31"/>
      <c r="AB568" s="31"/>
    </row>
    <row r="569" spans="2:28" ht="20.100000000000001" customHeight="1" x14ac:dyDescent="0.25">
      <c r="B569" s="31">
        <f t="shared" si="72"/>
        <v>557</v>
      </c>
      <c r="C569" s="31">
        <f t="shared" si="73"/>
        <v>1</v>
      </c>
      <c r="D569" s="32"/>
      <c r="E569" s="31"/>
      <c r="F569" s="31">
        <f>Datenbank!$E569</f>
        <v>0</v>
      </c>
      <c r="G569" s="33" t="str">
        <f>IF(ISERROR(INDEX([1]Plan!A:O,MATCH(E569,[1]Plan!C:C,0),MATCH(C569,[1]Plan!$A$2:$O$2,0))),"",INDEX([1]Plan!A:O,MATCH(E569,[1]Plan!C:C,0),MATCH(C569,[1]Plan!$A$2:$O$2,0)))</f>
        <v/>
      </c>
      <c r="H569" s="33"/>
      <c r="I569" s="33"/>
      <c r="J569" s="31"/>
      <c r="K569" s="33" t="str">
        <f t="shared" si="70"/>
        <v/>
      </c>
      <c r="L569" s="33" t="str">
        <f t="shared" si="71"/>
        <v/>
      </c>
      <c r="M569" s="31" t="str">
        <f t="shared" si="74"/>
        <v/>
      </c>
      <c r="N569" s="31" t="str">
        <f>IF(ISERROR(VLOOKUP(M569,[1]Plan!$Q$5:$R$22,2,FALSE)),"",VLOOKUP(M569,[1]Plan!$Q$5:$R$22,2,FALSE))</f>
        <v/>
      </c>
      <c r="O569" s="31" t="str">
        <f>IF(ISERROR(INDEX([1]Plan!$B:$B,MATCH(F569,[1]Plan!$C:$C,0))),"",INDEX([1]Plan!$B:$B,MATCH(F569,[1]Plan!$C:$C,0)))</f>
        <v/>
      </c>
      <c r="P569" s="33" t="str">
        <f t="shared" si="75"/>
        <v/>
      </c>
      <c r="Q569" s="33">
        <f t="shared" si="76"/>
        <v>0</v>
      </c>
      <c r="R569" s="33" t="str">
        <f t="shared" si="77"/>
        <v/>
      </c>
      <c r="S569" s="33" t="str">
        <f>IF(Z569="DUPLIKAT","",Tabelle1[[#This Row],[Soll-Monat]])</f>
        <v/>
      </c>
      <c r="T569" s="33" t="str">
        <f>IF(ISERROR(IF(M569=99,"",INDEX([1]Plan!A:O,MATCH($O569,[1]Plan!B:B,0),MATCH($C569,[1]Plan!$A$2:$O$2,0)))),"",IF(M569=99,"",INDEX([1]Plan!A:O,MATCH($O569,[1]Plan!B:B,0),MATCH($C569,[1]Plan!$A$2:$O$2,0))))</f>
        <v/>
      </c>
      <c r="U569" s="33">
        <f>IF(ISERROR(SUMIFS(P:P,E:E,Datenbank!$E569,C:C,Datenbank!$C569)),"",SUMIFS(P:P,E:E,Datenbank!$E569,C:C,Datenbank!$C569))+IF(ISERROR(SUMIFS(Q:Q,E:E,Datenbank!$E569,C:C,Datenbank!$C569)),"",SUMIFS(Q:Q,E:E,Datenbank!$E569,C:C,Datenbank!$C569))</f>
        <v>0</v>
      </c>
      <c r="V569" s="33" t="str">
        <f>IF(ISERROR(IF(Z569="Duplikat","",(Datenbank!$U569-Datenbank!$T569))),"",IF(Z569="Duplikat","",(Datenbank!$U569-Datenbank!$T569)))</f>
        <v/>
      </c>
      <c r="W569" s="33">
        <f ca="1">IF(ISERROR(SUMIF(O:T,Datenbank!$O569,T:T)),"",SUMIF(O:T,Datenbank!$O569,T:T))</f>
        <v>0</v>
      </c>
      <c r="X569" s="33">
        <f ca="1">IF(ISERROR(SUMIF(O:Q,Datenbank!$O569,Q:Q)),"",SUMIF(O:Q,Datenbank!$O569,Q:Q))+IF(ISERROR(SUMIF(O:Q,Datenbank!$O569,P:P)),"",SUMIF(O:Q,Datenbank!$O569,P:P))</f>
        <v>0</v>
      </c>
      <c r="Y569" s="33">
        <f ca="1">IF(ISERROR(Datenbank!$X569-W569),"",Datenbank!$X569-W569)</f>
        <v>0</v>
      </c>
      <c r="Z569" s="31" t="str" cm="1">
        <f t="array" ref="Z569">_xlfn.LET(_xlpm.fi,_xlfn._xlws.FILTER($O569:$O$2480,(MONTH($D569:$D$2480)=MONTH($D569))*($O569:$O$2480=$O569)),IF(COUNT(_xlpm.fi)&gt;1,"DUPLIKAT",""))</f>
        <v/>
      </c>
      <c r="AA569" s="31"/>
      <c r="AB569" s="31"/>
    </row>
    <row r="570" spans="2:28" ht="20.100000000000001" customHeight="1" x14ac:dyDescent="0.25">
      <c r="B570" s="31">
        <f t="shared" si="72"/>
        <v>558</v>
      </c>
      <c r="C570" s="31">
        <f t="shared" si="73"/>
        <v>1</v>
      </c>
      <c r="D570" s="32"/>
      <c r="E570" s="31"/>
      <c r="F570" s="31">
        <f>Datenbank!$E570</f>
        <v>0</v>
      </c>
      <c r="G570" s="33" t="str">
        <f>IF(ISERROR(INDEX([1]Plan!A:O,MATCH(E570,[1]Plan!C:C,0),MATCH(C570,[1]Plan!$A$2:$O$2,0))),"",INDEX([1]Plan!A:O,MATCH(E570,[1]Plan!C:C,0),MATCH(C570,[1]Plan!$A$2:$O$2,0)))</f>
        <v/>
      </c>
      <c r="H570" s="33"/>
      <c r="I570" s="33"/>
      <c r="J570" s="31"/>
      <c r="K570" s="33" t="str">
        <f t="shared" si="70"/>
        <v/>
      </c>
      <c r="L570" s="33" t="str">
        <f t="shared" si="71"/>
        <v/>
      </c>
      <c r="M570" s="31" t="str">
        <f t="shared" si="74"/>
        <v/>
      </c>
      <c r="N570" s="31" t="str">
        <f>IF(ISERROR(VLOOKUP(M570,[1]Plan!$Q$5:$R$22,2,FALSE)),"",VLOOKUP(M570,[1]Plan!$Q$5:$R$22,2,FALSE))</f>
        <v/>
      </c>
      <c r="O570" s="31" t="str">
        <f>IF(ISERROR(INDEX([1]Plan!$B:$B,MATCH(F570,[1]Plan!$C:$C,0))),"",INDEX([1]Plan!$B:$B,MATCH(F570,[1]Plan!$C:$C,0)))</f>
        <v/>
      </c>
      <c r="P570" s="33" t="str">
        <f t="shared" si="75"/>
        <v/>
      </c>
      <c r="Q570" s="33">
        <f t="shared" si="76"/>
        <v>0</v>
      </c>
      <c r="R570" s="33" t="str">
        <f t="shared" si="77"/>
        <v/>
      </c>
      <c r="S570" s="33" t="str">
        <f>IF(Z570="DUPLIKAT","",Tabelle1[[#This Row],[Soll-Monat]])</f>
        <v/>
      </c>
      <c r="T570" s="33" t="str">
        <f>IF(ISERROR(IF(M570=99,"",INDEX([1]Plan!A:O,MATCH($O570,[1]Plan!B:B,0),MATCH($C570,[1]Plan!$A$2:$O$2,0)))),"",IF(M570=99,"",INDEX([1]Plan!A:O,MATCH($O570,[1]Plan!B:B,0),MATCH($C570,[1]Plan!$A$2:$O$2,0))))</f>
        <v/>
      </c>
      <c r="U570" s="33">
        <f>IF(ISERROR(SUMIFS(P:P,E:E,Datenbank!$E570,C:C,Datenbank!$C570)),"",SUMIFS(P:P,E:E,Datenbank!$E570,C:C,Datenbank!$C570))+IF(ISERROR(SUMIFS(Q:Q,E:E,Datenbank!$E570,C:C,Datenbank!$C570)),"",SUMIFS(Q:Q,E:E,Datenbank!$E570,C:C,Datenbank!$C570))</f>
        <v>0</v>
      </c>
      <c r="V570" s="33" t="str">
        <f>IF(ISERROR(IF(Z570="Duplikat","",(Datenbank!$U570-Datenbank!$T570))),"",IF(Z570="Duplikat","",(Datenbank!$U570-Datenbank!$T570)))</f>
        <v/>
      </c>
      <c r="W570" s="33">
        <f ca="1">IF(ISERROR(SUMIF(O:T,Datenbank!$O570,T:T)),"",SUMIF(O:T,Datenbank!$O570,T:T))</f>
        <v>0</v>
      </c>
      <c r="X570" s="33">
        <f ca="1">IF(ISERROR(SUMIF(O:Q,Datenbank!$O570,Q:Q)),"",SUMIF(O:Q,Datenbank!$O570,Q:Q))+IF(ISERROR(SUMIF(O:Q,Datenbank!$O570,P:P)),"",SUMIF(O:Q,Datenbank!$O570,P:P))</f>
        <v>0</v>
      </c>
      <c r="Y570" s="33">
        <f ca="1">IF(ISERROR(Datenbank!$X570-W570),"",Datenbank!$X570-W570)</f>
        <v>0</v>
      </c>
      <c r="Z570" s="31" t="str" cm="1">
        <f t="array" ref="Z570">_xlfn.LET(_xlpm.fi,_xlfn._xlws.FILTER($O570:$O$2480,(MONTH($D570:$D$2480)=MONTH($D570))*($O570:$O$2480=$O570)),IF(COUNT(_xlpm.fi)&gt;1,"DUPLIKAT",""))</f>
        <v/>
      </c>
      <c r="AA570" s="31"/>
      <c r="AB570" s="31"/>
    </row>
    <row r="571" spans="2:28" ht="20.100000000000001" customHeight="1" x14ac:dyDescent="0.25">
      <c r="B571" s="31">
        <f t="shared" si="72"/>
        <v>559</v>
      </c>
      <c r="C571" s="31">
        <f t="shared" si="73"/>
        <v>1</v>
      </c>
      <c r="D571" s="32"/>
      <c r="E571" s="31"/>
      <c r="F571" s="31">
        <f>Datenbank!$E571</f>
        <v>0</v>
      </c>
      <c r="G571" s="33" t="str">
        <f>IF(ISERROR(INDEX([1]Plan!A:O,MATCH(E571,[1]Plan!C:C,0),MATCH(C571,[1]Plan!$A$2:$O$2,0))),"",INDEX([1]Plan!A:O,MATCH(E571,[1]Plan!C:C,0),MATCH(C571,[1]Plan!$A$2:$O$2,0)))</f>
        <v/>
      </c>
      <c r="H571" s="33"/>
      <c r="I571" s="33"/>
      <c r="J571" s="31"/>
      <c r="K571" s="33" t="str">
        <f t="shared" si="70"/>
        <v/>
      </c>
      <c r="L571" s="33" t="str">
        <f t="shared" si="71"/>
        <v/>
      </c>
      <c r="M571" s="31" t="str">
        <f t="shared" si="74"/>
        <v/>
      </c>
      <c r="N571" s="31" t="str">
        <f>IF(ISERROR(VLOOKUP(M571,[1]Plan!$Q$5:$R$22,2,FALSE)),"",VLOOKUP(M571,[1]Plan!$Q$5:$R$22,2,FALSE))</f>
        <v/>
      </c>
      <c r="O571" s="31" t="str">
        <f>IF(ISERROR(INDEX([1]Plan!$B:$B,MATCH(F571,[1]Plan!$C:$C,0))),"",INDEX([1]Plan!$B:$B,MATCH(F571,[1]Plan!$C:$C,0)))</f>
        <v/>
      </c>
      <c r="P571" s="33" t="str">
        <f t="shared" si="75"/>
        <v/>
      </c>
      <c r="Q571" s="33">
        <f t="shared" si="76"/>
        <v>0</v>
      </c>
      <c r="R571" s="33" t="str">
        <f t="shared" si="77"/>
        <v/>
      </c>
      <c r="S571" s="33" t="str">
        <f>IF(Z571="DUPLIKAT","",Tabelle1[[#This Row],[Soll-Monat]])</f>
        <v/>
      </c>
      <c r="T571" s="33" t="str">
        <f>IF(ISERROR(IF(M571=99,"",INDEX([1]Plan!A:O,MATCH($O571,[1]Plan!B:B,0),MATCH($C571,[1]Plan!$A$2:$O$2,0)))),"",IF(M571=99,"",INDEX([1]Plan!A:O,MATCH($O571,[1]Plan!B:B,0),MATCH($C571,[1]Plan!$A$2:$O$2,0))))</f>
        <v/>
      </c>
      <c r="U571" s="33">
        <f>IF(ISERROR(SUMIFS(P:P,E:E,Datenbank!$E571,C:C,Datenbank!$C571)),"",SUMIFS(P:P,E:E,Datenbank!$E571,C:C,Datenbank!$C571))+IF(ISERROR(SUMIFS(Q:Q,E:E,Datenbank!$E571,C:C,Datenbank!$C571)),"",SUMIFS(Q:Q,E:E,Datenbank!$E571,C:C,Datenbank!$C571))</f>
        <v>0</v>
      </c>
      <c r="V571" s="33" t="str">
        <f>IF(ISERROR(IF(Z571="Duplikat","",(Datenbank!$U571-Datenbank!$T571))),"",IF(Z571="Duplikat","",(Datenbank!$U571-Datenbank!$T571)))</f>
        <v/>
      </c>
      <c r="W571" s="33">
        <f ca="1">IF(ISERROR(SUMIF(O:T,Datenbank!$O571,T:T)),"",SUMIF(O:T,Datenbank!$O571,T:T))</f>
        <v>0</v>
      </c>
      <c r="X571" s="33">
        <f ca="1">IF(ISERROR(SUMIF(O:Q,Datenbank!$O571,Q:Q)),"",SUMIF(O:Q,Datenbank!$O571,Q:Q))+IF(ISERROR(SUMIF(O:Q,Datenbank!$O571,P:P)),"",SUMIF(O:Q,Datenbank!$O571,P:P))</f>
        <v>0</v>
      </c>
      <c r="Y571" s="33">
        <f ca="1">IF(ISERROR(Datenbank!$X571-W571),"",Datenbank!$X571-W571)</f>
        <v>0</v>
      </c>
      <c r="Z571" s="31" t="str" cm="1">
        <f t="array" ref="Z571">_xlfn.LET(_xlpm.fi,_xlfn._xlws.FILTER($O571:$O$2480,(MONTH($D571:$D$2480)=MONTH($D571))*($O571:$O$2480=$O571)),IF(COUNT(_xlpm.fi)&gt;1,"DUPLIKAT",""))</f>
        <v/>
      </c>
      <c r="AA571" s="31"/>
      <c r="AB571" s="31"/>
    </row>
    <row r="572" spans="2:28" ht="20.100000000000001" customHeight="1" x14ac:dyDescent="0.25">
      <c r="B572" s="31">
        <f t="shared" si="72"/>
        <v>560</v>
      </c>
      <c r="C572" s="31">
        <f t="shared" si="73"/>
        <v>1</v>
      </c>
      <c r="D572" s="32"/>
      <c r="E572" s="31"/>
      <c r="F572" s="31">
        <f>Datenbank!$E572</f>
        <v>0</v>
      </c>
      <c r="G572" s="33" t="str">
        <f>IF(ISERROR(INDEX([1]Plan!A:O,MATCH(E572,[1]Plan!C:C,0),MATCH(C572,[1]Plan!$A$2:$O$2,0))),"",INDEX([1]Plan!A:O,MATCH(E572,[1]Plan!C:C,0),MATCH(C572,[1]Plan!$A$2:$O$2,0)))</f>
        <v/>
      </c>
      <c r="H572" s="33"/>
      <c r="I572" s="33"/>
      <c r="J572" s="31"/>
      <c r="K572" s="33" t="str">
        <f t="shared" si="70"/>
        <v/>
      </c>
      <c r="L572" s="33" t="str">
        <f t="shared" si="71"/>
        <v/>
      </c>
      <c r="M572" s="31" t="str">
        <f t="shared" si="74"/>
        <v/>
      </c>
      <c r="N572" s="31" t="str">
        <f>IF(ISERROR(VLOOKUP(M572,[1]Plan!$Q$5:$R$22,2,FALSE)),"",VLOOKUP(M572,[1]Plan!$Q$5:$R$22,2,FALSE))</f>
        <v/>
      </c>
      <c r="O572" s="31" t="str">
        <f>IF(ISERROR(INDEX([1]Plan!$B:$B,MATCH(F572,[1]Plan!$C:$C,0))),"",INDEX([1]Plan!$B:$B,MATCH(F572,[1]Plan!$C:$C,0)))</f>
        <v/>
      </c>
      <c r="P572" s="33" t="str">
        <f t="shared" si="75"/>
        <v/>
      </c>
      <c r="Q572" s="33">
        <f t="shared" si="76"/>
        <v>0</v>
      </c>
      <c r="R572" s="33" t="str">
        <f t="shared" si="77"/>
        <v/>
      </c>
      <c r="S572" s="33" t="str">
        <f>IF(Z572="DUPLIKAT","",Tabelle1[[#This Row],[Soll-Monat]])</f>
        <v/>
      </c>
      <c r="T572" s="33" t="str">
        <f>IF(ISERROR(IF(M572=99,"",INDEX([1]Plan!A:O,MATCH($O572,[1]Plan!B:B,0),MATCH($C572,[1]Plan!$A$2:$O$2,0)))),"",IF(M572=99,"",INDEX([1]Plan!A:O,MATCH($O572,[1]Plan!B:B,0),MATCH($C572,[1]Plan!$A$2:$O$2,0))))</f>
        <v/>
      </c>
      <c r="U572" s="33">
        <f>IF(ISERROR(SUMIFS(P:P,E:E,Datenbank!$E572,C:C,Datenbank!$C572)),"",SUMIFS(P:P,E:E,Datenbank!$E572,C:C,Datenbank!$C572))+IF(ISERROR(SUMIFS(Q:Q,E:E,Datenbank!$E572,C:C,Datenbank!$C572)),"",SUMIFS(Q:Q,E:E,Datenbank!$E572,C:C,Datenbank!$C572))</f>
        <v>0</v>
      </c>
      <c r="V572" s="33" t="str">
        <f>IF(ISERROR(IF(Z572="Duplikat","",(Datenbank!$U572-Datenbank!$T572))),"",IF(Z572="Duplikat","",(Datenbank!$U572-Datenbank!$T572)))</f>
        <v/>
      </c>
      <c r="W572" s="33">
        <f ca="1">IF(ISERROR(SUMIF(O:T,Datenbank!$O572,T:T)),"",SUMIF(O:T,Datenbank!$O572,T:T))</f>
        <v>0</v>
      </c>
      <c r="X572" s="33">
        <f ca="1">IF(ISERROR(SUMIF(O:Q,Datenbank!$O572,Q:Q)),"",SUMIF(O:Q,Datenbank!$O572,Q:Q))+IF(ISERROR(SUMIF(O:Q,Datenbank!$O572,P:P)),"",SUMIF(O:Q,Datenbank!$O572,P:P))</f>
        <v>0</v>
      </c>
      <c r="Y572" s="33">
        <f ca="1">IF(ISERROR(Datenbank!$X572-W572),"",Datenbank!$X572-W572)</f>
        <v>0</v>
      </c>
      <c r="Z572" s="31" t="str" cm="1">
        <f t="array" ref="Z572">_xlfn.LET(_xlpm.fi,_xlfn._xlws.FILTER($O572:$O$2480,(MONTH($D572:$D$2480)=MONTH($D572))*($O572:$O$2480=$O572)),IF(COUNT(_xlpm.fi)&gt;1,"DUPLIKAT",""))</f>
        <v/>
      </c>
      <c r="AA572" s="31"/>
      <c r="AB572" s="31"/>
    </row>
    <row r="573" spans="2:28" ht="20.100000000000001" customHeight="1" x14ac:dyDescent="0.25">
      <c r="B573" s="31">
        <f t="shared" si="72"/>
        <v>561</v>
      </c>
      <c r="C573" s="31">
        <f t="shared" si="73"/>
        <v>1</v>
      </c>
      <c r="D573" s="32"/>
      <c r="E573" s="31"/>
      <c r="F573" s="31">
        <f>Datenbank!$E573</f>
        <v>0</v>
      </c>
      <c r="G573" s="33" t="str">
        <f>IF(ISERROR(INDEX([1]Plan!A:O,MATCH(E573,[1]Plan!C:C,0),MATCH(C573,[1]Plan!$A$2:$O$2,0))),"",INDEX([1]Plan!A:O,MATCH(E573,[1]Plan!C:C,0),MATCH(C573,[1]Plan!$A$2:$O$2,0)))</f>
        <v/>
      </c>
      <c r="H573" s="33"/>
      <c r="I573" s="33"/>
      <c r="J573" s="31"/>
      <c r="K573" s="33" t="str">
        <f t="shared" si="70"/>
        <v/>
      </c>
      <c r="L573" s="33" t="str">
        <f t="shared" si="71"/>
        <v/>
      </c>
      <c r="M573" s="31" t="str">
        <f t="shared" si="74"/>
        <v/>
      </c>
      <c r="N573" s="31" t="str">
        <f>IF(ISERROR(VLOOKUP(M573,[1]Plan!$Q$5:$R$22,2,FALSE)),"",VLOOKUP(M573,[1]Plan!$Q$5:$R$22,2,FALSE))</f>
        <v/>
      </c>
      <c r="O573" s="31" t="str">
        <f>IF(ISERROR(INDEX([1]Plan!$B:$B,MATCH(F573,[1]Plan!$C:$C,0))),"",INDEX([1]Plan!$B:$B,MATCH(F573,[1]Plan!$C:$C,0)))</f>
        <v/>
      </c>
      <c r="P573" s="33" t="str">
        <f t="shared" si="75"/>
        <v/>
      </c>
      <c r="Q573" s="33">
        <f t="shared" si="76"/>
        <v>0</v>
      </c>
      <c r="R573" s="33" t="str">
        <f t="shared" si="77"/>
        <v/>
      </c>
      <c r="S573" s="33" t="str">
        <f>IF(Z573="DUPLIKAT","",Tabelle1[[#This Row],[Soll-Monat]])</f>
        <v/>
      </c>
      <c r="T573" s="33" t="str">
        <f>IF(ISERROR(IF(M573=99,"",INDEX([1]Plan!A:O,MATCH($O573,[1]Plan!B:B,0),MATCH($C573,[1]Plan!$A$2:$O$2,0)))),"",IF(M573=99,"",INDEX([1]Plan!A:O,MATCH($O573,[1]Plan!B:B,0),MATCH($C573,[1]Plan!$A$2:$O$2,0))))</f>
        <v/>
      </c>
      <c r="U573" s="33">
        <f>IF(ISERROR(SUMIFS(P:P,E:E,Datenbank!$E573,C:C,Datenbank!$C573)),"",SUMIFS(P:P,E:E,Datenbank!$E573,C:C,Datenbank!$C573))+IF(ISERROR(SUMIFS(Q:Q,E:E,Datenbank!$E573,C:C,Datenbank!$C573)),"",SUMIFS(Q:Q,E:E,Datenbank!$E573,C:C,Datenbank!$C573))</f>
        <v>0</v>
      </c>
      <c r="V573" s="33" t="str">
        <f>IF(ISERROR(IF(Z573="Duplikat","",(Datenbank!$U573-Datenbank!$T573))),"",IF(Z573="Duplikat","",(Datenbank!$U573-Datenbank!$T573)))</f>
        <v/>
      </c>
      <c r="W573" s="33">
        <f ca="1">IF(ISERROR(SUMIF(O:T,Datenbank!$O573,T:T)),"",SUMIF(O:T,Datenbank!$O573,T:T))</f>
        <v>0</v>
      </c>
      <c r="X573" s="33">
        <f ca="1">IF(ISERROR(SUMIF(O:Q,Datenbank!$O573,Q:Q)),"",SUMIF(O:Q,Datenbank!$O573,Q:Q))+IF(ISERROR(SUMIF(O:Q,Datenbank!$O573,P:P)),"",SUMIF(O:Q,Datenbank!$O573,P:P))</f>
        <v>0</v>
      </c>
      <c r="Y573" s="33">
        <f ca="1">IF(ISERROR(Datenbank!$X573-W573),"",Datenbank!$X573-W573)</f>
        <v>0</v>
      </c>
      <c r="Z573" s="31" t="str" cm="1">
        <f t="array" ref="Z573">_xlfn.LET(_xlpm.fi,_xlfn._xlws.FILTER($O573:$O$2480,(MONTH($D573:$D$2480)=MONTH($D573))*($O573:$O$2480=$O573)),IF(COUNT(_xlpm.fi)&gt;1,"DUPLIKAT",""))</f>
        <v/>
      </c>
      <c r="AA573" s="31"/>
      <c r="AB573" s="31"/>
    </row>
    <row r="574" spans="2:28" ht="20.100000000000001" customHeight="1" x14ac:dyDescent="0.25">
      <c r="B574" s="31">
        <f t="shared" si="72"/>
        <v>562</v>
      </c>
      <c r="C574" s="31">
        <f t="shared" si="73"/>
        <v>1</v>
      </c>
      <c r="D574" s="32"/>
      <c r="E574" s="31"/>
      <c r="F574" s="31">
        <f>Datenbank!$E574</f>
        <v>0</v>
      </c>
      <c r="G574" s="33" t="str">
        <f>IF(ISERROR(INDEX([1]Plan!A:O,MATCH(E574,[1]Plan!C:C,0),MATCH(C574,[1]Plan!$A$2:$O$2,0))),"",INDEX([1]Plan!A:O,MATCH(E574,[1]Plan!C:C,0),MATCH(C574,[1]Plan!$A$2:$O$2,0)))</f>
        <v/>
      </c>
      <c r="H574" s="33"/>
      <c r="I574" s="33"/>
      <c r="J574" s="31"/>
      <c r="K574" s="33" t="str">
        <f t="shared" si="70"/>
        <v/>
      </c>
      <c r="L574" s="33" t="str">
        <f t="shared" si="71"/>
        <v/>
      </c>
      <c r="M574" s="31" t="str">
        <f t="shared" si="74"/>
        <v/>
      </c>
      <c r="N574" s="31" t="str">
        <f>IF(ISERROR(VLOOKUP(M574,[1]Plan!$Q$5:$R$22,2,FALSE)),"",VLOOKUP(M574,[1]Plan!$Q$5:$R$22,2,FALSE))</f>
        <v/>
      </c>
      <c r="O574" s="31" t="str">
        <f>IF(ISERROR(INDEX([1]Plan!$B:$B,MATCH(F574,[1]Plan!$C:$C,0))),"",INDEX([1]Plan!$B:$B,MATCH(F574,[1]Plan!$C:$C,0)))</f>
        <v/>
      </c>
      <c r="P574" s="33" t="str">
        <f t="shared" si="75"/>
        <v/>
      </c>
      <c r="Q574" s="33">
        <f t="shared" si="76"/>
        <v>0</v>
      </c>
      <c r="R574" s="33" t="str">
        <f t="shared" si="77"/>
        <v/>
      </c>
      <c r="S574" s="33" t="str">
        <f>IF(Z574="DUPLIKAT","",Tabelle1[[#This Row],[Soll-Monat]])</f>
        <v/>
      </c>
      <c r="T574" s="33" t="str">
        <f>IF(ISERROR(IF(M574=99,"",INDEX([1]Plan!A:O,MATCH($O574,[1]Plan!B:B,0),MATCH($C574,[1]Plan!$A$2:$O$2,0)))),"",IF(M574=99,"",INDEX([1]Plan!A:O,MATCH($O574,[1]Plan!B:B,0),MATCH($C574,[1]Plan!$A$2:$O$2,0))))</f>
        <v/>
      </c>
      <c r="U574" s="33">
        <f>IF(ISERROR(SUMIFS(P:P,E:E,Datenbank!$E574,C:C,Datenbank!$C574)),"",SUMIFS(P:P,E:E,Datenbank!$E574,C:C,Datenbank!$C574))+IF(ISERROR(SUMIFS(Q:Q,E:E,Datenbank!$E574,C:C,Datenbank!$C574)),"",SUMIFS(Q:Q,E:E,Datenbank!$E574,C:C,Datenbank!$C574))</f>
        <v>0</v>
      </c>
      <c r="V574" s="33" t="str">
        <f>IF(ISERROR(IF(Z574="Duplikat","",(Datenbank!$U574-Datenbank!$T574))),"",IF(Z574="Duplikat","",(Datenbank!$U574-Datenbank!$T574)))</f>
        <v/>
      </c>
      <c r="W574" s="33">
        <f ca="1">IF(ISERROR(SUMIF(O:T,Datenbank!$O574,T:T)),"",SUMIF(O:T,Datenbank!$O574,T:T))</f>
        <v>0</v>
      </c>
      <c r="X574" s="33">
        <f ca="1">IF(ISERROR(SUMIF(O:Q,Datenbank!$O574,Q:Q)),"",SUMIF(O:Q,Datenbank!$O574,Q:Q))+IF(ISERROR(SUMIF(O:Q,Datenbank!$O574,P:P)),"",SUMIF(O:Q,Datenbank!$O574,P:P))</f>
        <v>0</v>
      </c>
      <c r="Y574" s="33">
        <f ca="1">IF(ISERROR(Datenbank!$X574-W574),"",Datenbank!$X574-W574)</f>
        <v>0</v>
      </c>
      <c r="Z574" s="31" t="str" cm="1">
        <f t="array" ref="Z574">_xlfn.LET(_xlpm.fi,_xlfn._xlws.FILTER($O574:$O$2480,(MONTH($D574:$D$2480)=MONTH($D574))*($O574:$O$2480=$O574)),IF(COUNT(_xlpm.fi)&gt;1,"DUPLIKAT",""))</f>
        <v/>
      </c>
      <c r="AA574" s="31"/>
      <c r="AB574" s="31"/>
    </row>
    <row r="575" spans="2:28" ht="20.100000000000001" customHeight="1" x14ac:dyDescent="0.25">
      <c r="B575" s="31">
        <f t="shared" si="72"/>
        <v>563</v>
      </c>
      <c r="C575" s="31">
        <f t="shared" si="73"/>
        <v>1</v>
      </c>
      <c r="D575" s="32"/>
      <c r="E575" s="31"/>
      <c r="F575" s="31">
        <f>Datenbank!$E575</f>
        <v>0</v>
      </c>
      <c r="G575" s="33" t="str">
        <f>IF(ISERROR(INDEX([1]Plan!A:O,MATCH(E575,[1]Plan!C:C,0),MATCH(C575,[1]Plan!$A$2:$O$2,0))),"",INDEX([1]Plan!A:O,MATCH(E575,[1]Plan!C:C,0),MATCH(C575,[1]Plan!$A$2:$O$2,0)))</f>
        <v/>
      </c>
      <c r="H575" s="33"/>
      <c r="I575" s="33"/>
      <c r="J575" s="31"/>
      <c r="K575" s="33" t="str">
        <f t="shared" si="70"/>
        <v/>
      </c>
      <c r="L575" s="33" t="str">
        <f t="shared" si="71"/>
        <v/>
      </c>
      <c r="M575" s="31" t="str">
        <f t="shared" si="74"/>
        <v/>
      </c>
      <c r="N575" s="31" t="str">
        <f>IF(ISERROR(VLOOKUP(M575,[1]Plan!$Q$5:$R$22,2,FALSE)),"",VLOOKUP(M575,[1]Plan!$Q$5:$R$22,2,FALSE))</f>
        <v/>
      </c>
      <c r="O575" s="31" t="str">
        <f>IF(ISERROR(INDEX([1]Plan!$B:$B,MATCH(F575,[1]Plan!$C:$C,0))),"",INDEX([1]Plan!$B:$B,MATCH(F575,[1]Plan!$C:$C,0)))</f>
        <v/>
      </c>
      <c r="P575" s="33" t="str">
        <f t="shared" si="75"/>
        <v/>
      </c>
      <c r="Q575" s="33">
        <f t="shared" si="76"/>
        <v>0</v>
      </c>
      <c r="R575" s="33" t="str">
        <f t="shared" si="77"/>
        <v/>
      </c>
      <c r="S575" s="33" t="str">
        <f>IF(Z575="DUPLIKAT","",Tabelle1[[#This Row],[Soll-Monat]])</f>
        <v/>
      </c>
      <c r="T575" s="33" t="str">
        <f>IF(ISERROR(IF(M575=99,"",INDEX([1]Plan!A:O,MATCH($O575,[1]Plan!B:B,0),MATCH($C575,[1]Plan!$A$2:$O$2,0)))),"",IF(M575=99,"",INDEX([1]Plan!A:O,MATCH($O575,[1]Plan!B:B,0),MATCH($C575,[1]Plan!$A$2:$O$2,0))))</f>
        <v/>
      </c>
      <c r="U575" s="33">
        <f>IF(ISERROR(SUMIFS(P:P,E:E,Datenbank!$E575,C:C,Datenbank!$C575)),"",SUMIFS(P:P,E:E,Datenbank!$E575,C:C,Datenbank!$C575))+IF(ISERROR(SUMIFS(Q:Q,E:E,Datenbank!$E575,C:C,Datenbank!$C575)),"",SUMIFS(Q:Q,E:E,Datenbank!$E575,C:C,Datenbank!$C575))</f>
        <v>0</v>
      </c>
      <c r="V575" s="33" t="str">
        <f>IF(ISERROR(IF(Z575="Duplikat","",(Datenbank!$U575-Datenbank!$T575))),"",IF(Z575="Duplikat","",(Datenbank!$U575-Datenbank!$T575)))</f>
        <v/>
      </c>
      <c r="W575" s="33">
        <f ca="1">IF(ISERROR(SUMIF(O:T,Datenbank!$O575,T:T)),"",SUMIF(O:T,Datenbank!$O575,T:T))</f>
        <v>0</v>
      </c>
      <c r="X575" s="33">
        <f ca="1">IF(ISERROR(SUMIF(O:Q,Datenbank!$O575,Q:Q)),"",SUMIF(O:Q,Datenbank!$O575,Q:Q))+IF(ISERROR(SUMIF(O:Q,Datenbank!$O575,P:P)),"",SUMIF(O:Q,Datenbank!$O575,P:P))</f>
        <v>0</v>
      </c>
      <c r="Y575" s="33">
        <f ca="1">IF(ISERROR(Datenbank!$X575-W575),"",Datenbank!$X575-W575)</f>
        <v>0</v>
      </c>
      <c r="Z575" s="31" t="str" cm="1">
        <f t="array" ref="Z575">_xlfn.LET(_xlpm.fi,_xlfn._xlws.FILTER($O575:$O$2480,(MONTH($D575:$D$2480)=MONTH($D575))*($O575:$O$2480=$O575)),IF(COUNT(_xlpm.fi)&gt;1,"DUPLIKAT",""))</f>
        <v/>
      </c>
      <c r="AA575" s="31"/>
      <c r="AB575" s="31"/>
    </row>
    <row r="576" spans="2:28" ht="20.100000000000001" customHeight="1" x14ac:dyDescent="0.25">
      <c r="B576" s="31">
        <f t="shared" si="72"/>
        <v>564</v>
      </c>
      <c r="C576" s="31">
        <f t="shared" si="73"/>
        <v>1</v>
      </c>
      <c r="D576" s="32"/>
      <c r="E576" s="31"/>
      <c r="F576" s="31">
        <f>Datenbank!$E576</f>
        <v>0</v>
      </c>
      <c r="G576" s="33" t="str">
        <f>IF(ISERROR(INDEX([1]Plan!A:O,MATCH(E576,[1]Plan!C:C,0),MATCH(C576,[1]Plan!$A$2:$O$2,0))),"",INDEX([1]Plan!A:O,MATCH(E576,[1]Plan!C:C,0),MATCH(C576,[1]Plan!$A$2:$O$2,0)))</f>
        <v/>
      </c>
      <c r="H576" s="33"/>
      <c r="I576" s="33"/>
      <c r="J576" s="31"/>
      <c r="K576" s="33" t="str">
        <f t="shared" si="70"/>
        <v/>
      </c>
      <c r="L576" s="33" t="str">
        <f t="shared" si="71"/>
        <v/>
      </c>
      <c r="M576" s="31" t="str">
        <f t="shared" si="74"/>
        <v/>
      </c>
      <c r="N576" s="31" t="str">
        <f>IF(ISERROR(VLOOKUP(M576,[1]Plan!$Q$5:$R$22,2,FALSE)),"",VLOOKUP(M576,[1]Plan!$Q$5:$R$22,2,FALSE))</f>
        <v/>
      </c>
      <c r="O576" s="31" t="str">
        <f>IF(ISERROR(INDEX([1]Plan!$B:$B,MATCH(F576,[1]Plan!$C:$C,0))),"",INDEX([1]Plan!$B:$B,MATCH(F576,[1]Plan!$C:$C,0)))</f>
        <v/>
      </c>
      <c r="P576" s="33" t="str">
        <f t="shared" si="75"/>
        <v/>
      </c>
      <c r="Q576" s="33">
        <f t="shared" si="76"/>
        <v>0</v>
      </c>
      <c r="R576" s="33" t="str">
        <f t="shared" si="77"/>
        <v/>
      </c>
      <c r="S576" s="33" t="str">
        <f>IF(Z576="DUPLIKAT","",Tabelle1[[#This Row],[Soll-Monat]])</f>
        <v/>
      </c>
      <c r="T576" s="33" t="str">
        <f>IF(ISERROR(IF(M576=99,"",INDEX([1]Plan!A:O,MATCH($O576,[1]Plan!B:B,0),MATCH($C576,[1]Plan!$A$2:$O$2,0)))),"",IF(M576=99,"",INDEX([1]Plan!A:O,MATCH($O576,[1]Plan!B:B,0),MATCH($C576,[1]Plan!$A$2:$O$2,0))))</f>
        <v/>
      </c>
      <c r="U576" s="33">
        <f>IF(ISERROR(SUMIFS(P:P,E:E,Datenbank!$E576,C:C,Datenbank!$C576)),"",SUMIFS(P:P,E:E,Datenbank!$E576,C:C,Datenbank!$C576))+IF(ISERROR(SUMIFS(Q:Q,E:E,Datenbank!$E576,C:C,Datenbank!$C576)),"",SUMIFS(Q:Q,E:E,Datenbank!$E576,C:C,Datenbank!$C576))</f>
        <v>0</v>
      </c>
      <c r="V576" s="33" t="str">
        <f>IF(ISERROR(IF(Z576="Duplikat","",(Datenbank!$U576-Datenbank!$T576))),"",IF(Z576="Duplikat","",(Datenbank!$U576-Datenbank!$T576)))</f>
        <v/>
      </c>
      <c r="W576" s="33">
        <f ca="1">IF(ISERROR(SUMIF(O:T,Datenbank!$O576,T:T)),"",SUMIF(O:T,Datenbank!$O576,T:T))</f>
        <v>0</v>
      </c>
      <c r="X576" s="33">
        <f ca="1">IF(ISERROR(SUMIF(O:Q,Datenbank!$O576,Q:Q)),"",SUMIF(O:Q,Datenbank!$O576,Q:Q))+IF(ISERROR(SUMIF(O:Q,Datenbank!$O576,P:P)),"",SUMIF(O:Q,Datenbank!$O576,P:P))</f>
        <v>0</v>
      </c>
      <c r="Y576" s="33">
        <f ca="1">IF(ISERROR(Datenbank!$X576-W576),"",Datenbank!$X576-W576)</f>
        <v>0</v>
      </c>
      <c r="Z576" s="31" t="str" cm="1">
        <f t="array" ref="Z576">_xlfn.LET(_xlpm.fi,_xlfn._xlws.FILTER($O576:$O$2480,(MONTH($D576:$D$2480)=MONTH($D576))*($O576:$O$2480=$O576)),IF(COUNT(_xlpm.fi)&gt;1,"DUPLIKAT",""))</f>
        <v/>
      </c>
      <c r="AA576" s="31"/>
      <c r="AB576" s="31"/>
    </row>
    <row r="577" spans="2:28" ht="20.100000000000001" customHeight="1" x14ac:dyDescent="0.25">
      <c r="B577" s="31">
        <f t="shared" si="72"/>
        <v>565</v>
      </c>
      <c r="C577" s="31">
        <f t="shared" si="73"/>
        <v>1</v>
      </c>
      <c r="D577" s="32"/>
      <c r="E577" s="31"/>
      <c r="F577" s="31">
        <f>Datenbank!$E577</f>
        <v>0</v>
      </c>
      <c r="G577" s="33" t="str">
        <f>IF(ISERROR(INDEX([1]Plan!A:O,MATCH(E577,[1]Plan!C:C,0),MATCH(C577,[1]Plan!$A$2:$O$2,0))),"",INDEX([1]Plan!A:O,MATCH(E577,[1]Plan!C:C,0),MATCH(C577,[1]Plan!$A$2:$O$2,0)))</f>
        <v/>
      </c>
      <c r="H577" s="33"/>
      <c r="I577" s="33"/>
      <c r="J577" s="31"/>
      <c r="K577" s="33" t="str">
        <f t="shared" si="70"/>
        <v/>
      </c>
      <c r="L577" s="33" t="str">
        <f t="shared" si="71"/>
        <v/>
      </c>
      <c r="M577" s="31" t="str">
        <f t="shared" si="74"/>
        <v/>
      </c>
      <c r="N577" s="31" t="str">
        <f>IF(ISERROR(VLOOKUP(M577,[1]Plan!$Q$5:$R$22,2,FALSE)),"",VLOOKUP(M577,[1]Plan!$Q$5:$R$22,2,FALSE))</f>
        <v/>
      </c>
      <c r="O577" s="31" t="str">
        <f>IF(ISERROR(INDEX([1]Plan!$B:$B,MATCH(F577,[1]Plan!$C:$C,0))),"",INDEX([1]Plan!$B:$B,MATCH(F577,[1]Plan!$C:$C,0)))</f>
        <v/>
      </c>
      <c r="P577" s="33" t="str">
        <f t="shared" si="75"/>
        <v/>
      </c>
      <c r="Q577" s="33">
        <f t="shared" si="76"/>
        <v>0</v>
      </c>
      <c r="R577" s="33" t="str">
        <f t="shared" si="77"/>
        <v/>
      </c>
      <c r="S577" s="33" t="str">
        <f>IF(Z577="DUPLIKAT","",Tabelle1[[#This Row],[Soll-Monat]])</f>
        <v/>
      </c>
      <c r="T577" s="33" t="str">
        <f>IF(ISERROR(IF(M577=99,"",INDEX([1]Plan!A:O,MATCH($O577,[1]Plan!B:B,0),MATCH($C577,[1]Plan!$A$2:$O$2,0)))),"",IF(M577=99,"",INDEX([1]Plan!A:O,MATCH($O577,[1]Plan!B:B,0),MATCH($C577,[1]Plan!$A$2:$O$2,0))))</f>
        <v/>
      </c>
      <c r="U577" s="33">
        <f>IF(ISERROR(SUMIFS(P:P,E:E,Datenbank!$E577,C:C,Datenbank!$C577)),"",SUMIFS(P:P,E:E,Datenbank!$E577,C:C,Datenbank!$C577))+IF(ISERROR(SUMIFS(Q:Q,E:E,Datenbank!$E577,C:C,Datenbank!$C577)),"",SUMIFS(Q:Q,E:E,Datenbank!$E577,C:C,Datenbank!$C577))</f>
        <v>0</v>
      </c>
      <c r="V577" s="33" t="str">
        <f>IF(ISERROR(IF(Z577="Duplikat","",(Datenbank!$U577-Datenbank!$T577))),"",IF(Z577="Duplikat","",(Datenbank!$U577-Datenbank!$T577)))</f>
        <v/>
      </c>
      <c r="W577" s="33">
        <f ca="1">IF(ISERROR(SUMIF(O:T,Datenbank!$O577,T:T)),"",SUMIF(O:T,Datenbank!$O577,T:T))</f>
        <v>0</v>
      </c>
      <c r="X577" s="33">
        <f ca="1">IF(ISERROR(SUMIF(O:Q,Datenbank!$O577,Q:Q)),"",SUMIF(O:Q,Datenbank!$O577,Q:Q))+IF(ISERROR(SUMIF(O:Q,Datenbank!$O577,P:P)),"",SUMIF(O:Q,Datenbank!$O577,P:P))</f>
        <v>0</v>
      </c>
      <c r="Y577" s="33">
        <f ca="1">IF(ISERROR(Datenbank!$X577-W577),"",Datenbank!$X577-W577)</f>
        <v>0</v>
      </c>
      <c r="Z577" s="31" t="str" cm="1">
        <f t="array" ref="Z577">_xlfn.LET(_xlpm.fi,_xlfn._xlws.FILTER($O577:$O$2480,(MONTH($D577:$D$2480)=MONTH($D577))*($O577:$O$2480=$O577)),IF(COUNT(_xlpm.fi)&gt;1,"DUPLIKAT",""))</f>
        <v/>
      </c>
      <c r="AA577" s="31"/>
      <c r="AB577" s="31"/>
    </row>
    <row r="578" spans="2:28" ht="20.100000000000001" customHeight="1" x14ac:dyDescent="0.25">
      <c r="B578" s="31">
        <f t="shared" si="72"/>
        <v>566</v>
      </c>
      <c r="C578" s="31">
        <f t="shared" si="73"/>
        <v>1</v>
      </c>
      <c r="D578" s="32"/>
      <c r="E578" s="31"/>
      <c r="F578" s="31">
        <f>Datenbank!$E578</f>
        <v>0</v>
      </c>
      <c r="G578" s="33" t="str">
        <f>IF(ISERROR(INDEX([1]Plan!A:O,MATCH(E578,[1]Plan!C:C,0),MATCH(C578,[1]Plan!$A$2:$O$2,0))),"",INDEX([1]Plan!A:O,MATCH(E578,[1]Plan!C:C,0),MATCH(C578,[1]Plan!$A$2:$O$2,0)))</f>
        <v/>
      </c>
      <c r="H578" s="33"/>
      <c r="I578" s="33"/>
      <c r="J578" s="31"/>
      <c r="K578" s="33" t="str">
        <f t="shared" si="70"/>
        <v/>
      </c>
      <c r="L578" s="33" t="str">
        <f t="shared" si="71"/>
        <v/>
      </c>
      <c r="M578" s="31" t="str">
        <f t="shared" si="74"/>
        <v/>
      </c>
      <c r="N578" s="31" t="str">
        <f>IF(ISERROR(VLOOKUP(M578,[1]Plan!$Q$5:$R$22,2,FALSE)),"",VLOOKUP(M578,[1]Plan!$Q$5:$R$22,2,FALSE))</f>
        <v/>
      </c>
      <c r="O578" s="31" t="str">
        <f>IF(ISERROR(INDEX([1]Plan!$B:$B,MATCH(F578,[1]Plan!$C:$C,0))),"",INDEX([1]Plan!$B:$B,MATCH(F578,[1]Plan!$C:$C,0)))</f>
        <v/>
      </c>
      <c r="P578" s="33" t="str">
        <f t="shared" si="75"/>
        <v/>
      </c>
      <c r="Q578" s="33">
        <f t="shared" si="76"/>
        <v>0</v>
      </c>
      <c r="R578" s="33" t="str">
        <f t="shared" si="77"/>
        <v/>
      </c>
      <c r="S578" s="33" t="str">
        <f>IF(Z578="DUPLIKAT","",Tabelle1[[#This Row],[Soll-Monat]])</f>
        <v/>
      </c>
      <c r="T578" s="33" t="str">
        <f>IF(ISERROR(IF(M578=99,"",INDEX([1]Plan!A:O,MATCH($O578,[1]Plan!B:B,0),MATCH($C578,[1]Plan!$A$2:$O$2,0)))),"",IF(M578=99,"",INDEX([1]Plan!A:O,MATCH($O578,[1]Plan!B:B,0),MATCH($C578,[1]Plan!$A$2:$O$2,0))))</f>
        <v/>
      </c>
      <c r="U578" s="33">
        <f>IF(ISERROR(SUMIFS(P:P,E:E,Datenbank!$E578,C:C,Datenbank!$C578)),"",SUMIFS(P:P,E:E,Datenbank!$E578,C:C,Datenbank!$C578))+IF(ISERROR(SUMIFS(Q:Q,E:E,Datenbank!$E578,C:C,Datenbank!$C578)),"",SUMIFS(Q:Q,E:E,Datenbank!$E578,C:C,Datenbank!$C578))</f>
        <v>0</v>
      </c>
      <c r="V578" s="33" t="str">
        <f>IF(ISERROR(IF(Z578="Duplikat","",(Datenbank!$U578-Datenbank!$T578))),"",IF(Z578="Duplikat","",(Datenbank!$U578-Datenbank!$T578)))</f>
        <v/>
      </c>
      <c r="W578" s="33">
        <f ca="1">IF(ISERROR(SUMIF(O:T,Datenbank!$O578,T:T)),"",SUMIF(O:T,Datenbank!$O578,T:T))</f>
        <v>0</v>
      </c>
      <c r="X578" s="33">
        <f ca="1">IF(ISERROR(SUMIF(O:Q,Datenbank!$O578,Q:Q)),"",SUMIF(O:Q,Datenbank!$O578,Q:Q))+IF(ISERROR(SUMIF(O:Q,Datenbank!$O578,P:P)),"",SUMIF(O:Q,Datenbank!$O578,P:P))</f>
        <v>0</v>
      </c>
      <c r="Y578" s="33">
        <f ca="1">IF(ISERROR(Datenbank!$X578-W578),"",Datenbank!$X578-W578)</f>
        <v>0</v>
      </c>
      <c r="Z578" s="31" t="str" cm="1">
        <f t="array" ref="Z578">_xlfn.LET(_xlpm.fi,_xlfn._xlws.FILTER($O578:$O$2480,(MONTH($D578:$D$2480)=MONTH($D578))*($O578:$O$2480=$O578)),IF(COUNT(_xlpm.fi)&gt;1,"DUPLIKAT",""))</f>
        <v/>
      </c>
      <c r="AA578" s="31"/>
      <c r="AB578" s="31"/>
    </row>
    <row r="579" spans="2:28" ht="20.100000000000001" customHeight="1" x14ac:dyDescent="0.25">
      <c r="B579" s="31">
        <f t="shared" si="72"/>
        <v>567</v>
      </c>
      <c r="C579" s="31">
        <f t="shared" si="73"/>
        <v>1</v>
      </c>
      <c r="D579" s="32"/>
      <c r="E579" s="31"/>
      <c r="F579" s="31">
        <f>Datenbank!$E579</f>
        <v>0</v>
      </c>
      <c r="G579" s="33" t="str">
        <f>IF(ISERROR(INDEX([1]Plan!A:O,MATCH(E579,[1]Plan!C:C,0),MATCH(C579,[1]Plan!$A$2:$O$2,0))),"",INDEX([1]Plan!A:O,MATCH(E579,[1]Plan!C:C,0),MATCH(C579,[1]Plan!$A$2:$O$2,0)))</f>
        <v/>
      </c>
      <c r="H579" s="33"/>
      <c r="I579" s="33"/>
      <c r="J579" s="31"/>
      <c r="K579" s="33" t="str">
        <f t="shared" si="70"/>
        <v/>
      </c>
      <c r="L579" s="33" t="str">
        <f t="shared" si="71"/>
        <v/>
      </c>
      <c r="M579" s="31" t="str">
        <f t="shared" si="74"/>
        <v/>
      </c>
      <c r="N579" s="31" t="str">
        <f>IF(ISERROR(VLOOKUP(M579,[1]Plan!$Q$5:$R$22,2,FALSE)),"",VLOOKUP(M579,[1]Plan!$Q$5:$R$22,2,FALSE))</f>
        <v/>
      </c>
      <c r="O579" s="31" t="str">
        <f>IF(ISERROR(INDEX([1]Plan!$B:$B,MATCH(F579,[1]Plan!$C:$C,0))),"",INDEX([1]Plan!$B:$B,MATCH(F579,[1]Plan!$C:$C,0)))</f>
        <v/>
      </c>
      <c r="P579" s="33" t="str">
        <f t="shared" si="75"/>
        <v/>
      </c>
      <c r="Q579" s="33">
        <f t="shared" si="76"/>
        <v>0</v>
      </c>
      <c r="R579" s="33" t="str">
        <f t="shared" si="77"/>
        <v/>
      </c>
      <c r="S579" s="33" t="str">
        <f>IF(Z579="DUPLIKAT","",Tabelle1[[#This Row],[Soll-Monat]])</f>
        <v/>
      </c>
      <c r="T579" s="33" t="str">
        <f>IF(ISERROR(IF(M579=99,"",INDEX([1]Plan!A:O,MATCH($O579,[1]Plan!B:B,0),MATCH($C579,[1]Plan!$A$2:$O$2,0)))),"",IF(M579=99,"",INDEX([1]Plan!A:O,MATCH($O579,[1]Plan!B:B,0),MATCH($C579,[1]Plan!$A$2:$O$2,0))))</f>
        <v/>
      </c>
      <c r="U579" s="33">
        <f>IF(ISERROR(SUMIFS(P:P,E:E,Datenbank!$E579,C:C,Datenbank!$C579)),"",SUMIFS(P:P,E:E,Datenbank!$E579,C:C,Datenbank!$C579))+IF(ISERROR(SUMIFS(Q:Q,E:E,Datenbank!$E579,C:C,Datenbank!$C579)),"",SUMIFS(Q:Q,E:E,Datenbank!$E579,C:C,Datenbank!$C579))</f>
        <v>0</v>
      </c>
      <c r="V579" s="33" t="str">
        <f>IF(ISERROR(IF(Z579="Duplikat","",(Datenbank!$U579-Datenbank!$T579))),"",IF(Z579="Duplikat","",(Datenbank!$U579-Datenbank!$T579)))</f>
        <v/>
      </c>
      <c r="W579" s="33">
        <f ca="1">IF(ISERROR(SUMIF(O:T,Datenbank!$O579,T:T)),"",SUMIF(O:T,Datenbank!$O579,T:T))</f>
        <v>0</v>
      </c>
      <c r="X579" s="33">
        <f ca="1">IF(ISERROR(SUMIF(O:Q,Datenbank!$O579,Q:Q)),"",SUMIF(O:Q,Datenbank!$O579,Q:Q))+IF(ISERROR(SUMIF(O:Q,Datenbank!$O579,P:P)),"",SUMIF(O:Q,Datenbank!$O579,P:P))</f>
        <v>0</v>
      </c>
      <c r="Y579" s="33">
        <f ca="1">IF(ISERROR(Datenbank!$X579-W579),"",Datenbank!$X579-W579)</f>
        <v>0</v>
      </c>
      <c r="Z579" s="31" t="str" cm="1">
        <f t="array" ref="Z579">_xlfn.LET(_xlpm.fi,_xlfn._xlws.FILTER($O579:$O$2480,(MONTH($D579:$D$2480)=MONTH($D579))*($O579:$O$2480=$O579)),IF(COUNT(_xlpm.fi)&gt;1,"DUPLIKAT",""))</f>
        <v/>
      </c>
      <c r="AA579" s="31"/>
      <c r="AB579" s="31"/>
    </row>
    <row r="580" spans="2:28" ht="20.100000000000001" customHeight="1" x14ac:dyDescent="0.25">
      <c r="B580" s="31">
        <f t="shared" si="72"/>
        <v>568</v>
      </c>
      <c r="C580" s="31">
        <f t="shared" si="73"/>
        <v>1</v>
      </c>
      <c r="D580" s="32"/>
      <c r="E580" s="31"/>
      <c r="F580" s="31">
        <f>Datenbank!$E580</f>
        <v>0</v>
      </c>
      <c r="G580" s="33" t="str">
        <f>IF(ISERROR(INDEX([1]Plan!A:O,MATCH(E580,[1]Plan!C:C,0),MATCH(C580,[1]Plan!$A$2:$O$2,0))),"",INDEX([1]Plan!A:O,MATCH(E580,[1]Plan!C:C,0),MATCH(C580,[1]Plan!$A$2:$O$2,0)))</f>
        <v/>
      </c>
      <c r="H580" s="33"/>
      <c r="I580" s="33"/>
      <c r="J580" s="31"/>
      <c r="K580" s="33" t="str">
        <f t="shared" si="70"/>
        <v/>
      </c>
      <c r="L580" s="33" t="str">
        <f t="shared" si="71"/>
        <v/>
      </c>
      <c r="M580" s="31" t="str">
        <f t="shared" si="74"/>
        <v/>
      </c>
      <c r="N580" s="31" t="str">
        <f>IF(ISERROR(VLOOKUP(M580,[1]Plan!$Q$5:$R$22,2,FALSE)),"",VLOOKUP(M580,[1]Plan!$Q$5:$R$22,2,FALSE))</f>
        <v/>
      </c>
      <c r="O580" s="31" t="str">
        <f>IF(ISERROR(INDEX([1]Plan!$B:$B,MATCH(F580,[1]Plan!$C:$C,0))),"",INDEX([1]Plan!$B:$B,MATCH(F580,[1]Plan!$C:$C,0)))</f>
        <v/>
      </c>
      <c r="P580" s="33" t="str">
        <f t="shared" si="75"/>
        <v/>
      </c>
      <c r="Q580" s="33">
        <f t="shared" si="76"/>
        <v>0</v>
      </c>
      <c r="R580" s="33" t="str">
        <f t="shared" si="77"/>
        <v/>
      </c>
      <c r="S580" s="33" t="str">
        <f>IF(Z580="DUPLIKAT","",Tabelle1[[#This Row],[Soll-Monat]])</f>
        <v/>
      </c>
      <c r="T580" s="33" t="str">
        <f>IF(ISERROR(IF(M580=99,"",INDEX([1]Plan!A:O,MATCH($O580,[1]Plan!B:B,0),MATCH($C580,[1]Plan!$A$2:$O$2,0)))),"",IF(M580=99,"",INDEX([1]Plan!A:O,MATCH($O580,[1]Plan!B:B,0),MATCH($C580,[1]Plan!$A$2:$O$2,0))))</f>
        <v/>
      </c>
      <c r="U580" s="33">
        <f>IF(ISERROR(SUMIFS(P:P,E:E,Datenbank!$E580,C:C,Datenbank!$C580)),"",SUMIFS(P:P,E:E,Datenbank!$E580,C:C,Datenbank!$C580))+IF(ISERROR(SUMIFS(Q:Q,E:E,Datenbank!$E580,C:C,Datenbank!$C580)),"",SUMIFS(Q:Q,E:E,Datenbank!$E580,C:C,Datenbank!$C580))</f>
        <v>0</v>
      </c>
      <c r="V580" s="33" t="str">
        <f>IF(ISERROR(IF(Z580="Duplikat","",(Datenbank!$U580-Datenbank!$T580))),"",IF(Z580="Duplikat","",(Datenbank!$U580-Datenbank!$T580)))</f>
        <v/>
      </c>
      <c r="W580" s="33">
        <f ca="1">IF(ISERROR(SUMIF(O:T,Datenbank!$O580,T:T)),"",SUMIF(O:T,Datenbank!$O580,T:T))</f>
        <v>0</v>
      </c>
      <c r="X580" s="33">
        <f ca="1">IF(ISERROR(SUMIF(O:Q,Datenbank!$O580,Q:Q)),"",SUMIF(O:Q,Datenbank!$O580,Q:Q))+IF(ISERROR(SUMIF(O:Q,Datenbank!$O580,P:P)),"",SUMIF(O:Q,Datenbank!$O580,P:P))</f>
        <v>0</v>
      </c>
      <c r="Y580" s="33">
        <f ca="1">IF(ISERROR(Datenbank!$X580-W580),"",Datenbank!$X580-W580)</f>
        <v>0</v>
      </c>
      <c r="Z580" s="31" t="str" cm="1">
        <f t="array" ref="Z580">_xlfn.LET(_xlpm.fi,_xlfn._xlws.FILTER($O580:$O$2480,(MONTH($D580:$D$2480)=MONTH($D580))*($O580:$O$2480=$O580)),IF(COUNT(_xlpm.fi)&gt;1,"DUPLIKAT",""))</f>
        <v/>
      </c>
      <c r="AA580" s="31"/>
      <c r="AB580" s="31"/>
    </row>
    <row r="581" spans="2:28" ht="20.100000000000001" customHeight="1" x14ac:dyDescent="0.25">
      <c r="B581" s="31">
        <f t="shared" si="72"/>
        <v>569</v>
      </c>
      <c r="C581" s="31">
        <f t="shared" si="73"/>
        <v>1</v>
      </c>
      <c r="D581" s="32"/>
      <c r="E581" s="31"/>
      <c r="F581" s="31">
        <f>Datenbank!$E581</f>
        <v>0</v>
      </c>
      <c r="G581" s="33" t="str">
        <f>IF(ISERROR(INDEX([1]Plan!A:O,MATCH(E581,[1]Plan!C:C,0),MATCH(C581,[1]Plan!$A$2:$O$2,0))),"",INDEX([1]Plan!A:O,MATCH(E581,[1]Plan!C:C,0),MATCH(C581,[1]Plan!$A$2:$O$2,0)))</f>
        <v/>
      </c>
      <c r="H581" s="33"/>
      <c r="I581" s="33"/>
      <c r="J581" s="31"/>
      <c r="K581" s="33" t="str">
        <f t="shared" si="70"/>
        <v/>
      </c>
      <c r="L581" s="33" t="str">
        <f t="shared" si="71"/>
        <v/>
      </c>
      <c r="M581" s="31" t="str">
        <f t="shared" si="74"/>
        <v/>
      </c>
      <c r="N581" s="31" t="str">
        <f>IF(ISERROR(VLOOKUP(M581,[1]Plan!$Q$5:$R$22,2,FALSE)),"",VLOOKUP(M581,[1]Plan!$Q$5:$R$22,2,FALSE))</f>
        <v/>
      </c>
      <c r="O581" s="31" t="str">
        <f>IF(ISERROR(INDEX([1]Plan!$B:$B,MATCH(F581,[1]Plan!$C:$C,0))),"",INDEX([1]Plan!$B:$B,MATCH(F581,[1]Plan!$C:$C,0)))</f>
        <v/>
      </c>
      <c r="P581" s="33" t="str">
        <f t="shared" si="75"/>
        <v/>
      </c>
      <c r="Q581" s="33">
        <f t="shared" si="76"/>
        <v>0</v>
      </c>
      <c r="R581" s="33" t="str">
        <f t="shared" si="77"/>
        <v/>
      </c>
      <c r="S581" s="33" t="str">
        <f>IF(Z581="DUPLIKAT","",Tabelle1[[#This Row],[Soll-Monat]])</f>
        <v/>
      </c>
      <c r="T581" s="33" t="str">
        <f>IF(ISERROR(IF(M581=99,"",INDEX([1]Plan!A:O,MATCH($O581,[1]Plan!B:B,0),MATCH($C581,[1]Plan!$A$2:$O$2,0)))),"",IF(M581=99,"",INDEX([1]Plan!A:O,MATCH($O581,[1]Plan!B:B,0),MATCH($C581,[1]Plan!$A$2:$O$2,0))))</f>
        <v/>
      </c>
      <c r="U581" s="33">
        <f>IF(ISERROR(SUMIFS(P:P,E:E,Datenbank!$E581,C:C,Datenbank!$C581)),"",SUMIFS(P:P,E:E,Datenbank!$E581,C:C,Datenbank!$C581))+IF(ISERROR(SUMIFS(Q:Q,E:E,Datenbank!$E581,C:C,Datenbank!$C581)),"",SUMIFS(Q:Q,E:E,Datenbank!$E581,C:C,Datenbank!$C581))</f>
        <v>0</v>
      </c>
      <c r="V581" s="33" t="str">
        <f>IF(ISERROR(IF(Z581="Duplikat","",(Datenbank!$U581-Datenbank!$T581))),"",IF(Z581="Duplikat","",(Datenbank!$U581-Datenbank!$T581)))</f>
        <v/>
      </c>
      <c r="W581" s="33">
        <f ca="1">IF(ISERROR(SUMIF(O:T,Datenbank!$O581,T:T)),"",SUMIF(O:T,Datenbank!$O581,T:T))</f>
        <v>0</v>
      </c>
      <c r="X581" s="33">
        <f ca="1">IF(ISERROR(SUMIF(O:Q,Datenbank!$O581,Q:Q)),"",SUMIF(O:Q,Datenbank!$O581,Q:Q))+IF(ISERROR(SUMIF(O:Q,Datenbank!$O581,P:P)),"",SUMIF(O:Q,Datenbank!$O581,P:P))</f>
        <v>0</v>
      </c>
      <c r="Y581" s="33">
        <f ca="1">IF(ISERROR(Datenbank!$X581-W581),"",Datenbank!$X581-W581)</f>
        <v>0</v>
      </c>
      <c r="Z581" s="31" t="str" cm="1">
        <f t="array" ref="Z581">_xlfn.LET(_xlpm.fi,_xlfn._xlws.FILTER($O581:$O$2480,(MONTH($D581:$D$2480)=MONTH($D581))*($O581:$O$2480=$O581)),IF(COUNT(_xlpm.fi)&gt;1,"DUPLIKAT",""))</f>
        <v/>
      </c>
      <c r="AA581" s="31"/>
      <c r="AB581" s="31"/>
    </row>
    <row r="582" spans="2:28" ht="20.100000000000001" customHeight="1" x14ac:dyDescent="0.25">
      <c r="B582" s="31">
        <f t="shared" si="72"/>
        <v>570</v>
      </c>
      <c r="C582" s="31">
        <f t="shared" si="73"/>
        <v>1</v>
      </c>
      <c r="D582" s="32"/>
      <c r="E582" s="31"/>
      <c r="F582" s="31">
        <f>Datenbank!$E582</f>
        <v>0</v>
      </c>
      <c r="G582" s="33" t="str">
        <f>IF(ISERROR(INDEX([1]Plan!A:O,MATCH(E582,[1]Plan!C:C,0),MATCH(C582,[1]Plan!$A$2:$O$2,0))),"",INDEX([1]Plan!A:O,MATCH(E582,[1]Plan!C:C,0),MATCH(C582,[1]Plan!$A$2:$O$2,0)))</f>
        <v/>
      </c>
      <c r="H582" s="33"/>
      <c r="I582" s="33"/>
      <c r="J582" s="31"/>
      <c r="K582" s="33" t="str">
        <f t="shared" si="70"/>
        <v/>
      </c>
      <c r="L582" s="33" t="str">
        <f t="shared" si="71"/>
        <v/>
      </c>
      <c r="M582" s="31" t="str">
        <f t="shared" si="74"/>
        <v/>
      </c>
      <c r="N582" s="31" t="str">
        <f>IF(ISERROR(VLOOKUP(M582,[1]Plan!$Q$5:$R$22,2,FALSE)),"",VLOOKUP(M582,[1]Plan!$Q$5:$R$22,2,FALSE))</f>
        <v/>
      </c>
      <c r="O582" s="31" t="str">
        <f>IF(ISERROR(INDEX([1]Plan!$B:$B,MATCH(F582,[1]Plan!$C:$C,0))),"",INDEX([1]Plan!$B:$B,MATCH(F582,[1]Plan!$C:$C,0)))</f>
        <v/>
      </c>
      <c r="P582" s="33" t="str">
        <f t="shared" si="75"/>
        <v/>
      </c>
      <c r="Q582" s="33">
        <f t="shared" si="76"/>
        <v>0</v>
      </c>
      <c r="R582" s="33" t="str">
        <f t="shared" si="77"/>
        <v/>
      </c>
      <c r="S582" s="33" t="str">
        <f>IF(Z582="DUPLIKAT","",Tabelle1[[#This Row],[Soll-Monat]])</f>
        <v/>
      </c>
      <c r="T582" s="33" t="str">
        <f>IF(ISERROR(IF(M582=99,"",INDEX([1]Plan!A:O,MATCH($O582,[1]Plan!B:B,0),MATCH($C582,[1]Plan!$A$2:$O$2,0)))),"",IF(M582=99,"",INDEX([1]Plan!A:O,MATCH($O582,[1]Plan!B:B,0),MATCH($C582,[1]Plan!$A$2:$O$2,0))))</f>
        <v/>
      </c>
      <c r="U582" s="33">
        <f>IF(ISERROR(SUMIFS(P:P,E:E,Datenbank!$E582,C:C,Datenbank!$C582)),"",SUMIFS(P:P,E:E,Datenbank!$E582,C:C,Datenbank!$C582))+IF(ISERROR(SUMIFS(Q:Q,E:E,Datenbank!$E582,C:C,Datenbank!$C582)),"",SUMIFS(Q:Q,E:E,Datenbank!$E582,C:C,Datenbank!$C582))</f>
        <v>0</v>
      </c>
      <c r="V582" s="33" t="str">
        <f>IF(ISERROR(IF(Z582="Duplikat","",(Datenbank!$U582-Datenbank!$T582))),"",IF(Z582="Duplikat","",(Datenbank!$U582-Datenbank!$T582)))</f>
        <v/>
      </c>
      <c r="W582" s="33">
        <f ca="1">IF(ISERROR(SUMIF(O:T,Datenbank!$O582,T:T)),"",SUMIF(O:T,Datenbank!$O582,T:T))</f>
        <v>0</v>
      </c>
      <c r="X582" s="33">
        <f ca="1">IF(ISERROR(SUMIF(O:Q,Datenbank!$O582,Q:Q)),"",SUMIF(O:Q,Datenbank!$O582,Q:Q))+IF(ISERROR(SUMIF(O:Q,Datenbank!$O582,P:P)),"",SUMIF(O:Q,Datenbank!$O582,P:P))</f>
        <v>0</v>
      </c>
      <c r="Y582" s="33">
        <f ca="1">IF(ISERROR(Datenbank!$X582-W582),"",Datenbank!$X582-W582)</f>
        <v>0</v>
      </c>
      <c r="Z582" s="31" t="str" cm="1">
        <f t="array" ref="Z582">_xlfn.LET(_xlpm.fi,_xlfn._xlws.FILTER($O582:$O$2480,(MONTH($D582:$D$2480)=MONTH($D582))*($O582:$O$2480=$O582)),IF(COUNT(_xlpm.fi)&gt;1,"DUPLIKAT",""))</f>
        <v/>
      </c>
      <c r="AA582" s="31"/>
      <c r="AB582" s="31"/>
    </row>
    <row r="583" spans="2:28" ht="20.100000000000001" customHeight="1" x14ac:dyDescent="0.25">
      <c r="B583" s="31">
        <f t="shared" si="72"/>
        <v>571</v>
      </c>
      <c r="C583" s="31">
        <f t="shared" si="73"/>
        <v>1</v>
      </c>
      <c r="D583" s="32"/>
      <c r="E583" s="31"/>
      <c r="F583" s="31">
        <f>Datenbank!$E583</f>
        <v>0</v>
      </c>
      <c r="G583" s="33" t="str">
        <f>IF(ISERROR(INDEX([1]Plan!A:O,MATCH(E583,[1]Plan!C:C,0),MATCH(C583,[1]Plan!$A$2:$O$2,0))),"",INDEX([1]Plan!A:O,MATCH(E583,[1]Plan!C:C,0),MATCH(C583,[1]Plan!$A$2:$O$2,0)))</f>
        <v/>
      </c>
      <c r="H583" s="33"/>
      <c r="I583" s="33"/>
      <c r="J583" s="31"/>
      <c r="K583" s="33" t="str">
        <f t="shared" si="70"/>
        <v/>
      </c>
      <c r="L583" s="33" t="str">
        <f t="shared" si="71"/>
        <v/>
      </c>
      <c r="M583" s="31" t="str">
        <f t="shared" si="74"/>
        <v/>
      </c>
      <c r="N583" s="31" t="str">
        <f>IF(ISERROR(VLOOKUP(M583,[1]Plan!$Q$5:$R$22,2,FALSE)),"",VLOOKUP(M583,[1]Plan!$Q$5:$R$22,2,FALSE))</f>
        <v/>
      </c>
      <c r="O583" s="31" t="str">
        <f>IF(ISERROR(INDEX([1]Plan!$B:$B,MATCH(F583,[1]Plan!$C:$C,0))),"",INDEX([1]Plan!$B:$B,MATCH(F583,[1]Plan!$C:$C,0)))</f>
        <v/>
      </c>
      <c r="P583" s="33" t="str">
        <f t="shared" si="75"/>
        <v/>
      </c>
      <c r="Q583" s="33">
        <f t="shared" si="76"/>
        <v>0</v>
      </c>
      <c r="R583" s="33" t="str">
        <f t="shared" si="77"/>
        <v/>
      </c>
      <c r="S583" s="33" t="str">
        <f>IF(Z583="DUPLIKAT","",Tabelle1[[#This Row],[Soll-Monat]])</f>
        <v/>
      </c>
      <c r="T583" s="33" t="str">
        <f>IF(ISERROR(IF(M583=99,"",INDEX([1]Plan!A:O,MATCH($O583,[1]Plan!B:B,0),MATCH($C583,[1]Plan!$A$2:$O$2,0)))),"",IF(M583=99,"",INDEX([1]Plan!A:O,MATCH($O583,[1]Plan!B:B,0),MATCH($C583,[1]Plan!$A$2:$O$2,0))))</f>
        <v/>
      </c>
      <c r="U583" s="33">
        <f>IF(ISERROR(SUMIFS(P:P,E:E,Datenbank!$E583,C:C,Datenbank!$C583)),"",SUMIFS(P:P,E:E,Datenbank!$E583,C:C,Datenbank!$C583))+IF(ISERROR(SUMIFS(Q:Q,E:E,Datenbank!$E583,C:C,Datenbank!$C583)),"",SUMIFS(Q:Q,E:E,Datenbank!$E583,C:C,Datenbank!$C583))</f>
        <v>0</v>
      </c>
      <c r="V583" s="33" t="str">
        <f>IF(ISERROR(IF(Z583="Duplikat","",(Datenbank!$U583-Datenbank!$T583))),"",IF(Z583="Duplikat","",(Datenbank!$U583-Datenbank!$T583)))</f>
        <v/>
      </c>
      <c r="W583" s="33">
        <f ca="1">IF(ISERROR(SUMIF(O:T,Datenbank!$O583,T:T)),"",SUMIF(O:T,Datenbank!$O583,T:T))</f>
        <v>0</v>
      </c>
      <c r="X583" s="33">
        <f ca="1">IF(ISERROR(SUMIF(O:Q,Datenbank!$O583,Q:Q)),"",SUMIF(O:Q,Datenbank!$O583,Q:Q))+IF(ISERROR(SUMIF(O:Q,Datenbank!$O583,P:P)),"",SUMIF(O:Q,Datenbank!$O583,P:P))</f>
        <v>0</v>
      </c>
      <c r="Y583" s="33">
        <f ca="1">IF(ISERROR(Datenbank!$X583-W583),"",Datenbank!$X583-W583)</f>
        <v>0</v>
      </c>
      <c r="Z583" s="31" t="str" cm="1">
        <f t="array" ref="Z583">_xlfn.LET(_xlpm.fi,_xlfn._xlws.FILTER($O583:$O$2480,(MONTH($D583:$D$2480)=MONTH($D583))*($O583:$O$2480=$O583)),IF(COUNT(_xlpm.fi)&gt;1,"DUPLIKAT",""))</f>
        <v/>
      </c>
      <c r="AA583" s="31"/>
      <c r="AB583" s="31"/>
    </row>
    <row r="584" spans="2:28" ht="20.100000000000001" customHeight="1" x14ac:dyDescent="0.25">
      <c r="B584" s="31">
        <f t="shared" si="72"/>
        <v>572</v>
      </c>
      <c r="C584" s="31">
        <f t="shared" si="73"/>
        <v>1</v>
      </c>
      <c r="D584" s="32"/>
      <c r="E584" s="31"/>
      <c r="F584" s="31">
        <f>Datenbank!$E584</f>
        <v>0</v>
      </c>
      <c r="G584" s="33" t="str">
        <f>IF(ISERROR(INDEX([1]Plan!A:O,MATCH(E584,[1]Plan!C:C,0),MATCH(C584,[1]Plan!$A$2:$O$2,0))),"",INDEX([1]Plan!A:O,MATCH(E584,[1]Plan!C:C,0),MATCH(C584,[1]Plan!$A$2:$O$2,0)))</f>
        <v/>
      </c>
      <c r="H584" s="33"/>
      <c r="I584" s="33"/>
      <c r="J584" s="31"/>
      <c r="K584" s="33" t="str">
        <f t="shared" si="70"/>
        <v/>
      </c>
      <c r="L584" s="33" t="str">
        <f t="shared" si="71"/>
        <v/>
      </c>
      <c r="M584" s="31" t="str">
        <f t="shared" si="74"/>
        <v/>
      </c>
      <c r="N584" s="31" t="str">
        <f>IF(ISERROR(VLOOKUP(M584,[1]Plan!$Q$5:$R$22,2,FALSE)),"",VLOOKUP(M584,[1]Plan!$Q$5:$R$22,2,FALSE))</f>
        <v/>
      </c>
      <c r="O584" s="31" t="str">
        <f>IF(ISERROR(INDEX([1]Plan!$B:$B,MATCH(F584,[1]Plan!$C:$C,0))),"",INDEX([1]Plan!$B:$B,MATCH(F584,[1]Plan!$C:$C,0)))</f>
        <v/>
      </c>
      <c r="P584" s="33" t="str">
        <f t="shared" si="75"/>
        <v/>
      </c>
      <c r="Q584" s="33">
        <f t="shared" si="76"/>
        <v>0</v>
      </c>
      <c r="R584" s="33" t="str">
        <f t="shared" si="77"/>
        <v/>
      </c>
      <c r="S584" s="33" t="str">
        <f>IF(Z584="DUPLIKAT","",Tabelle1[[#This Row],[Soll-Monat]])</f>
        <v/>
      </c>
      <c r="T584" s="33" t="str">
        <f>IF(ISERROR(IF(M584=99,"",INDEX([1]Plan!A:O,MATCH($O584,[1]Plan!B:B,0),MATCH($C584,[1]Plan!$A$2:$O$2,0)))),"",IF(M584=99,"",INDEX([1]Plan!A:O,MATCH($O584,[1]Plan!B:B,0),MATCH($C584,[1]Plan!$A$2:$O$2,0))))</f>
        <v/>
      </c>
      <c r="U584" s="33">
        <f>IF(ISERROR(SUMIFS(P:P,E:E,Datenbank!$E584,C:C,Datenbank!$C584)),"",SUMIFS(P:P,E:E,Datenbank!$E584,C:C,Datenbank!$C584))+IF(ISERROR(SUMIFS(Q:Q,E:E,Datenbank!$E584,C:C,Datenbank!$C584)),"",SUMIFS(Q:Q,E:E,Datenbank!$E584,C:C,Datenbank!$C584))</f>
        <v>0</v>
      </c>
      <c r="V584" s="33" t="str">
        <f>IF(ISERROR(IF(Z584="Duplikat","",(Datenbank!$U584-Datenbank!$T584))),"",IF(Z584="Duplikat","",(Datenbank!$U584-Datenbank!$T584)))</f>
        <v/>
      </c>
      <c r="W584" s="33">
        <f ca="1">IF(ISERROR(SUMIF(O:T,Datenbank!$O584,T:T)),"",SUMIF(O:T,Datenbank!$O584,T:T))</f>
        <v>0</v>
      </c>
      <c r="X584" s="33">
        <f ca="1">IF(ISERROR(SUMIF(O:Q,Datenbank!$O584,Q:Q)),"",SUMIF(O:Q,Datenbank!$O584,Q:Q))+IF(ISERROR(SUMIF(O:Q,Datenbank!$O584,P:P)),"",SUMIF(O:Q,Datenbank!$O584,P:P))</f>
        <v>0</v>
      </c>
      <c r="Y584" s="33">
        <f ca="1">IF(ISERROR(Datenbank!$X584-W584),"",Datenbank!$X584-W584)</f>
        <v>0</v>
      </c>
      <c r="Z584" s="31" t="str" cm="1">
        <f t="array" ref="Z584">_xlfn.LET(_xlpm.fi,_xlfn._xlws.FILTER($O584:$O$2480,(MONTH($D584:$D$2480)=MONTH($D584))*($O584:$O$2480=$O584)),IF(COUNT(_xlpm.fi)&gt;1,"DUPLIKAT",""))</f>
        <v/>
      </c>
      <c r="AA584" s="31"/>
      <c r="AB584" s="31"/>
    </row>
    <row r="585" spans="2:28" ht="20.100000000000001" customHeight="1" x14ac:dyDescent="0.25">
      <c r="B585" s="31">
        <f t="shared" si="72"/>
        <v>573</v>
      </c>
      <c r="C585" s="31">
        <f t="shared" si="73"/>
        <v>1</v>
      </c>
      <c r="D585" s="32"/>
      <c r="E585" s="31"/>
      <c r="F585" s="31">
        <f>Datenbank!$E585</f>
        <v>0</v>
      </c>
      <c r="G585" s="33" t="str">
        <f>IF(ISERROR(INDEX([1]Plan!A:O,MATCH(E585,[1]Plan!C:C,0),MATCH(C585,[1]Plan!$A$2:$O$2,0))),"",INDEX([1]Plan!A:O,MATCH(E585,[1]Plan!C:C,0),MATCH(C585,[1]Plan!$A$2:$O$2,0)))</f>
        <v/>
      </c>
      <c r="H585" s="33"/>
      <c r="I585" s="33"/>
      <c r="J585" s="31"/>
      <c r="K585" s="33" t="str">
        <f t="shared" si="70"/>
        <v/>
      </c>
      <c r="L585" s="33" t="str">
        <f t="shared" si="71"/>
        <v/>
      </c>
      <c r="M585" s="31" t="str">
        <f t="shared" si="74"/>
        <v/>
      </c>
      <c r="N585" s="31" t="str">
        <f>IF(ISERROR(VLOOKUP(M585,[1]Plan!$Q$5:$R$22,2,FALSE)),"",VLOOKUP(M585,[1]Plan!$Q$5:$R$22,2,FALSE))</f>
        <v/>
      </c>
      <c r="O585" s="31" t="str">
        <f>IF(ISERROR(INDEX([1]Plan!$B:$B,MATCH(F585,[1]Plan!$C:$C,0))),"",INDEX([1]Plan!$B:$B,MATCH(F585,[1]Plan!$C:$C,0)))</f>
        <v/>
      </c>
      <c r="P585" s="33" t="str">
        <f t="shared" si="75"/>
        <v/>
      </c>
      <c r="Q585" s="33">
        <f t="shared" si="76"/>
        <v>0</v>
      </c>
      <c r="R585" s="33" t="str">
        <f t="shared" si="77"/>
        <v/>
      </c>
      <c r="S585" s="33" t="str">
        <f>IF(Z585="DUPLIKAT","",Tabelle1[[#This Row],[Soll-Monat]])</f>
        <v/>
      </c>
      <c r="T585" s="33" t="str">
        <f>IF(ISERROR(IF(M585=99,"",INDEX([1]Plan!A:O,MATCH($O585,[1]Plan!B:B,0),MATCH($C585,[1]Plan!$A$2:$O$2,0)))),"",IF(M585=99,"",INDEX([1]Plan!A:O,MATCH($O585,[1]Plan!B:B,0),MATCH($C585,[1]Plan!$A$2:$O$2,0))))</f>
        <v/>
      </c>
      <c r="U585" s="33">
        <f>IF(ISERROR(SUMIFS(P:P,E:E,Datenbank!$E585,C:C,Datenbank!$C585)),"",SUMIFS(P:P,E:E,Datenbank!$E585,C:C,Datenbank!$C585))+IF(ISERROR(SUMIFS(Q:Q,E:E,Datenbank!$E585,C:C,Datenbank!$C585)),"",SUMIFS(Q:Q,E:E,Datenbank!$E585,C:C,Datenbank!$C585))</f>
        <v>0</v>
      </c>
      <c r="V585" s="33" t="str">
        <f>IF(ISERROR(IF(Z585="Duplikat","",(Datenbank!$U585-Datenbank!$T585))),"",IF(Z585="Duplikat","",(Datenbank!$U585-Datenbank!$T585)))</f>
        <v/>
      </c>
      <c r="W585" s="33">
        <f ca="1">IF(ISERROR(SUMIF(O:T,Datenbank!$O585,T:T)),"",SUMIF(O:T,Datenbank!$O585,T:T))</f>
        <v>0</v>
      </c>
      <c r="X585" s="33">
        <f ca="1">IF(ISERROR(SUMIF(O:Q,Datenbank!$O585,Q:Q)),"",SUMIF(O:Q,Datenbank!$O585,Q:Q))+IF(ISERROR(SUMIF(O:Q,Datenbank!$O585,P:P)),"",SUMIF(O:Q,Datenbank!$O585,P:P))</f>
        <v>0</v>
      </c>
      <c r="Y585" s="33">
        <f ca="1">IF(ISERROR(Datenbank!$X585-W585),"",Datenbank!$X585-W585)</f>
        <v>0</v>
      </c>
      <c r="Z585" s="31" t="str" cm="1">
        <f t="array" ref="Z585">_xlfn.LET(_xlpm.fi,_xlfn._xlws.FILTER($O585:$O$2480,(MONTH($D585:$D$2480)=MONTH($D585))*($O585:$O$2480=$O585)),IF(COUNT(_xlpm.fi)&gt;1,"DUPLIKAT",""))</f>
        <v/>
      </c>
      <c r="AA585" s="31"/>
      <c r="AB585" s="31"/>
    </row>
    <row r="586" spans="2:28" ht="20.100000000000001" customHeight="1" x14ac:dyDescent="0.25">
      <c r="B586" s="31">
        <f t="shared" si="72"/>
        <v>574</v>
      </c>
      <c r="C586" s="31">
        <f t="shared" si="73"/>
        <v>1</v>
      </c>
      <c r="D586" s="32"/>
      <c r="E586" s="31"/>
      <c r="F586" s="31">
        <f>Datenbank!$E586</f>
        <v>0</v>
      </c>
      <c r="G586" s="33" t="str">
        <f>IF(ISERROR(INDEX([1]Plan!A:O,MATCH(E586,[1]Plan!C:C,0),MATCH(C586,[1]Plan!$A$2:$O$2,0))),"",INDEX([1]Plan!A:O,MATCH(E586,[1]Plan!C:C,0),MATCH(C586,[1]Plan!$A$2:$O$2,0)))</f>
        <v/>
      </c>
      <c r="H586" s="33"/>
      <c r="I586" s="33"/>
      <c r="J586" s="31"/>
      <c r="K586" s="33" t="str">
        <f t="shared" si="70"/>
        <v/>
      </c>
      <c r="L586" s="33" t="str">
        <f t="shared" si="71"/>
        <v/>
      </c>
      <c r="M586" s="31" t="str">
        <f t="shared" si="74"/>
        <v/>
      </c>
      <c r="N586" s="31" t="str">
        <f>IF(ISERROR(VLOOKUP(M586,[1]Plan!$Q$5:$R$22,2,FALSE)),"",VLOOKUP(M586,[1]Plan!$Q$5:$R$22,2,FALSE))</f>
        <v/>
      </c>
      <c r="O586" s="31" t="str">
        <f>IF(ISERROR(INDEX([1]Plan!$B:$B,MATCH(F586,[1]Plan!$C:$C,0))),"",INDEX([1]Plan!$B:$B,MATCH(F586,[1]Plan!$C:$C,0)))</f>
        <v/>
      </c>
      <c r="P586" s="33" t="str">
        <f t="shared" si="75"/>
        <v/>
      </c>
      <c r="Q586" s="33">
        <f t="shared" si="76"/>
        <v>0</v>
      </c>
      <c r="R586" s="33" t="str">
        <f t="shared" si="77"/>
        <v/>
      </c>
      <c r="S586" s="33" t="str">
        <f>IF(Z586="DUPLIKAT","",Tabelle1[[#This Row],[Soll-Monat]])</f>
        <v/>
      </c>
      <c r="T586" s="33" t="str">
        <f>IF(ISERROR(IF(M586=99,"",INDEX([1]Plan!A:O,MATCH($O586,[1]Plan!B:B,0),MATCH($C586,[1]Plan!$A$2:$O$2,0)))),"",IF(M586=99,"",INDEX([1]Plan!A:O,MATCH($O586,[1]Plan!B:B,0),MATCH($C586,[1]Plan!$A$2:$O$2,0))))</f>
        <v/>
      </c>
      <c r="U586" s="33">
        <f>IF(ISERROR(SUMIFS(P:P,E:E,Datenbank!$E586,C:C,Datenbank!$C586)),"",SUMIFS(P:P,E:E,Datenbank!$E586,C:C,Datenbank!$C586))+IF(ISERROR(SUMIFS(Q:Q,E:E,Datenbank!$E586,C:C,Datenbank!$C586)),"",SUMIFS(Q:Q,E:E,Datenbank!$E586,C:C,Datenbank!$C586))</f>
        <v>0</v>
      </c>
      <c r="V586" s="33" t="str">
        <f>IF(ISERROR(IF(Z586="Duplikat","",(Datenbank!$U586-Datenbank!$T586))),"",IF(Z586="Duplikat","",(Datenbank!$U586-Datenbank!$T586)))</f>
        <v/>
      </c>
      <c r="W586" s="33">
        <f ca="1">IF(ISERROR(SUMIF(O:T,Datenbank!$O586,T:T)),"",SUMIF(O:T,Datenbank!$O586,T:T))</f>
        <v>0</v>
      </c>
      <c r="X586" s="33">
        <f ca="1">IF(ISERROR(SUMIF(O:Q,Datenbank!$O586,Q:Q)),"",SUMIF(O:Q,Datenbank!$O586,Q:Q))+IF(ISERROR(SUMIF(O:Q,Datenbank!$O586,P:P)),"",SUMIF(O:Q,Datenbank!$O586,P:P))</f>
        <v>0</v>
      </c>
      <c r="Y586" s="33">
        <f ca="1">IF(ISERROR(Datenbank!$X586-W586),"",Datenbank!$X586-W586)</f>
        <v>0</v>
      </c>
      <c r="Z586" s="31" t="str" cm="1">
        <f t="array" ref="Z586">_xlfn.LET(_xlpm.fi,_xlfn._xlws.FILTER($O586:$O$2480,(MONTH($D586:$D$2480)=MONTH($D586))*($O586:$O$2480=$O586)),IF(COUNT(_xlpm.fi)&gt;1,"DUPLIKAT",""))</f>
        <v/>
      </c>
      <c r="AA586" s="31"/>
      <c r="AB586" s="31"/>
    </row>
    <row r="587" spans="2:28" ht="20.100000000000001" customHeight="1" x14ac:dyDescent="0.25">
      <c r="B587" s="31">
        <f t="shared" si="72"/>
        <v>575</v>
      </c>
      <c r="C587" s="31">
        <f t="shared" si="73"/>
        <v>1</v>
      </c>
      <c r="D587" s="32"/>
      <c r="E587" s="31"/>
      <c r="F587" s="31">
        <f>Datenbank!$E587</f>
        <v>0</v>
      </c>
      <c r="G587" s="33" t="str">
        <f>IF(ISERROR(INDEX([1]Plan!A:O,MATCH(E587,[1]Plan!C:C,0),MATCH(C587,[1]Plan!$A$2:$O$2,0))),"",INDEX([1]Plan!A:O,MATCH(E587,[1]Plan!C:C,0),MATCH(C587,[1]Plan!$A$2:$O$2,0)))</f>
        <v/>
      </c>
      <c r="H587" s="33"/>
      <c r="I587" s="33"/>
      <c r="J587" s="31"/>
      <c r="K587" s="33" t="str">
        <f t="shared" si="70"/>
        <v/>
      </c>
      <c r="L587" s="33" t="str">
        <f t="shared" si="71"/>
        <v/>
      </c>
      <c r="M587" s="31" t="str">
        <f t="shared" si="74"/>
        <v/>
      </c>
      <c r="N587" s="31" t="str">
        <f>IF(ISERROR(VLOOKUP(M587,[1]Plan!$Q$5:$R$22,2,FALSE)),"",VLOOKUP(M587,[1]Plan!$Q$5:$R$22,2,FALSE))</f>
        <v/>
      </c>
      <c r="O587" s="31" t="str">
        <f>IF(ISERROR(INDEX([1]Plan!$B:$B,MATCH(F587,[1]Plan!$C:$C,0))),"",INDEX([1]Plan!$B:$B,MATCH(F587,[1]Plan!$C:$C,0)))</f>
        <v/>
      </c>
      <c r="P587" s="33" t="str">
        <f t="shared" si="75"/>
        <v/>
      </c>
      <c r="Q587" s="33">
        <f t="shared" si="76"/>
        <v>0</v>
      </c>
      <c r="R587" s="33" t="str">
        <f t="shared" si="77"/>
        <v/>
      </c>
      <c r="S587" s="33" t="str">
        <f>IF(Z587="DUPLIKAT","",Tabelle1[[#This Row],[Soll-Monat]])</f>
        <v/>
      </c>
      <c r="T587" s="33" t="str">
        <f>IF(ISERROR(IF(M587=99,"",INDEX([1]Plan!A:O,MATCH($O587,[1]Plan!B:B,0),MATCH($C587,[1]Plan!$A$2:$O$2,0)))),"",IF(M587=99,"",INDEX([1]Plan!A:O,MATCH($O587,[1]Plan!B:B,0),MATCH($C587,[1]Plan!$A$2:$O$2,0))))</f>
        <v/>
      </c>
      <c r="U587" s="33">
        <f>IF(ISERROR(SUMIFS(P:P,E:E,Datenbank!$E587,C:C,Datenbank!$C587)),"",SUMIFS(P:P,E:E,Datenbank!$E587,C:C,Datenbank!$C587))+IF(ISERROR(SUMIFS(Q:Q,E:E,Datenbank!$E587,C:C,Datenbank!$C587)),"",SUMIFS(Q:Q,E:E,Datenbank!$E587,C:C,Datenbank!$C587))</f>
        <v>0</v>
      </c>
      <c r="V587" s="33" t="str">
        <f>IF(ISERROR(IF(Z587="Duplikat","",(Datenbank!$U587-Datenbank!$T587))),"",IF(Z587="Duplikat","",(Datenbank!$U587-Datenbank!$T587)))</f>
        <v/>
      </c>
      <c r="W587" s="33">
        <f ca="1">IF(ISERROR(SUMIF(O:T,Datenbank!$O587,T:T)),"",SUMIF(O:T,Datenbank!$O587,T:T))</f>
        <v>0</v>
      </c>
      <c r="X587" s="33">
        <f ca="1">IF(ISERROR(SUMIF(O:Q,Datenbank!$O587,Q:Q)),"",SUMIF(O:Q,Datenbank!$O587,Q:Q))+IF(ISERROR(SUMIF(O:Q,Datenbank!$O587,P:P)),"",SUMIF(O:Q,Datenbank!$O587,P:P))</f>
        <v>0</v>
      </c>
      <c r="Y587" s="33">
        <f ca="1">IF(ISERROR(Datenbank!$X587-W587),"",Datenbank!$X587-W587)</f>
        <v>0</v>
      </c>
      <c r="Z587" s="31" t="str" cm="1">
        <f t="array" ref="Z587">_xlfn.LET(_xlpm.fi,_xlfn._xlws.FILTER($O587:$O$2480,(MONTH($D587:$D$2480)=MONTH($D587))*($O587:$O$2480=$O587)),IF(COUNT(_xlpm.fi)&gt;1,"DUPLIKAT",""))</f>
        <v/>
      </c>
      <c r="AA587" s="31"/>
      <c r="AB587" s="31"/>
    </row>
    <row r="588" spans="2:28" ht="20.100000000000001" customHeight="1" x14ac:dyDescent="0.25">
      <c r="B588" s="31">
        <f t="shared" si="72"/>
        <v>576</v>
      </c>
      <c r="C588" s="31">
        <f t="shared" si="73"/>
        <v>1</v>
      </c>
      <c r="D588" s="32"/>
      <c r="E588" s="31"/>
      <c r="F588" s="31">
        <f>Datenbank!$E588</f>
        <v>0</v>
      </c>
      <c r="G588" s="33" t="str">
        <f>IF(ISERROR(INDEX([1]Plan!A:O,MATCH(E588,[1]Plan!C:C,0),MATCH(C588,[1]Plan!$A$2:$O$2,0))),"",INDEX([1]Plan!A:O,MATCH(E588,[1]Plan!C:C,0),MATCH(C588,[1]Plan!$A$2:$O$2,0)))</f>
        <v/>
      </c>
      <c r="H588" s="33"/>
      <c r="I588" s="33"/>
      <c r="J588" s="31"/>
      <c r="K588" s="33" t="str">
        <f t="shared" si="70"/>
        <v/>
      </c>
      <c r="L588" s="33" t="str">
        <f t="shared" si="71"/>
        <v/>
      </c>
      <c r="M588" s="31" t="str">
        <f t="shared" si="74"/>
        <v/>
      </c>
      <c r="N588" s="31" t="str">
        <f>IF(ISERROR(VLOOKUP(M588,[1]Plan!$Q$5:$R$22,2,FALSE)),"",VLOOKUP(M588,[1]Plan!$Q$5:$R$22,2,FALSE))</f>
        <v/>
      </c>
      <c r="O588" s="31" t="str">
        <f>IF(ISERROR(INDEX([1]Plan!$B:$B,MATCH(F588,[1]Plan!$C:$C,0))),"",INDEX([1]Plan!$B:$B,MATCH(F588,[1]Plan!$C:$C,0)))</f>
        <v/>
      </c>
      <c r="P588" s="33" t="str">
        <f t="shared" si="75"/>
        <v/>
      </c>
      <c r="Q588" s="33">
        <f t="shared" si="76"/>
        <v>0</v>
      </c>
      <c r="R588" s="33" t="str">
        <f t="shared" si="77"/>
        <v/>
      </c>
      <c r="S588" s="33" t="str">
        <f>IF(Z588="DUPLIKAT","",Tabelle1[[#This Row],[Soll-Monat]])</f>
        <v/>
      </c>
      <c r="T588" s="33" t="str">
        <f>IF(ISERROR(IF(M588=99,"",INDEX([1]Plan!A:O,MATCH($O588,[1]Plan!B:B,0),MATCH($C588,[1]Plan!$A$2:$O$2,0)))),"",IF(M588=99,"",INDEX([1]Plan!A:O,MATCH($O588,[1]Plan!B:B,0),MATCH($C588,[1]Plan!$A$2:$O$2,0))))</f>
        <v/>
      </c>
      <c r="U588" s="33">
        <f>IF(ISERROR(SUMIFS(P:P,E:E,Datenbank!$E588,C:C,Datenbank!$C588)),"",SUMIFS(P:P,E:E,Datenbank!$E588,C:C,Datenbank!$C588))+IF(ISERROR(SUMIFS(Q:Q,E:E,Datenbank!$E588,C:C,Datenbank!$C588)),"",SUMIFS(Q:Q,E:E,Datenbank!$E588,C:C,Datenbank!$C588))</f>
        <v>0</v>
      </c>
      <c r="V588" s="33" t="str">
        <f>IF(ISERROR(IF(Z588="Duplikat","",(Datenbank!$U588-Datenbank!$T588))),"",IF(Z588="Duplikat","",(Datenbank!$U588-Datenbank!$T588)))</f>
        <v/>
      </c>
      <c r="W588" s="33">
        <f ca="1">IF(ISERROR(SUMIF(O:T,Datenbank!$O588,T:T)),"",SUMIF(O:T,Datenbank!$O588,T:T))</f>
        <v>0</v>
      </c>
      <c r="X588" s="33">
        <f ca="1">IF(ISERROR(SUMIF(O:Q,Datenbank!$O588,Q:Q)),"",SUMIF(O:Q,Datenbank!$O588,Q:Q))+IF(ISERROR(SUMIF(O:Q,Datenbank!$O588,P:P)),"",SUMIF(O:Q,Datenbank!$O588,P:P))</f>
        <v>0</v>
      </c>
      <c r="Y588" s="33">
        <f ca="1">IF(ISERROR(Datenbank!$X588-W588),"",Datenbank!$X588-W588)</f>
        <v>0</v>
      </c>
      <c r="Z588" s="31" t="str" cm="1">
        <f t="array" ref="Z588">_xlfn.LET(_xlpm.fi,_xlfn._xlws.FILTER($O588:$O$2480,(MONTH($D588:$D$2480)=MONTH($D588))*($O588:$O$2480=$O588)),IF(COUNT(_xlpm.fi)&gt;1,"DUPLIKAT",""))</f>
        <v/>
      </c>
      <c r="AA588" s="31"/>
      <c r="AB588" s="31"/>
    </row>
    <row r="589" spans="2:28" ht="20.100000000000001" customHeight="1" x14ac:dyDescent="0.25">
      <c r="B589" s="31">
        <f t="shared" si="72"/>
        <v>577</v>
      </c>
      <c r="C589" s="31">
        <f t="shared" si="73"/>
        <v>1</v>
      </c>
      <c r="D589" s="32"/>
      <c r="E589" s="31"/>
      <c r="F589" s="31">
        <f>Datenbank!$E589</f>
        <v>0</v>
      </c>
      <c r="G589" s="33" t="str">
        <f>IF(ISERROR(INDEX([1]Plan!A:O,MATCH(E589,[1]Plan!C:C,0),MATCH(C589,[1]Plan!$A$2:$O$2,0))),"",INDEX([1]Plan!A:O,MATCH(E589,[1]Plan!C:C,0),MATCH(C589,[1]Plan!$A$2:$O$2,0)))</f>
        <v/>
      </c>
      <c r="H589" s="33"/>
      <c r="I589" s="33"/>
      <c r="J589" s="31"/>
      <c r="K589" s="33" t="str">
        <f t="shared" si="70"/>
        <v/>
      </c>
      <c r="L589" s="33" t="str">
        <f t="shared" si="71"/>
        <v/>
      </c>
      <c r="M589" s="31" t="str">
        <f t="shared" si="74"/>
        <v/>
      </c>
      <c r="N589" s="31" t="str">
        <f>IF(ISERROR(VLOOKUP(M589,[1]Plan!$Q$5:$R$22,2,FALSE)),"",VLOOKUP(M589,[1]Plan!$Q$5:$R$22,2,FALSE))</f>
        <v/>
      </c>
      <c r="O589" s="31" t="str">
        <f>IF(ISERROR(INDEX([1]Plan!$B:$B,MATCH(F589,[1]Plan!$C:$C,0))),"",INDEX([1]Plan!$B:$B,MATCH(F589,[1]Plan!$C:$C,0)))</f>
        <v/>
      </c>
      <c r="P589" s="33" t="str">
        <f t="shared" si="75"/>
        <v/>
      </c>
      <c r="Q589" s="33">
        <f t="shared" si="76"/>
        <v>0</v>
      </c>
      <c r="R589" s="33" t="str">
        <f t="shared" si="77"/>
        <v/>
      </c>
      <c r="S589" s="33" t="str">
        <f>IF(Z589="DUPLIKAT","",Tabelle1[[#This Row],[Soll-Monat]])</f>
        <v/>
      </c>
      <c r="T589" s="33" t="str">
        <f>IF(ISERROR(IF(M589=99,"",INDEX([1]Plan!A:O,MATCH($O589,[1]Plan!B:B,0),MATCH($C589,[1]Plan!$A$2:$O$2,0)))),"",IF(M589=99,"",INDEX([1]Plan!A:O,MATCH($O589,[1]Plan!B:B,0),MATCH($C589,[1]Plan!$A$2:$O$2,0))))</f>
        <v/>
      </c>
      <c r="U589" s="33">
        <f>IF(ISERROR(SUMIFS(P:P,E:E,Datenbank!$E589,C:C,Datenbank!$C589)),"",SUMIFS(P:P,E:E,Datenbank!$E589,C:C,Datenbank!$C589))+IF(ISERROR(SUMIFS(Q:Q,E:E,Datenbank!$E589,C:C,Datenbank!$C589)),"",SUMIFS(Q:Q,E:E,Datenbank!$E589,C:C,Datenbank!$C589))</f>
        <v>0</v>
      </c>
      <c r="V589" s="33" t="str">
        <f>IF(ISERROR(IF(Z589="Duplikat","",(Datenbank!$U589-Datenbank!$T589))),"",IF(Z589="Duplikat","",(Datenbank!$U589-Datenbank!$T589)))</f>
        <v/>
      </c>
      <c r="W589" s="33">
        <f ca="1">IF(ISERROR(SUMIF(O:T,Datenbank!$O589,T:T)),"",SUMIF(O:T,Datenbank!$O589,T:T))</f>
        <v>0</v>
      </c>
      <c r="X589" s="33">
        <f ca="1">IF(ISERROR(SUMIF(O:Q,Datenbank!$O589,Q:Q)),"",SUMIF(O:Q,Datenbank!$O589,Q:Q))+IF(ISERROR(SUMIF(O:Q,Datenbank!$O589,P:P)),"",SUMIF(O:Q,Datenbank!$O589,P:P))</f>
        <v>0</v>
      </c>
      <c r="Y589" s="33">
        <f ca="1">IF(ISERROR(Datenbank!$X589-W589),"",Datenbank!$X589-W589)</f>
        <v>0</v>
      </c>
      <c r="Z589" s="31" t="str" cm="1">
        <f t="array" ref="Z589">_xlfn.LET(_xlpm.fi,_xlfn._xlws.FILTER($O589:$O$2480,(MONTH($D589:$D$2480)=MONTH($D589))*($O589:$O$2480=$O589)),IF(COUNT(_xlpm.fi)&gt;1,"DUPLIKAT",""))</f>
        <v/>
      </c>
      <c r="AA589" s="31"/>
      <c r="AB589" s="31"/>
    </row>
    <row r="590" spans="2:28" ht="20.100000000000001" customHeight="1" x14ac:dyDescent="0.25">
      <c r="B590" s="31">
        <f t="shared" si="72"/>
        <v>578</v>
      </c>
      <c r="C590" s="31">
        <f t="shared" si="73"/>
        <v>1</v>
      </c>
      <c r="D590" s="32"/>
      <c r="E590" s="31"/>
      <c r="F590" s="31">
        <f>Datenbank!$E590</f>
        <v>0</v>
      </c>
      <c r="G590" s="33" t="str">
        <f>IF(ISERROR(INDEX([1]Plan!A:O,MATCH(E590,[1]Plan!C:C,0),MATCH(C590,[1]Plan!$A$2:$O$2,0))),"",INDEX([1]Plan!A:O,MATCH(E590,[1]Plan!C:C,0),MATCH(C590,[1]Plan!$A$2:$O$2,0)))</f>
        <v/>
      </c>
      <c r="H590" s="33"/>
      <c r="I590" s="33"/>
      <c r="J590" s="31"/>
      <c r="K590" s="33" t="str">
        <f t="shared" ref="K590:K653" si="78">IF(ISERROR(K589-G590),"",K589-G590)</f>
        <v/>
      </c>
      <c r="L590" s="33" t="str">
        <f t="shared" ref="L590:L653" si="79">IF(ISERROR(IF(AND(G590="",H590=""),"",L589-H590-I590)),"",IF(AND(G590="",H590=""),"",L589-H590-I590))</f>
        <v/>
      </c>
      <c r="M590" s="31" t="str">
        <f t="shared" si="74"/>
        <v/>
      </c>
      <c r="N590" s="31" t="str">
        <f>IF(ISERROR(VLOOKUP(M590,[1]Plan!$Q$5:$R$22,2,FALSE)),"",VLOOKUP(M590,[1]Plan!$Q$5:$R$22,2,FALSE))</f>
        <v/>
      </c>
      <c r="O590" s="31" t="str">
        <f>IF(ISERROR(INDEX([1]Plan!$B:$B,MATCH(F590,[1]Plan!$C:$C,0))),"",INDEX([1]Plan!$B:$B,MATCH(F590,[1]Plan!$C:$C,0)))</f>
        <v/>
      </c>
      <c r="P590" s="33" t="str">
        <f t="shared" si="75"/>
        <v/>
      </c>
      <c r="Q590" s="33">
        <f t="shared" si="76"/>
        <v>0</v>
      </c>
      <c r="R590" s="33" t="str">
        <f t="shared" si="77"/>
        <v/>
      </c>
      <c r="S590" s="33" t="str">
        <f>IF(Z590="DUPLIKAT","",Tabelle1[[#This Row],[Soll-Monat]])</f>
        <v/>
      </c>
      <c r="T590" s="33" t="str">
        <f>IF(ISERROR(IF(M590=99,"",INDEX([1]Plan!A:O,MATCH($O590,[1]Plan!B:B,0),MATCH($C590,[1]Plan!$A$2:$O$2,0)))),"",IF(M590=99,"",INDEX([1]Plan!A:O,MATCH($O590,[1]Plan!B:B,0),MATCH($C590,[1]Plan!$A$2:$O$2,0))))</f>
        <v/>
      </c>
      <c r="U590" s="33">
        <f>IF(ISERROR(SUMIFS(P:P,E:E,Datenbank!$E590,C:C,Datenbank!$C590)),"",SUMIFS(P:P,E:E,Datenbank!$E590,C:C,Datenbank!$C590))+IF(ISERROR(SUMIFS(Q:Q,E:E,Datenbank!$E590,C:C,Datenbank!$C590)),"",SUMIFS(Q:Q,E:E,Datenbank!$E590,C:C,Datenbank!$C590))</f>
        <v>0</v>
      </c>
      <c r="V590" s="33" t="str">
        <f>IF(ISERROR(IF(Z590="Duplikat","",(Datenbank!$U590-Datenbank!$T590))),"",IF(Z590="Duplikat","",(Datenbank!$U590-Datenbank!$T590)))</f>
        <v/>
      </c>
      <c r="W590" s="33">
        <f ca="1">IF(ISERROR(SUMIF(O:T,Datenbank!$O590,T:T)),"",SUMIF(O:T,Datenbank!$O590,T:T))</f>
        <v>0</v>
      </c>
      <c r="X590" s="33">
        <f ca="1">IF(ISERROR(SUMIF(O:Q,Datenbank!$O590,Q:Q)),"",SUMIF(O:Q,Datenbank!$O590,Q:Q))+IF(ISERROR(SUMIF(O:Q,Datenbank!$O590,P:P)),"",SUMIF(O:Q,Datenbank!$O590,P:P))</f>
        <v>0</v>
      </c>
      <c r="Y590" s="33">
        <f ca="1">IF(ISERROR(Datenbank!$X590-W590),"",Datenbank!$X590-W590)</f>
        <v>0</v>
      </c>
      <c r="Z590" s="31" t="str" cm="1">
        <f t="array" ref="Z590">_xlfn.LET(_xlpm.fi,_xlfn._xlws.FILTER($O590:$O$2480,(MONTH($D590:$D$2480)=MONTH($D590))*($O590:$O$2480=$O590)),IF(COUNT(_xlpm.fi)&gt;1,"DUPLIKAT",""))</f>
        <v/>
      </c>
      <c r="AA590" s="31"/>
      <c r="AB590" s="31"/>
    </row>
    <row r="591" spans="2:28" ht="20.100000000000001" customHeight="1" x14ac:dyDescent="0.25">
      <c r="B591" s="31">
        <f t="shared" si="72"/>
        <v>579</v>
      </c>
      <c r="C591" s="31">
        <f t="shared" si="73"/>
        <v>1</v>
      </c>
      <c r="D591" s="32"/>
      <c r="E591" s="31"/>
      <c r="F591" s="31">
        <f>Datenbank!$E591</f>
        <v>0</v>
      </c>
      <c r="G591" s="33" t="str">
        <f>IF(ISERROR(INDEX([1]Plan!A:O,MATCH(E591,[1]Plan!C:C,0),MATCH(C591,[1]Plan!$A$2:$O$2,0))),"",INDEX([1]Plan!A:O,MATCH(E591,[1]Plan!C:C,0),MATCH(C591,[1]Plan!$A$2:$O$2,0)))</f>
        <v/>
      </c>
      <c r="H591" s="33"/>
      <c r="I591" s="33"/>
      <c r="J591" s="31"/>
      <c r="K591" s="33" t="str">
        <f t="shared" si="78"/>
        <v/>
      </c>
      <c r="L591" s="33" t="str">
        <f t="shared" si="79"/>
        <v/>
      </c>
      <c r="M591" s="31" t="str">
        <f t="shared" si="74"/>
        <v/>
      </c>
      <c r="N591" s="31" t="str">
        <f>IF(ISERROR(VLOOKUP(M591,[1]Plan!$Q$5:$R$22,2,FALSE)),"",VLOOKUP(M591,[1]Plan!$Q$5:$R$22,2,FALSE))</f>
        <v/>
      </c>
      <c r="O591" s="31" t="str">
        <f>IF(ISERROR(INDEX([1]Plan!$B:$B,MATCH(F591,[1]Plan!$C:$C,0))),"",INDEX([1]Plan!$B:$B,MATCH(F591,[1]Plan!$C:$C,0)))</f>
        <v/>
      </c>
      <c r="P591" s="33" t="str">
        <f t="shared" si="75"/>
        <v/>
      </c>
      <c r="Q591" s="33">
        <f t="shared" si="76"/>
        <v>0</v>
      </c>
      <c r="R591" s="33" t="str">
        <f t="shared" si="77"/>
        <v/>
      </c>
      <c r="S591" s="33" t="str">
        <f>IF(Z591="DUPLIKAT","",Tabelle1[[#This Row],[Soll-Monat]])</f>
        <v/>
      </c>
      <c r="T591" s="33" t="str">
        <f>IF(ISERROR(IF(M591=99,"",INDEX([1]Plan!A:O,MATCH($O591,[1]Plan!B:B,0),MATCH($C591,[1]Plan!$A$2:$O$2,0)))),"",IF(M591=99,"",INDEX([1]Plan!A:O,MATCH($O591,[1]Plan!B:B,0),MATCH($C591,[1]Plan!$A$2:$O$2,0))))</f>
        <v/>
      </c>
      <c r="U591" s="33">
        <f>IF(ISERROR(SUMIFS(P:P,E:E,Datenbank!$E591,C:C,Datenbank!$C591)),"",SUMIFS(P:P,E:E,Datenbank!$E591,C:C,Datenbank!$C591))+IF(ISERROR(SUMIFS(Q:Q,E:E,Datenbank!$E591,C:C,Datenbank!$C591)),"",SUMIFS(Q:Q,E:E,Datenbank!$E591,C:C,Datenbank!$C591))</f>
        <v>0</v>
      </c>
      <c r="V591" s="33" t="str">
        <f>IF(ISERROR(IF(Z591="Duplikat","",(Datenbank!$U591-Datenbank!$T591))),"",IF(Z591="Duplikat","",(Datenbank!$U591-Datenbank!$T591)))</f>
        <v/>
      </c>
      <c r="W591" s="33">
        <f ca="1">IF(ISERROR(SUMIF(O:T,Datenbank!$O591,T:T)),"",SUMIF(O:T,Datenbank!$O591,T:T))</f>
        <v>0</v>
      </c>
      <c r="X591" s="33">
        <f ca="1">IF(ISERROR(SUMIF(O:Q,Datenbank!$O591,Q:Q)),"",SUMIF(O:Q,Datenbank!$O591,Q:Q))+IF(ISERROR(SUMIF(O:Q,Datenbank!$O591,P:P)),"",SUMIF(O:Q,Datenbank!$O591,P:P))</f>
        <v>0</v>
      </c>
      <c r="Y591" s="33">
        <f ca="1">IF(ISERROR(Datenbank!$X591-W591),"",Datenbank!$X591-W591)</f>
        <v>0</v>
      </c>
      <c r="Z591" s="31" t="str" cm="1">
        <f t="array" ref="Z591">_xlfn.LET(_xlpm.fi,_xlfn._xlws.FILTER($O591:$O$2480,(MONTH($D591:$D$2480)=MONTH($D591))*($O591:$O$2480=$O591)),IF(COUNT(_xlpm.fi)&gt;1,"DUPLIKAT",""))</f>
        <v/>
      </c>
      <c r="AA591" s="31"/>
      <c r="AB591" s="31"/>
    </row>
    <row r="592" spans="2:28" ht="20.100000000000001" customHeight="1" x14ac:dyDescent="0.25">
      <c r="B592" s="31">
        <f t="shared" si="72"/>
        <v>580</v>
      </c>
      <c r="C592" s="31">
        <f t="shared" si="73"/>
        <v>1</v>
      </c>
      <c r="D592" s="32"/>
      <c r="E592" s="31"/>
      <c r="F592" s="31">
        <f>Datenbank!$E592</f>
        <v>0</v>
      </c>
      <c r="G592" s="33" t="str">
        <f>IF(ISERROR(INDEX([1]Plan!A:O,MATCH(E592,[1]Plan!C:C,0),MATCH(C592,[1]Plan!$A$2:$O$2,0))),"",INDEX([1]Plan!A:O,MATCH(E592,[1]Plan!C:C,0),MATCH(C592,[1]Plan!$A$2:$O$2,0)))</f>
        <v/>
      </c>
      <c r="H592" s="33"/>
      <c r="I592" s="33"/>
      <c r="J592" s="31"/>
      <c r="K592" s="33" t="str">
        <f t="shared" si="78"/>
        <v/>
      </c>
      <c r="L592" s="33" t="str">
        <f t="shared" si="79"/>
        <v/>
      </c>
      <c r="M592" s="31" t="str">
        <f t="shared" si="74"/>
        <v/>
      </c>
      <c r="N592" s="31" t="str">
        <f>IF(ISERROR(VLOOKUP(M592,[1]Plan!$Q$5:$R$22,2,FALSE)),"",VLOOKUP(M592,[1]Plan!$Q$5:$R$22,2,FALSE))</f>
        <v/>
      </c>
      <c r="O592" s="31" t="str">
        <f>IF(ISERROR(INDEX([1]Plan!$B:$B,MATCH(F592,[1]Plan!$C:$C,0))),"",INDEX([1]Plan!$B:$B,MATCH(F592,[1]Plan!$C:$C,0)))</f>
        <v/>
      </c>
      <c r="P592" s="33" t="str">
        <f t="shared" si="75"/>
        <v/>
      </c>
      <c r="Q592" s="33">
        <f t="shared" si="76"/>
        <v>0</v>
      </c>
      <c r="R592" s="33" t="str">
        <f t="shared" si="77"/>
        <v/>
      </c>
      <c r="S592" s="33" t="str">
        <f>IF(Z592="DUPLIKAT","",Tabelle1[[#This Row],[Soll-Monat]])</f>
        <v/>
      </c>
      <c r="T592" s="33" t="str">
        <f>IF(ISERROR(IF(M592=99,"",INDEX([1]Plan!A:O,MATCH($O592,[1]Plan!B:B,0),MATCH($C592,[1]Plan!$A$2:$O$2,0)))),"",IF(M592=99,"",INDEX([1]Plan!A:O,MATCH($O592,[1]Plan!B:B,0),MATCH($C592,[1]Plan!$A$2:$O$2,0))))</f>
        <v/>
      </c>
      <c r="U592" s="33">
        <f>IF(ISERROR(SUMIFS(P:P,E:E,Datenbank!$E592,C:C,Datenbank!$C592)),"",SUMIFS(P:P,E:E,Datenbank!$E592,C:C,Datenbank!$C592))+IF(ISERROR(SUMIFS(Q:Q,E:E,Datenbank!$E592,C:C,Datenbank!$C592)),"",SUMIFS(Q:Q,E:E,Datenbank!$E592,C:C,Datenbank!$C592))</f>
        <v>0</v>
      </c>
      <c r="V592" s="33" t="str">
        <f>IF(ISERROR(IF(Z592="Duplikat","",(Datenbank!$U592-Datenbank!$T592))),"",IF(Z592="Duplikat","",(Datenbank!$U592-Datenbank!$T592)))</f>
        <v/>
      </c>
      <c r="W592" s="33">
        <f ca="1">IF(ISERROR(SUMIF(O:T,Datenbank!$O592,T:T)),"",SUMIF(O:T,Datenbank!$O592,T:T))</f>
        <v>0</v>
      </c>
      <c r="X592" s="33">
        <f ca="1">IF(ISERROR(SUMIF(O:Q,Datenbank!$O592,Q:Q)),"",SUMIF(O:Q,Datenbank!$O592,Q:Q))+IF(ISERROR(SUMIF(O:Q,Datenbank!$O592,P:P)),"",SUMIF(O:Q,Datenbank!$O592,P:P))</f>
        <v>0</v>
      </c>
      <c r="Y592" s="33">
        <f ca="1">IF(ISERROR(Datenbank!$X592-W592),"",Datenbank!$X592-W592)</f>
        <v>0</v>
      </c>
      <c r="Z592" s="31" t="str" cm="1">
        <f t="array" ref="Z592">_xlfn.LET(_xlpm.fi,_xlfn._xlws.FILTER($O592:$O$2480,(MONTH($D592:$D$2480)=MONTH($D592))*($O592:$O$2480=$O592)),IF(COUNT(_xlpm.fi)&gt;1,"DUPLIKAT",""))</f>
        <v/>
      </c>
      <c r="AA592" s="31"/>
      <c r="AB592" s="31"/>
    </row>
    <row r="593" spans="2:28" ht="20.100000000000001" customHeight="1" x14ac:dyDescent="0.25">
      <c r="B593" s="31">
        <f t="shared" si="72"/>
        <v>581</v>
      </c>
      <c r="C593" s="31">
        <f t="shared" si="73"/>
        <v>1</v>
      </c>
      <c r="D593" s="32"/>
      <c r="E593" s="31"/>
      <c r="F593" s="31">
        <f>Datenbank!$E593</f>
        <v>0</v>
      </c>
      <c r="G593" s="33" t="str">
        <f>IF(ISERROR(INDEX([1]Plan!A:O,MATCH(E593,[1]Plan!C:C,0),MATCH(C593,[1]Plan!$A$2:$O$2,0))),"",INDEX([1]Plan!A:O,MATCH(E593,[1]Plan!C:C,0),MATCH(C593,[1]Plan!$A$2:$O$2,0)))</f>
        <v/>
      </c>
      <c r="H593" s="33"/>
      <c r="I593" s="33"/>
      <c r="J593" s="31"/>
      <c r="K593" s="33" t="str">
        <f t="shared" si="78"/>
        <v/>
      </c>
      <c r="L593" s="33" t="str">
        <f t="shared" si="79"/>
        <v/>
      </c>
      <c r="M593" s="31" t="str">
        <f t="shared" si="74"/>
        <v/>
      </c>
      <c r="N593" s="31" t="str">
        <f>IF(ISERROR(VLOOKUP(M593,[1]Plan!$Q$5:$R$22,2,FALSE)),"",VLOOKUP(M593,[1]Plan!$Q$5:$R$22,2,FALSE))</f>
        <v/>
      </c>
      <c r="O593" s="31" t="str">
        <f>IF(ISERROR(INDEX([1]Plan!$B:$B,MATCH(F593,[1]Plan!$C:$C,0))),"",INDEX([1]Plan!$B:$B,MATCH(F593,[1]Plan!$C:$C,0)))</f>
        <v/>
      </c>
      <c r="P593" s="33" t="str">
        <f t="shared" si="75"/>
        <v/>
      </c>
      <c r="Q593" s="33">
        <f t="shared" si="76"/>
        <v>0</v>
      </c>
      <c r="R593" s="33" t="str">
        <f t="shared" si="77"/>
        <v/>
      </c>
      <c r="S593" s="33" t="str">
        <f>IF(Z593="DUPLIKAT","",Tabelle1[[#This Row],[Soll-Monat]])</f>
        <v/>
      </c>
      <c r="T593" s="33" t="str">
        <f>IF(ISERROR(IF(M593=99,"",INDEX([1]Plan!A:O,MATCH($O593,[1]Plan!B:B,0),MATCH($C593,[1]Plan!$A$2:$O$2,0)))),"",IF(M593=99,"",INDEX([1]Plan!A:O,MATCH($O593,[1]Plan!B:B,0),MATCH($C593,[1]Plan!$A$2:$O$2,0))))</f>
        <v/>
      </c>
      <c r="U593" s="33">
        <f>IF(ISERROR(SUMIFS(P:P,E:E,Datenbank!$E593,C:C,Datenbank!$C593)),"",SUMIFS(P:P,E:E,Datenbank!$E593,C:C,Datenbank!$C593))+IF(ISERROR(SUMIFS(Q:Q,E:E,Datenbank!$E593,C:C,Datenbank!$C593)),"",SUMIFS(Q:Q,E:E,Datenbank!$E593,C:C,Datenbank!$C593))</f>
        <v>0</v>
      </c>
      <c r="V593" s="33" t="str">
        <f>IF(ISERROR(IF(Z593="Duplikat","",(Datenbank!$U593-Datenbank!$T593))),"",IF(Z593="Duplikat","",(Datenbank!$U593-Datenbank!$T593)))</f>
        <v/>
      </c>
      <c r="W593" s="33">
        <f ca="1">IF(ISERROR(SUMIF(O:T,Datenbank!$O593,T:T)),"",SUMIF(O:T,Datenbank!$O593,T:T))</f>
        <v>0</v>
      </c>
      <c r="X593" s="33">
        <f ca="1">IF(ISERROR(SUMIF(O:Q,Datenbank!$O593,Q:Q)),"",SUMIF(O:Q,Datenbank!$O593,Q:Q))+IF(ISERROR(SUMIF(O:Q,Datenbank!$O593,P:P)),"",SUMIF(O:Q,Datenbank!$O593,P:P))</f>
        <v>0</v>
      </c>
      <c r="Y593" s="33">
        <f ca="1">IF(ISERROR(Datenbank!$X593-W593),"",Datenbank!$X593-W593)</f>
        <v>0</v>
      </c>
      <c r="Z593" s="31" t="str" cm="1">
        <f t="array" ref="Z593">_xlfn.LET(_xlpm.fi,_xlfn._xlws.FILTER($O593:$O$2480,(MONTH($D593:$D$2480)=MONTH($D593))*($O593:$O$2480=$O593)),IF(COUNT(_xlpm.fi)&gt;1,"DUPLIKAT",""))</f>
        <v/>
      </c>
      <c r="AA593" s="31"/>
      <c r="AB593" s="31"/>
    </row>
    <row r="594" spans="2:28" ht="20.100000000000001" customHeight="1" x14ac:dyDescent="0.25">
      <c r="B594" s="31">
        <f t="shared" si="72"/>
        <v>582</v>
      </c>
      <c r="C594" s="31">
        <f t="shared" si="73"/>
        <v>1</v>
      </c>
      <c r="D594" s="32"/>
      <c r="E594" s="31"/>
      <c r="F594" s="31">
        <f>Datenbank!$E594</f>
        <v>0</v>
      </c>
      <c r="G594" s="33" t="str">
        <f>IF(ISERROR(INDEX([1]Plan!A:O,MATCH(E594,[1]Plan!C:C,0),MATCH(C594,[1]Plan!$A$2:$O$2,0))),"",INDEX([1]Plan!A:O,MATCH(E594,[1]Plan!C:C,0),MATCH(C594,[1]Plan!$A$2:$O$2,0)))</f>
        <v/>
      </c>
      <c r="H594" s="33"/>
      <c r="I594" s="33"/>
      <c r="J594" s="31"/>
      <c r="K594" s="33" t="str">
        <f t="shared" si="78"/>
        <v/>
      </c>
      <c r="L594" s="33" t="str">
        <f t="shared" si="79"/>
        <v/>
      </c>
      <c r="M594" s="31" t="str">
        <f t="shared" si="74"/>
        <v/>
      </c>
      <c r="N594" s="31" t="str">
        <f>IF(ISERROR(VLOOKUP(M594,[1]Plan!$Q$5:$R$22,2,FALSE)),"",VLOOKUP(M594,[1]Plan!$Q$5:$R$22,2,FALSE))</f>
        <v/>
      </c>
      <c r="O594" s="31" t="str">
        <f>IF(ISERROR(INDEX([1]Plan!$B:$B,MATCH(F594,[1]Plan!$C:$C,0))),"",INDEX([1]Plan!$B:$B,MATCH(F594,[1]Plan!$C:$C,0)))</f>
        <v/>
      </c>
      <c r="P594" s="33" t="str">
        <f t="shared" si="75"/>
        <v/>
      </c>
      <c r="Q594" s="33">
        <f t="shared" si="76"/>
        <v>0</v>
      </c>
      <c r="R594" s="33" t="str">
        <f t="shared" si="77"/>
        <v/>
      </c>
      <c r="S594" s="33" t="str">
        <f>IF(Z594="DUPLIKAT","",Tabelle1[[#This Row],[Soll-Monat]])</f>
        <v/>
      </c>
      <c r="T594" s="33" t="str">
        <f>IF(ISERROR(IF(M594=99,"",INDEX([1]Plan!A:O,MATCH($O594,[1]Plan!B:B,0),MATCH($C594,[1]Plan!$A$2:$O$2,0)))),"",IF(M594=99,"",INDEX([1]Plan!A:O,MATCH($O594,[1]Plan!B:B,0),MATCH($C594,[1]Plan!$A$2:$O$2,0))))</f>
        <v/>
      </c>
      <c r="U594" s="33">
        <f>IF(ISERROR(SUMIFS(P:P,E:E,Datenbank!$E594,C:C,Datenbank!$C594)),"",SUMIFS(P:P,E:E,Datenbank!$E594,C:C,Datenbank!$C594))+IF(ISERROR(SUMIFS(Q:Q,E:E,Datenbank!$E594,C:C,Datenbank!$C594)),"",SUMIFS(Q:Q,E:E,Datenbank!$E594,C:C,Datenbank!$C594))</f>
        <v>0</v>
      </c>
      <c r="V594" s="33" t="str">
        <f>IF(ISERROR(IF(Z594="Duplikat","",(Datenbank!$U594-Datenbank!$T594))),"",IF(Z594="Duplikat","",(Datenbank!$U594-Datenbank!$T594)))</f>
        <v/>
      </c>
      <c r="W594" s="33">
        <f ca="1">IF(ISERROR(SUMIF(O:T,Datenbank!$O594,T:T)),"",SUMIF(O:T,Datenbank!$O594,T:T))</f>
        <v>0</v>
      </c>
      <c r="X594" s="33">
        <f ca="1">IF(ISERROR(SUMIF(O:Q,Datenbank!$O594,Q:Q)),"",SUMIF(O:Q,Datenbank!$O594,Q:Q))+IF(ISERROR(SUMIF(O:Q,Datenbank!$O594,P:P)),"",SUMIF(O:Q,Datenbank!$O594,P:P))</f>
        <v>0</v>
      </c>
      <c r="Y594" s="33">
        <f ca="1">IF(ISERROR(Datenbank!$X594-W594),"",Datenbank!$X594-W594)</f>
        <v>0</v>
      </c>
      <c r="Z594" s="31" t="str" cm="1">
        <f t="array" ref="Z594">_xlfn.LET(_xlpm.fi,_xlfn._xlws.FILTER($O594:$O$2480,(MONTH($D594:$D$2480)=MONTH($D594))*($O594:$O$2480=$O594)),IF(COUNT(_xlpm.fi)&gt;1,"DUPLIKAT",""))</f>
        <v/>
      </c>
      <c r="AA594" s="31"/>
      <c r="AB594" s="31"/>
    </row>
    <row r="595" spans="2:28" ht="20.100000000000001" customHeight="1" x14ac:dyDescent="0.25">
      <c r="B595" s="31">
        <f t="shared" si="72"/>
        <v>583</v>
      </c>
      <c r="C595" s="31">
        <f t="shared" si="73"/>
        <v>1</v>
      </c>
      <c r="D595" s="32"/>
      <c r="E595" s="31"/>
      <c r="F595" s="31">
        <f>Datenbank!$E595</f>
        <v>0</v>
      </c>
      <c r="G595" s="33" t="str">
        <f>IF(ISERROR(INDEX([1]Plan!A:O,MATCH(E595,[1]Plan!C:C,0),MATCH(C595,[1]Plan!$A$2:$O$2,0))),"",INDEX([1]Plan!A:O,MATCH(E595,[1]Plan!C:C,0),MATCH(C595,[1]Plan!$A$2:$O$2,0)))</f>
        <v/>
      </c>
      <c r="H595" s="33"/>
      <c r="I595" s="33"/>
      <c r="J595" s="31"/>
      <c r="K595" s="33" t="str">
        <f t="shared" si="78"/>
        <v/>
      </c>
      <c r="L595" s="33" t="str">
        <f t="shared" si="79"/>
        <v/>
      </c>
      <c r="M595" s="31" t="str">
        <f t="shared" si="74"/>
        <v/>
      </c>
      <c r="N595" s="31" t="str">
        <f>IF(ISERROR(VLOOKUP(M595,[1]Plan!$Q$5:$R$22,2,FALSE)),"",VLOOKUP(M595,[1]Plan!$Q$5:$R$22,2,FALSE))</f>
        <v/>
      </c>
      <c r="O595" s="31" t="str">
        <f>IF(ISERROR(INDEX([1]Plan!$B:$B,MATCH(F595,[1]Plan!$C:$C,0))),"",INDEX([1]Plan!$B:$B,MATCH(F595,[1]Plan!$C:$C,0)))</f>
        <v/>
      </c>
      <c r="P595" s="33" t="str">
        <f t="shared" si="75"/>
        <v/>
      </c>
      <c r="Q595" s="33">
        <f t="shared" si="76"/>
        <v>0</v>
      </c>
      <c r="R595" s="33" t="str">
        <f t="shared" si="77"/>
        <v/>
      </c>
      <c r="S595" s="33" t="str">
        <f>IF(Z595="DUPLIKAT","",Tabelle1[[#This Row],[Soll-Monat]])</f>
        <v/>
      </c>
      <c r="T595" s="33" t="str">
        <f>IF(ISERROR(IF(M595=99,"",INDEX([1]Plan!A:O,MATCH($O595,[1]Plan!B:B,0),MATCH($C595,[1]Plan!$A$2:$O$2,0)))),"",IF(M595=99,"",INDEX([1]Plan!A:O,MATCH($O595,[1]Plan!B:B,0),MATCH($C595,[1]Plan!$A$2:$O$2,0))))</f>
        <v/>
      </c>
      <c r="U595" s="33">
        <f>IF(ISERROR(SUMIFS(P:P,E:E,Datenbank!$E595,C:C,Datenbank!$C595)),"",SUMIFS(P:P,E:E,Datenbank!$E595,C:C,Datenbank!$C595))+IF(ISERROR(SUMIFS(Q:Q,E:E,Datenbank!$E595,C:C,Datenbank!$C595)),"",SUMIFS(Q:Q,E:E,Datenbank!$E595,C:C,Datenbank!$C595))</f>
        <v>0</v>
      </c>
      <c r="V595" s="33" t="str">
        <f>IF(ISERROR(IF(Z595="Duplikat","",(Datenbank!$U595-Datenbank!$T595))),"",IF(Z595="Duplikat","",(Datenbank!$U595-Datenbank!$T595)))</f>
        <v/>
      </c>
      <c r="W595" s="33">
        <f ca="1">IF(ISERROR(SUMIF(O:T,Datenbank!$O595,T:T)),"",SUMIF(O:T,Datenbank!$O595,T:T))</f>
        <v>0</v>
      </c>
      <c r="X595" s="33">
        <f ca="1">IF(ISERROR(SUMIF(O:Q,Datenbank!$O595,Q:Q)),"",SUMIF(O:Q,Datenbank!$O595,Q:Q))+IF(ISERROR(SUMIF(O:Q,Datenbank!$O595,P:P)),"",SUMIF(O:Q,Datenbank!$O595,P:P))</f>
        <v>0</v>
      </c>
      <c r="Y595" s="33">
        <f ca="1">IF(ISERROR(Datenbank!$X595-W595),"",Datenbank!$X595-W595)</f>
        <v>0</v>
      </c>
      <c r="Z595" s="31" t="str" cm="1">
        <f t="array" ref="Z595">_xlfn.LET(_xlpm.fi,_xlfn._xlws.FILTER($O595:$O$2480,(MONTH($D595:$D$2480)=MONTH($D595))*($O595:$O$2480=$O595)),IF(COUNT(_xlpm.fi)&gt;1,"DUPLIKAT",""))</f>
        <v/>
      </c>
      <c r="AA595" s="31"/>
      <c r="AB595" s="31"/>
    </row>
    <row r="596" spans="2:28" ht="20.100000000000001" customHeight="1" x14ac:dyDescent="0.25">
      <c r="B596" s="31">
        <f t="shared" si="72"/>
        <v>584</v>
      </c>
      <c r="C596" s="31">
        <f t="shared" si="73"/>
        <v>1</v>
      </c>
      <c r="D596" s="32"/>
      <c r="E596" s="31"/>
      <c r="F596" s="31">
        <f>Datenbank!$E596</f>
        <v>0</v>
      </c>
      <c r="G596" s="33" t="str">
        <f>IF(ISERROR(INDEX([1]Plan!A:O,MATCH(E596,[1]Plan!C:C,0),MATCH(C596,[1]Plan!$A$2:$O$2,0))),"",INDEX([1]Plan!A:O,MATCH(E596,[1]Plan!C:C,0),MATCH(C596,[1]Plan!$A$2:$O$2,0)))</f>
        <v/>
      </c>
      <c r="H596" s="33"/>
      <c r="I596" s="33"/>
      <c r="J596" s="31"/>
      <c r="K596" s="33" t="str">
        <f t="shared" si="78"/>
        <v/>
      </c>
      <c r="L596" s="33" t="str">
        <f t="shared" si="79"/>
        <v/>
      </c>
      <c r="M596" s="31" t="str">
        <f t="shared" si="74"/>
        <v/>
      </c>
      <c r="N596" s="31" t="str">
        <f>IF(ISERROR(VLOOKUP(M596,[1]Plan!$Q$5:$R$22,2,FALSE)),"",VLOOKUP(M596,[1]Plan!$Q$5:$R$22,2,FALSE))</f>
        <v/>
      </c>
      <c r="O596" s="31" t="str">
        <f>IF(ISERROR(INDEX([1]Plan!$B:$B,MATCH(F596,[1]Plan!$C:$C,0))),"",INDEX([1]Plan!$B:$B,MATCH(F596,[1]Plan!$C:$C,0)))</f>
        <v/>
      </c>
      <c r="P596" s="33" t="str">
        <f t="shared" si="75"/>
        <v/>
      </c>
      <c r="Q596" s="33">
        <f t="shared" si="76"/>
        <v>0</v>
      </c>
      <c r="R596" s="33" t="str">
        <f t="shared" si="77"/>
        <v/>
      </c>
      <c r="S596" s="33" t="str">
        <f>IF(Z596="DUPLIKAT","",Tabelle1[[#This Row],[Soll-Monat]])</f>
        <v/>
      </c>
      <c r="T596" s="33" t="str">
        <f>IF(ISERROR(IF(M596=99,"",INDEX([1]Plan!A:O,MATCH($O596,[1]Plan!B:B,0),MATCH($C596,[1]Plan!$A$2:$O$2,0)))),"",IF(M596=99,"",INDEX([1]Plan!A:O,MATCH($O596,[1]Plan!B:B,0),MATCH($C596,[1]Plan!$A$2:$O$2,0))))</f>
        <v/>
      </c>
      <c r="U596" s="33">
        <f>IF(ISERROR(SUMIFS(P:P,E:E,Datenbank!$E596,C:C,Datenbank!$C596)),"",SUMIFS(P:P,E:E,Datenbank!$E596,C:C,Datenbank!$C596))+IF(ISERROR(SUMIFS(Q:Q,E:E,Datenbank!$E596,C:C,Datenbank!$C596)),"",SUMIFS(Q:Q,E:E,Datenbank!$E596,C:C,Datenbank!$C596))</f>
        <v>0</v>
      </c>
      <c r="V596" s="33" t="str">
        <f>IF(ISERROR(IF(Z596="Duplikat","",(Datenbank!$U596-Datenbank!$T596))),"",IF(Z596="Duplikat","",(Datenbank!$U596-Datenbank!$T596)))</f>
        <v/>
      </c>
      <c r="W596" s="33">
        <f ca="1">IF(ISERROR(SUMIF(O:T,Datenbank!$O596,T:T)),"",SUMIF(O:T,Datenbank!$O596,T:T))</f>
        <v>0</v>
      </c>
      <c r="X596" s="33">
        <f ca="1">IF(ISERROR(SUMIF(O:Q,Datenbank!$O596,Q:Q)),"",SUMIF(O:Q,Datenbank!$O596,Q:Q))+IF(ISERROR(SUMIF(O:Q,Datenbank!$O596,P:P)),"",SUMIF(O:Q,Datenbank!$O596,P:P))</f>
        <v>0</v>
      </c>
      <c r="Y596" s="33">
        <f ca="1">IF(ISERROR(Datenbank!$X596-W596),"",Datenbank!$X596-W596)</f>
        <v>0</v>
      </c>
      <c r="Z596" s="31" t="str" cm="1">
        <f t="array" ref="Z596">_xlfn.LET(_xlpm.fi,_xlfn._xlws.FILTER($O596:$O$2480,(MONTH($D596:$D$2480)=MONTH($D596))*($O596:$O$2480=$O596)),IF(COUNT(_xlpm.fi)&gt;1,"DUPLIKAT",""))</f>
        <v/>
      </c>
      <c r="AA596" s="31"/>
      <c r="AB596" s="31"/>
    </row>
    <row r="597" spans="2:28" ht="20.100000000000001" customHeight="1" x14ac:dyDescent="0.25">
      <c r="B597" s="31">
        <f t="shared" ref="B597:B660" si="80">B596+1</f>
        <v>585</v>
      </c>
      <c r="C597" s="31">
        <f t="shared" ref="C597:C660" si="81">MONTH(D597)*1</f>
        <v>1</v>
      </c>
      <c r="D597" s="32"/>
      <c r="E597" s="31"/>
      <c r="F597" s="31">
        <f>Datenbank!$E597</f>
        <v>0</v>
      </c>
      <c r="G597" s="33" t="str">
        <f>IF(ISERROR(INDEX([1]Plan!A:O,MATCH(E597,[1]Plan!C:C,0),MATCH(C597,[1]Plan!$A$2:$O$2,0))),"",INDEX([1]Plan!A:O,MATCH(E597,[1]Plan!C:C,0),MATCH(C597,[1]Plan!$A$2:$O$2,0)))</f>
        <v/>
      </c>
      <c r="H597" s="33"/>
      <c r="I597" s="33"/>
      <c r="J597" s="31"/>
      <c r="K597" s="33" t="str">
        <f t="shared" si="78"/>
        <v/>
      </c>
      <c r="L597" s="33" t="str">
        <f t="shared" si="79"/>
        <v/>
      </c>
      <c r="M597" s="31" t="str">
        <f t="shared" ref="M597:M660" si="82">IF(E597&gt;0,LEFT(O597,2)*1,"")</f>
        <v/>
      </c>
      <c r="N597" s="31" t="str">
        <f>IF(ISERROR(VLOOKUP(M597,[1]Plan!$Q$5:$R$22,2,FALSE)),"",VLOOKUP(M597,[1]Plan!$Q$5:$R$22,2,FALSE))</f>
        <v/>
      </c>
      <c r="O597" s="31" t="str">
        <f>IF(ISERROR(INDEX([1]Plan!$B:$B,MATCH(F597,[1]Plan!$C:$C,0))),"",INDEX([1]Plan!$B:$B,MATCH(F597,[1]Plan!$C:$C,0)))</f>
        <v/>
      </c>
      <c r="P597" s="33" t="str">
        <f t="shared" ref="P597:P660" si="83">IF(ISERROR(IF(M597=99,0,IF(M597&lt;&gt;10,G597+I597,0))),"",IF(M597=99,0,IF(M597&lt;&gt;10,G597+I597,0)))</f>
        <v/>
      </c>
      <c r="Q597" s="33">
        <f t="shared" ref="Q597:Q660" si="84">IF(ISERROR(IF(M597=10,G597+I597,0)*1),"",IF(M597=10,G597+I597,0)*1)</f>
        <v>0</v>
      </c>
      <c r="R597" s="33" t="str">
        <f t="shared" ref="R597:R660" si="85">IF(M597=99,G597,"")</f>
        <v/>
      </c>
      <c r="S597" s="33" t="str">
        <f>IF(Z597="DUPLIKAT","",Tabelle1[[#This Row],[Soll-Monat]])</f>
        <v/>
      </c>
      <c r="T597" s="33" t="str">
        <f>IF(ISERROR(IF(M597=99,"",INDEX([1]Plan!A:O,MATCH($O597,[1]Plan!B:B,0),MATCH($C597,[1]Plan!$A$2:$O$2,0)))),"",IF(M597=99,"",INDEX([1]Plan!A:O,MATCH($O597,[1]Plan!B:B,0),MATCH($C597,[1]Plan!$A$2:$O$2,0))))</f>
        <v/>
      </c>
      <c r="U597" s="33">
        <f>IF(ISERROR(SUMIFS(P:P,E:E,Datenbank!$E597,C:C,Datenbank!$C597)),"",SUMIFS(P:P,E:E,Datenbank!$E597,C:C,Datenbank!$C597))+IF(ISERROR(SUMIFS(Q:Q,E:E,Datenbank!$E597,C:C,Datenbank!$C597)),"",SUMIFS(Q:Q,E:E,Datenbank!$E597,C:C,Datenbank!$C597))</f>
        <v>0</v>
      </c>
      <c r="V597" s="33" t="str">
        <f>IF(ISERROR(IF(Z597="Duplikat","",(Datenbank!$U597-Datenbank!$T597))),"",IF(Z597="Duplikat","",(Datenbank!$U597-Datenbank!$T597)))</f>
        <v/>
      </c>
      <c r="W597" s="33">
        <f ca="1">IF(ISERROR(SUMIF(O:T,Datenbank!$O597,T:T)),"",SUMIF(O:T,Datenbank!$O597,T:T))</f>
        <v>0</v>
      </c>
      <c r="X597" s="33">
        <f ca="1">IF(ISERROR(SUMIF(O:Q,Datenbank!$O597,Q:Q)),"",SUMIF(O:Q,Datenbank!$O597,Q:Q))+IF(ISERROR(SUMIF(O:Q,Datenbank!$O597,P:P)),"",SUMIF(O:Q,Datenbank!$O597,P:P))</f>
        <v>0</v>
      </c>
      <c r="Y597" s="33">
        <f ca="1">IF(ISERROR(Datenbank!$X597-W597),"",Datenbank!$X597-W597)</f>
        <v>0</v>
      </c>
      <c r="Z597" s="31" t="str" cm="1">
        <f t="array" ref="Z597">_xlfn.LET(_xlpm.fi,_xlfn._xlws.FILTER($O597:$O$2480,(MONTH($D597:$D$2480)=MONTH($D597))*($O597:$O$2480=$O597)),IF(COUNT(_xlpm.fi)&gt;1,"DUPLIKAT",""))</f>
        <v/>
      </c>
      <c r="AA597" s="31"/>
      <c r="AB597" s="31"/>
    </row>
    <row r="598" spans="2:28" ht="20.100000000000001" customHeight="1" x14ac:dyDescent="0.25">
      <c r="B598" s="31">
        <f t="shared" si="80"/>
        <v>586</v>
      </c>
      <c r="C598" s="31">
        <f t="shared" si="81"/>
        <v>1</v>
      </c>
      <c r="D598" s="32"/>
      <c r="E598" s="31"/>
      <c r="F598" s="31">
        <f>Datenbank!$E598</f>
        <v>0</v>
      </c>
      <c r="G598" s="33" t="str">
        <f>IF(ISERROR(INDEX([1]Plan!A:O,MATCH(E598,[1]Plan!C:C,0),MATCH(C598,[1]Plan!$A$2:$O$2,0))),"",INDEX([1]Plan!A:O,MATCH(E598,[1]Plan!C:C,0),MATCH(C598,[1]Plan!$A$2:$O$2,0)))</f>
        <v/>
      </c>
      <c r="H598" s="33"/>
      <c r="I598" s="33"/>
      <c r="J598" s="31"/>
      <c r="K598" s="33" t="str">
        <f t="shared" si="78"/>
        <v/>
      </c>
      <c r="L598" s="33" t="str">
        <f t="shared" si="79"/>
        <v/>
      </c>
      <c r="M598" s="31" t="str">
        <f t="shared" si="82"/>
        <v/>
      </c>
      <c r="N598" s="31" t="str">
        <f>IF(ISERROR(VLOOKUP(M598,[1]Plan!$Q$5:$R$22,2,FALSE)),"",VLOOKUP(M598,[1]Plan!$Q$5:$R$22,2,FALSE))</f>
        <v/>
      </c>
      <c r="O598" s="31" t="str">
        <f>IF(ISERROR(INDEX([1]Plan!$B:$B,MATCH(F598,[1]Plan!$C:$C,0))),"",INDEX([1]Plan!$B:$B,MATCH(F598,[1]Plan!$C:$C,0)))</f>
        <v/>
      </c>
      <c r="P598" s="33" t="str">
        <f t="shared" si="83"/>
        <v/>
      </c>
      <c r="Q598" s="33">
        <f t="shared" si="84"/>
        <v>0</v>
      </c>
      <c r="R598" s="33" t="str">
        <f t="shared" si="85"/>
        <v/>
      </c>
      <c r="S598" s="33" t="str">
        <f>IF(Z598="DUPLIKAT","",Tabelle1[[#This Row],[Soll-Monat]])</f>
        <v/>
      </c>
      <c r="T598" s="33" t="str">
        <f>IF(ISERROR(IF(M598=99,"",INDEX([1]Plan!A:O,MATCH($O598,[1]Plan!B:B,0),MATCH($C598,[1]Plan!$A$2:$O$2,0)))),"",IF(M598=99,"",INDEX([1]Plan!A:O,MATCH($O598,[1]Plan!B:B,0),MATCH($C598,[1]Plan!$A$2:$O$2,0))))</f>
        <v/>
      </c>
      <c r="U598" s="33">
        <f>IF(ISERROR(SUMIFS(P:P,E:E,Datenbank!$E598,C:C,Datenbank!$C598)),"",SUMIFS(P:P,E:E,Datenbank!$E598,C:C,Datenbank!$C598))+IF(ISERROR(SUMIFS(Q:Q,E:E,Datenbank!$E598,C:C,Datenbank!$C598)),"",SUMIFS(Q:Q,E:E,Datenbank!$E598,C:C,Datenbank!$C598))</f>
        <v>0</v>
      </c>
      <c r="V598" s="33" t="str">
        <f>IF(ISERROR(IF(Z598="Duplikat","",(Datenbank!$U598-Datenbank!$T598))),"",IF(Z598="Duplikat","",(Datenbank!$U598-Datenbank!$T598)))</f>
        <v/>
      </c>
      <c r="W598" s="33">
        <f ca="1">IF(ISERROR(SUMIF(O:T,Datenbank!$O598,T:T)),"",SUMIF(O:T,Datenbank!$O598,T:T))</f>
        <v>0</v>
      </c>
      <c r="X598" s="33">
        <f ca="1">IF(ISERROR(SUMIF(O:Q,Datenbank!$O598,Q:Q)),"",SUMIF(O:Q,Datenbank!$O598,Q:Q))+IF(ISERROR(SUMIF(O:Q,Datenbank!$O598,P:P)),"",SUMIF(O:Q,Datenbank!$O598,P:P))</f>
        <v>0</v>
      </c>
      <c r="Y598" s="33">
        <f ca="1">IF(ISERROR(Datenbank!$X598-W598),"",Datenbank!$X598-W598)</f>
        <v>0</v>
      </c>
      <c r="Z598" s="31" t="str" cm="1">
        <f t="array" ref="Z598">_xlfn.LET(_xlpm.fi,_xlfn._xlws.FILTER($O598:$O$2480,(MONTH($D598:$D$2480)=MONTH($D598))*($O598:$O$2480=$O598)),IF(COUNT(_xlpm.fi)&gt;1,"DUPLIKAT",""))</f>
        <v/>
      </c>
      <c r="AA598" s="31"/>
      <c r="AB598" s="31"/>
    </row>
    <row r="599" spans="2:28" ht="20.100000000000001" customHeight="1" x14ac:dyDescent="0.25">
      <c r="B599" s="31">
        <f t="shared" si="80"/>
        <v>587</v>
      </c>
      <c r="C599" s="31">
        <f t="shared" si="81"/>
        <v>1</v>
      </c>
      <c r="D599" s="32"/>
      <c r="E599" s="31"/>
      <c r="F599" s="31">
        <f>Datenbank!$E599</f>
        <v>0</v>
      </c>
      <c r="G599" s="33" t="str">
        <f>IF(ISERROR(INDEX([1]Plan!A:O,MATCH(E599,[1]Plan!C:C,0),MATCH(C599,[1]Plan!$A$2:$O$2,0))),"",INDEX([1]Plan!A:O,MATCH(E599,[1]Plan!C:C,0),MATCH(C599,[1]Plan!$A$2:$O$2,0)))</f>
        <v/>
      </c>
      <c r="H599" s="33"/>
      <c r="I599" s="33"/>
      <c r="J599" s="31"/>
      <c r="K599" s="33" t="str">
        <f t="shared" si="78"/>
        <v/>
      </c>
      <c r="L599" s="33" t="str">
        <f t="shared" si="79"/>
        <v/>
      </c>
      <c r="M599" s="31" t="str">
        <f t="shared" si="82"/>
        <v/>
      </c>
      <c r="N599" s="31" t="str">
        <f>IF(ISERROR(VLOOKUP(M599,[1]Plan!$Q$5:$R$22,2,FALSE)),"",VLOOKUP(M599,[1]Plan!$Q$5:$R$22,2,FALSE))</f>
        <v/>
      </c>
      <c r="O599" s="31" t="str">
        <f>IF(ISERROR(INDEX([1]Plan!$B:$B,MATCH(F599,[1]Plan!$C:$C,0))),"",INDEX([1]Plan!$B:$B,MATCH(F599,[1]Plan!$C:$C,0)))</f>
        <v/>
      </c>
      <c r="P599" s="33" t="str">
        <f t="shared" si="83"/>
        <v/>
      </c>
      <c r="Q599" s="33">
        <f t="shared" si="84"/>
        <v>0</v>
      </c>
      <c r="R599" s="33" t="str">
        <f t="shared" si="85"/>
        <v/>
      </c>
      <c r="S599" s="33" t="str">
        <f>IF(Z599="DUPLIKAT","",Tabelle1[[#This Row],[Soll-Monat]])</f>
        <v/>
      </c>
      <c r="T599" s="33" t="str">
        <f>IF(ISERROR(IF(M599=99,"",INDEX([1]Plan!A:O,MATCH($O599,[1]Plan!B:B,0),MATCH($C599,[1]Plan!$A$2:$O$2,0)))),"",IF(M599=99,"",INDEX([1]Plan!A:O,MATCH($O599,[1]Plan!B:B,0),MATCH($C599,[1]Plan!$A$2:$O$2,0))))</f>
        <v/>
      </c>
      <c r="U599" s="33">
        <f>IF(ISERROR(SUMIFS(P:P,E:E,Datenbank!$E599,C:C,Datenbank!$C599)),"",SUMIFS(P:P,E:E,Datenbank!$E599,C:C,Datenbank!$C599))+IF(ISERROR(SUMIFS(Q:Q,E:E,Datenbank!$E599,C:C,Datenbank!$C599)),"",SUMIFS(Q:Q,E:E,Datenbank!$E599,C:C,Datenbank!$C599))</f>
        <v>0</v>
      </c>
      <c r="V599" s="33" t="str">
        <f>IF(ISERROR(IF(Z599="Duplikat","",(Datenbank!$U599-Datenbank!$T599))),"",IF(Z599="Duplikat","",(Datenbank!$U599-Datenbank!$T599)))</f>
        <v/>
      </c>
      <c r="W599" s="33">
        <f ca="1">IF(ISERROR(SUMIF(O:T,Datenbank!$O599,T:T)),"",SUMIF(O:T,Datenbank!$O599,T:T))</f>
        <v>0</v>
      </c>
      <c r="X599" s="33">
        <f ca="1">IF(ISERROR(SUMIF(O:Q,Datenbank!$O599,Q:Q)),"",SUMIF(O:Q,Datenbank!$O599,Q:Q))+IF(ISERROR(SUMIF(O:Q,Datenbank!$O599,P:P)),"",SUMIF(O:Q,Datenbank!$O599,P:P))</f>
        <v>0</v>
      </c>
      <c r="Y599" s="33">
        <f ca="1">IF(ISERROR(Datenbank!$X599-W599),"",Datenbank!$X599-W599)</f>
        <v>0</v>
      </c>
      <c r="Z599" s="31" t="str" cm="1">
        <f t="array" ref="Z599">_xlfn.LET(_xlpm.fi,_xlfn._xlws.FILTER($O599:$O$2480,(MONTH($D599:$D$2480)=MONTH($D599))*($O599:$O$2480=$O599)),IF(COUNT(_xlpm.fi)&gt;1,"DUPLIKAT",""))</f>
        <v/>
      </c>
      <c r="AA599" s="31"/>
      <c r="AB599" s="31"/>
    </row>
    <row r="600" spans="2:28" ht="20.100000000000001" customHeight="1" x14ac:dyDescent="0.25">
      <c r="B600" s="31">
        <f t="shared" si="80"/>
        <v>588</v>
      </c>
      <c r="C600" s="31">
        <f t="shared" si="81"/>
        <v>1</v>
      </c>
      <c r="D600" s="32"/>
      <c r="E600" s="31"/>
      <c r="F600" s="31">
        <f>Datenbank!$E600</f>
        <v>0</v>
      </c>
      <c r="G600" s="33" t="str">
        <f>IF(ISERROR(INDEX([1]Plan!A:O,MATCH(E600,[1]Plan!C:C,0),MATCH(C600,[1]Plan!$A$2:$O$2,0))),"",INDEX([1]Plan!A:O,MATCH(E600,[1]Plan!C:C,0),MATCH(C600,[1]Plan!$A$2:$O$2,0)))</f>
        <v/>
      </c>
      <c r="H600" s="33"/>
      <c r="I600" s="33"/>
      <c r="J600" s="31"/>
      <c r="K600" s="33" t="str">
        <f t="shared" si="78"/>
        <v/>
      </c>
      <c r="L600" s="33" t="str">
        <f t="shared" si="79"/>
        <v/>
      </c>
      <c r="M600" s="31" t="str">
        <f t="shared" si="82"/>
        <v/>
      </c>
      <c r="N600" s="31" t="str">
        <f>IF(ISERROR(VLOOKUP(M600,[1]Plan!$Q$5:$R$22,2,FALSE)),"",VLOOKUP(M600,[1]Plan!$Q$5:$R$22,2,FALSE))</f>
        <v/>
      </c>
      <c r="O600" s="31" t="str">
        <f>IF(ISERROR(INDEX([1]Plan!$B:$B,MATCH(F600,[1]Plan!$C:$C,0))),"",INDEX([1]Plan!$B:$B,MATCH(F600,[1]Plan!$C:$C,0)))</f>
        <v/>
      </c>
      <c r="P600" s="33" t="str">
        <f t="shared" si="83"/>
        <v/>
      </c>
      <c r="Q600" s="33">
        <f t="shared" si="84"/>
        <v>0</v>
      </c>
      <c r="R600" s="33" t="str">
        <f t="shared" si="85"/>
        <v/>
      </c>
      <c r="S600" s="33" t="str">
        <f>IF(Z600="DUPLIKAT","",Tabelle1[[#This Row],[Soll-Monat]])</f>
        <v/>
      </c>
      <c r="T600" s="33" t="str">
        <f>IF(ISERROR(IF(M600=99,"",INDEX([1]Plan!A:O,MATCH($O600,[1]Plan!B:B,0),MATCH($C600,[1]Plan!$A$2:$O$2,0)))),"",IF(M600=99,"",INDEX([1]Plan!A:O,MATCH($O600,[1]Plan!B:B,0),MATCH($C600,[1]Plan!$A$2:$O$2,0))))</f>
        <v/>
      </c>
      <c r="U600" s="33">
        <f>IF(ISERROR(SUMIFS(P:P,E:E,Datenbank!$E600,C:C,Datenbank!$C600)),"",SUMIFS(P:P,E:E,Datenbank!$E600,C:C,Datenbank!$C600))+IF(ISERROR(SUMIFS(Q:Q,E:E,Datenbank!$E600,C:C,Datenbank!$C600)),"",SUMIFS(Q:Q,E:E,Datenbank!$E600,C:C,Datenbank!$C600))</f>
        <v>0</v>
      </c>
      <c r="V600" s="33" t="str">
        <f>IF(ISERROR(IF(Z600="Duplikat","",(Datenbank!$U600-Datenbank!$T600))),"",IF(Z600="Duplikat","",(Datenbank!$U600-Datenbank!$T600)))</f>
        <v/>
      </c>
      <c r="W600" s="33">
        <f ca="1">IF(ISERROR(SUMIF(O:T,Datenbank!$O600,T:T)),"",SUMIF(O:T,Datenbank!$O600,T:T))</f>
        <v>0</v>
      </c>
      <c r="X600" s="33">
        <f ca="1">IF(ISERROR(SUMIF(O:Q,Datenbank!$O600,Q:Q)),"",SUMIF(O:Q,Datenbank!$O600,Q:Q))+IF(ISERROR(SUMIF(O:Q,Datenbank!$O600,P:P)),"",SUMIF(O:Q,Datenbank!$O600,P:P))</f>
        <v>0</v>
      </c>
      <c r="Y600" s="33">
        <f ca="1">IF(ISERROR(Datenbank!$X600-W600),"",Datenbank!$X600-W600)</f>
        <v>0</v>
      </c>
      <c r="Z600" s="31" t="str" cm="1">
        <f t="array" ref="Z600">_xlfn.LET(_xlpm.fi,_xlfn._xlws.FILTER($O600:$O$2480,(MONTH($D600:$D$2480)=MONTH($D600))*($O600:$O$2480=$O600)),IF(COUNT(_xlpm.fi)&gt;1,"DUPLIKAT",""))</f>
        <v/>
      </c>
      <c r="AA600" s="31"/>
      <c r="AB600" s="31"/>
    </row>
    <row r="601" spans="2:28" ht="20.100000000000001" customHeight="1" x14ac:dyDescent="0.25">
      <c r="B601" s="31">
        <f t="shared" si="80"/>
        <v>589</v>
      </c>
      <c r="C601" s="31">
        <f t="shared" si="81"/>
        <v>1</v>
      </c>
      <c r="D601" s="32"/>
      <c r="E601" s="31"/>
      <c r="F601" s="31">
        <f>Datenbank!$E601</f>
        <v>0</v>
      </c>
      <c r="G601" s="33" t="str">
        <f>IF(ISERROR(INDEX([1]Plan!A:O,MATCH(E601,[1]Plan!C:C,0),MATCH(C601,[1]Plan!$A$2:$O$2,0))),"",INDEX([1]Plan!A:O,MATCH(E601,[1]Plan!C:C,0),MATCH(C601,[1]Plan!$A$2:$O$2,0)))</f>
        <v/>
      </c>
      <c r="H601" s="33"/>
      <c r="I601" s="33"/>
      <c r="J601" s="31"/>
      <c r="K601" s="33" t="str">
        <f t="shared" si="78"/>
        <v/>
      </c>
      <c r="L601" s="33" t="str">
        <f t="shared" si="79"/>
        <v/>
      </c>
      <c r="M601" s="31" t="str">
        <f t="shared" si="82"/>
        <v/>
      </c>
      <c r="N601" s="31" t="str">
        <f>IF(ISERROR(VLOOKUP(M601,[1]Plan!$Q$5:$R$22,2,FALSE)),"",VLOOKUP(M601,[1]Plan!$Q$5:$R$22,2,FALSE))</f>
        <v/>
      </c>
      <c r="O601" s="31" t="str">
        <f>IF(ISERROR(INDEX([1]Plan!$B:$B,MATCH(F601,[1]Plan!$C:$C,0))),"",INDEX([1]Plan!$B:$B,MATCH(F601,[1]Plan!$C:$C,0)))</f>
        <v/>
      </c>
      <c r="P601" s="33" t="str">
        <f t="shared" si="83"/>
        <v/>
      </c>
      <c r="Q601" s="33">
        <f t="shared" si="84"/>
        <v>0</v>
      </c>
      <c r="R601" s="33" t="str">
        <f t="shared" si="85"/>
        <v/>
      </c>
      <c r="S601" s="33" t="str">
        <f>IF(Z601="DUPLIKAT","",Tabelle1[[#This Row],[Soll-Monat]])</f>
        <v/>
      </c>
      <c r="T601" s="33" t="str">
        <f>IF(ISERROR(IF(M601=99,"",INDEX([1]Plan!A:O,MATCH($O601,[1]Plan!B:B,0),MATCH($C601,[1]Plan!$A$2:$O$2,0)))),"",IF(M601=99,"",INDEX([1]Plan!A:O,MATCH($O601,[1]Plan!B:B,0),MATCH($C601,[1]Plan!$A$2:$O$2,0))))</f>
        <v/>
      </c>
      <c r="U601" s="33">
        <f>IF(ISERROR(SUMIFS(P:P,E:E,Datenbank!$E601,C:C,Datenbank!$C601)),"",SUMIFS(P:P,E:E,Datenbank!$E601,C:C,Datenbank!$C601))+IF(ISERROR(SUMIFS(Q:Q,E:E,Datenbank!$E601,C:C,Datenbank!$C601)),"",SUMIFS(Q:Q,E:E,Datenbank!$E601,C:C,Datenbank!$C601))</f>
        <v>0</v>
      </c>
      <c r="V601" s="33" t="str">
        <f>IF(ISERROR(IF(Z601="Duplikat","",(Datenbank!$U601-Datenbank!$T601))),"",IF(Z601="Duplikat","",(Datenbank!$U601-Datenbank!$T601)))</f>
        <v/>
      </c>
      <c r="W601" s="33">
        <f ca="1">IF(ISERROR(SUMIF(O:T,Datenbank!$O601,T:T)),"",SUMIF(O:T,Datenbank!$O601,T:T))</f>
        <v>0</v>
      </c>
      <c r="X601" s="33">
        <f ca="1">IF(ISERROR(SUMIF(O:Q,Datenbank!$O601,Q:Q)),"",SUMIF(O:Q,Datenbank!$O601,Q:Q))+IF(ISERROR(SUMIF(O:Q,Datenbank!$O601,P:P)),"",SUMIF(O:Q,Datenbank!$O601,P:P))</f>
        <v>0</v>
      </c>
      <c r="Y601" s="33">
        <f ca="1">IF(ISERROR(Datenbank!$X601-W601),"",Datenbank!$X601-W601)</f>
        <v>0</v>
      </c>
      <c r="Z601" s="31" t="str" cm="1">
        <f t="array" ref="Z601">_xlfn.LET(_xlpm.fi,_xlfn._xlws.FILTER($O601:$O$2480,(MONTH($D601:$D$2480)=MONTH($D601))*($O601:$O$2480=$O601)),IF(COUNT(_xlpm.fi)&gt;1,"DUPLIKAT",""))</f>
        <v/>
      </c>
      <c r="AA601" s="31"/>
      <c r="AB601" s="31"/>
    </row>
    <row r="602" spans="2:28" ht="20.100000000000001" customHeight="1" x14ac:dyDescent="0.25">
      <c r="B602" s="31">
        <f t="shared" si="80"/>
        <v>590</v>
      </c>
      <c r="C602" s="31">
        <f t="shared" si="81"/>
        <v>1</v>
      </c>
      <c r="D602" s="32"/>
      <c r="E602" s="31"/>
      <c r="F602" s="31">
        <f>Datenbank!$E602</f>
        <v>0</v>
      </c>
      <c r="G602" s="33" t="str">
        <f>IF(ISERROR(INDEX([1]Plan!A:O,MATCH(E602,[1]Plan!C:C,0),MATCH(C602,[1]Plan!$A$2:$O$2,0))),"",INDEX([1]Plan!A:O,MATCH(E602,[1]Plan!C:C,0),MATCH(C602,[1]Plan!$A$2:$O$2,0)))</f>
        <v/>
      </c>
      <c r="H602" s="33"/>
      <c r="I602" s="33"/>
      <c r="J602" s="31"/>
      <c r="K602" s="33" t="str">
        <f t="shared" si="78"/>
        <v/>
      </c>
      <c r="L602" s="33" t="str">
        <f t="shared" si="79"/>
        <v/>
      </c>
      <c r="M602" s="31" t="str">
        <f t="shared" si="82"/>
        <v/>
      </c>
      <c r="N602" s="31" t="str">
        <f>IF(ISERROR(VLOOKUP(M602,[1]Plan!$Q$5:$R$22,2,FALSE)),"",VLOOKUP(M602,[1]Plan!$Q$5:$R$22,2,FALSE))</f>
        <v/>
      </c>
      <c r="O602" s="31" t="str">
        <f>IF(ISERROR(INDEX([1]Plan!$B:$B,MATCH(F602,[1]Plan!$C:$C,0))),"",INDEX([1]Plan!$B:$B,MATCH(F602,[1]Plan!$C:$C,0)))</f>
        <v/>
      </c>
      <c r="P602" s="33" t="str">
        <f t="shared" si="83"/>
        <v/>
      </c>
      <c r="Q602" s="33">
        <f t="shared" si="84"/>
        <v>0</v>
      </c>
      <c r="R602" s="33" t="str">
        <f t="shared" si="85"/>
        <v/>
      </c>
      <c r="S602" s="33" t="str">
        <f>IF(Z602="DUPLIKAT","",Tabelle1[[#This Row],[Soll-Monat]])</f>
        <v/>
      </c>
      <c r="T602" s="33" t="str">
        <f>IF(ISERROR(IF(M602=99,"",INDEX([1]Plan!A:O,MATCH($O602,[1]Plan!B:B,0),MATCH($C602,[1]Plan!$A$2:$O$2,0)))),"",IF(M602=99,"",INDEX([1]Plan!A:O,MATCH($O602,[1]Plan!B:B,0),MATCH($C602,[1]Plan!$A$2:$O$2,0))))</f>
        <v/>
      </c>
      <c r="U602" s="33">
        <f>IF(ISERROR(SUMIFS(P:P,E:E,Datenbank!$E602,C:C,Datenbank!$C602)),"",SUMIFS(P:P,E:E,Datenbank!$E602,C:C,Datenbank!$C602))+IF(ISERROR(SUMIFS(Q:Q,E:E,Datenbank!$E602,C:C,Datenbank!$C602)),"",SUMIFS(Q:Q,E:E,Datenbank!$E602,C:C,Datenbank!$C602))</f>
        <v>0</v>
      </c>
      <c r="V602" s="33" t="str">
        <f>IF(ISERROR(IF(Z602="Duplikat","",(Datenbank!$U602-Datenbank!$T602))),"",IF(Z602="Duplikat","",(Datenbank!$U602-Datenbank!$T602)))</f>
        <v/>
      </c>
      <c r="W602" s="33">
        <f ca="1">IF(ISERROR(SUMIF(O:T,Datenbank!$O602,T:T)),"",SUMIF(O:T,Datenbank!$O602,T:T))</f>
        <v>0</v>
      </c>
      <c r="X602" s="33">
        <f ca="1">IF(ISERROR(SUMIF(O:Q,Datenbank!$O602,Q:Q)),"",SUMIF(O:Q,Datenbank!$O602,Q:Q))+IF(ISERROR(SUMIF(O:Q,Datenbank!$O602,P:P)),"",SUMIF(O:Q,Datenbank!$O602,P:P))</f>
        <v>0</v>
      </c>
      <c r="Y602" s="33">
        <f ca="1">IF(ISERROR(Datenbank!$X602-W602),"",Datenbank!$X602-W602)</f>
        <v>0</v>
      </c>
      <c r="Z602" s="31" t="str" cm="1">
        <f t="array" ref="Z602">_xlfn.LET(_xlpm.fi,_xlfn._xlws.FILTER($O602:$O$2480,(MONTH($D602:$D$2480)=MONTH($D602))*($O602:$O$2480=$O602)),IF(COUNT(_xlpm.fi)&gt;1,"DUPLIKAT",""))</f>
        <v/>
      </c>
      <c r="AA602" s="31"/>
      <c r="AB602" s="31"/>
    </row>
    <row r="603" spans="2:28" ht="20.100000000000001" customHeight="1" x14ac:dyDescent="0.25">
      <c r="B603" s="31">
        <f t="shared" si="80"/>
        <v>591</v>
      </c>
      <c r="C603" s="31">
        <f t="shared" si="81"/>
        <v>1</v>
      </c>
      <c r="D603" s="32"/>
      <c r="E603" s="31"/>
      <c r="F603" s="31">
        <f>Datenbank!$E603</f>
        <v>0</v>
      </c>
      <c r="G603" s="33" t="str">
        <f>IF(ISERROR(INDEX([1]Plan!A:O,MATCH(E603,[1]Plan!C:C,0),MATCH(C603,[1]Plan!$A$2:$O$2,0))),"",INDEX([1]Plan!A:O,MATCH(E603,[1]Plan!C:C,0),MATCH(C603,[1]Plan!$A$2:$O$2,0)))</f>
        <v/>
      </c>
      <c r="H603" s="33"/>
      <c r="I603" s="33"/>
      <c r="J603" s="31"/>
      <c r="K603" s="33" t="str">
        <f t="shared" si="78"/>
        <v/>
      </c>
      <c r="L603" s="33" t="str">
        <f t="shared" si="79"/>
        <v/>
      </c>
      <c r="M603" s="31" t="str">
        <f t="shared" si="82"/>
        <v/>
      </c>
      <c r="N603" s="31" t="str">
        <f>IF(ISERROR(VLOOKUP(M603,[1]Plan!$Q$5:$R$22,2,FALSE)),"",VLOOKUP(M603,[1]Plan!$Q$5:$R$22,2,FALSE))</f>
        <v/>
      </c>
      <c r="O603" s="31" t="str">
        <f>IF(ISERROR(INDEX([1]Plan!$B:$B,MATCH(F603,[1]Plan!$C:$C,0))),"",INDEX([1]Plan!$B:$B,MATCH(F603,[1]Plan!$C:$C,0)))</f>
        <v/>
      </c>
      <c r="P603" s="33" t="str">
        <f t="shared" si="83"/>
        <v/>
      </c>
      <c r="Q603" s="33">
        <f t="shared" si="84"/>
        <v>0</v>
      </c>
      <c r="R603" s="33" t="str">
        <f t="shared" si="85"/>
        <v/>
      </c>
      <c r="S603" s="33" t="str">
        <f>IF(Z603="DUPLIKAT","",Tabelle1[[#This Row],[Soll-Monat]])</f>
        <v/>
      </c>
      <c r="T603" s="33" t="str">
        <f>IF(ISERROR(IF(M603=99,"",INDEX([1]Plan!A:O,MATCH($O603,[1]Plan!B:B,0),MATCH($C603,[1]Plan!$A$2:$O$2,0)))),"",IF(M603=99,"",INDEX([1]Plan!A:O,MATCH($O603,[1]Plan!B:B,0),MATCH($C603,[1]Plan!$A$2:$O$2,0))))</f>
        <v/>
      </c>
      <c r="U603" s="33">
        <f>IF(ISERROR(SUMIFS(P:P,E:E,Datenbank!$E603,C:C,Datenbank!$C603)),"",SUMIFS(P:P,E:E,Datenbank!$E603,C:C,Datenbank!$C603))+IF(ISERROR(SUMIFS(Q:Q,E:E,Datenbank!$E603,C:C,Datenbank!$C603)),"",SUMIFS(Q:Q,E:E,Datenbank!$E603,C:C,Datenbank!$C603))</f>
        <v>0</v>
      </c>
      <c r="V603" s="33" t="str">
        <f>IF(ISERROR(IF(Z603="Duplikat","",(Datenbank!$U603-Datenbank!$T603))),"",IF(Z603="Duplikat","",(Datenbank!$U603-Datenbank!$T603)))</f>
        <v/>
      </c>
      <c r="W603" s="33">
        <f ca="1">IF(ISERROR(SUMIF(O:T,Datenbank!$O603,T:T)),"",SUMIF(O:T,Datenbank!$O603,T:T))</f>
        <v>0</v>
      </c>
      <c r="X603" s="33">
        <f ca="1">IF(ISERROR(SUMIF(O:Q,Datenbank!$O603,Q:Q)),"",SUMIF(O:Q,Datenbank!$O603,Q:Q))+IF(ISERROR(SUMIF(O:Q,Datenbank!$O603,P:P)),"",SUMIF(O:Q,Datenbank!$O603,P:P))</f>
        <v>0</v>
      </c>
      <c r="Y603" s="33">
        <f ca="1">IF(ISERROR(Datenbank!$X603-W603),"",Datenbank!$X603-W603)</f>
        <v>0</v>
      </c>
      <c r="Z603" s="31" t="str" cm="1">
        <f t="array" ref="Z603">_xlfn.LET(_xlpm.fi,_xlfn._xlws.FILTER($O603:$O$2480,(MONTH($D603:$D$2480)=MONTH($D603))*($O603:$O$2480=$O603)),IF(COUNT(_xlpm.fi)&gt;1,"DUPLIKAT",""))</f>
        <v/>
      </c>
      <c r="AA603" s="31"/>
      <c r="AB603" s="31"/>
    </row>
    <row r="604" spans="2:28" ht="20.100000000000001" customHeight="1" x14ac:dyDescent="0.25">
      <c r="B604" s="31">
        <f t="shared" si="80"/>
        <v>592</v>
      </c>
      <c r="C604" s="31">
        <f t="shared" si="81"/>
        <v>1</v>
      </c>
      <c r="D604" s="32"/>
      <c r="E604" s="31"/>
      <c r="F604" s="31">
        <f>Datenbank!$E604</f>
        <v>0</v>
      </c>
      <c r="G604" s="33" t="str">
        <f>IF(ISERROR(INDEX([1]Plan!A:O,MATCH(E604,[1]Plan!C:C,0),MATCH(C604,[1]Plan!$A$2:$O$2,0))),"",INDEX([1]Plan!A:O,MATCH(E604,[1]Plan!C:C,0),MATCH(C604,[1]Plan!$A$2:$O$2,0)))</f>
        <v/>
      </c>
      <c r="H604" s="33"/>
      <c r="I604" s="33"/>
      <c r="J604" s="31"/>
      <c r="K604" s="33" t="str">
        <f t="shared" si="78"/>
        <v/>
      </c>
      <c r="L604" s="33" t="str">
        <f t="shared" si="79"/>
        <v/>
      </c>
      <c r="M604" s="31" t="str">
        <f t="shared" si="82"/>
        <v/>
      </c>
      <c r="N604" s="31" t="str">
        <f>IF(ISERROR(VLOOKUP(M604,[1]Plan!$Q$5:$R$22,2,FALSE)),"",VLOOKUP(M604,[1]Plan!$Q$5:$R$22,2,FALSE))</f>
        <v/>
      </c>
      <c r="O604" s="31" t="str">
        <f>IF(ISERROR(INDEX([1]Plan!$B:$B,MATCH(F604,[1]Plan!$C:$C,0))),"",INDEX([1]Plan!$B:$B,MATCH(F604,[1]Plan!$C:$C,0)))</f>
        <v/>
      </c>
      <c r="P604" s="33" t="str">
        <f t="shared" si="83"/>
        <v/>
      </c>
      <c r="Q604" s="33">
        <f t="shared" si="84"/>
        <v>0</v>
      </c>
      <c r="R604" s="33" t="str">
        <f t="shared" si="85"/>
        <v/>
      </c>
      <c r="S604" s="33" t="str">
        <f>IF(Z604="DUPLIKAT","",Tabelle1[[#This Row],[Soll-Monat]])</f>
        <v/>
      </c>
      <c r="T604" s="33" t="str">
        <f>IF(ISERROR(IF(M604=99,"",INDEX([1]Plan!A:O,MATCH($O604,[1]Plan!B:B,0),MATCH($C604,[1]Plan!$A$2:$O$2,0)))),"",IF(M604=99,"",INDEX([1]Plan!A:O,MATCH($O604,[1]Plan!B:B,0),MATCH($C604,[1]Plan!$A$2:$O$2,0))))</f>
        <v/>
      </c>
      <c r="U604" s="33">
        <f>IF(ISERROR(SUMIFS(P:P,E:E,Datenbank!$E604,C:C,Datenbank!$C604)),"",SUMIFS(P:P,E:E,Datenbank!$E604,C:C,Datenbank!$C604))+IF(ISERROR(SUMIFS(Q:Q,E:E,Datenbank!$E604,C:C,Datenbank!$C604)),"",SUMIFS(Q:Q,E:E,Datenbank!$E604,C:C,Datenbank!$C604))</f>
        <v>0</v>
      </c>
      <c r="V604" s="33" t="str">
        <f>IF(ISERROR(IF(Z604="Duplikat","",(Datenbank!$U604-Datenbank!$T604))),"",IF(Z604="Duplikat","",(Datenbank!$U604-Datenbank!$T604)))</f>
        <v/>
      </c>
      <c r="W604" s="33">
        <f ca="1">IF(ISERROR(SUMIF(O:T,Datenbank!$O604,T:T)),"",SUMIF(O:T,Datenbank!$O604,T:T))</f>
        <v>0</v>
      </c>
      <c r="X604" s="33">
        <f ca="1">IF(ISERROR(SUMIF(O:Q,Datenbank!$O604,Q:Q)),"",SUMIF(O:Q,Datenbank!$O604,Q:Q))+IF(ISERROR(SUMIF(O:Q,Datenbank!$O604,P:P)),"",SUMIF(O:Q,Datenbank!$O604,P:P))</f>
        <v>0</v>
      </c>
      <c r="Y604" s="33">
        <f ca="1">IF(ISERROR(Datenbank!$X604-W604),"",Datenbank!$X604-W604)</f>
        <v>0</v>
      </c>
      <c r="Z604" s="31" t="str" cm="1">
        <f t="array" ref="Z604">_xlfn.LET(_xlpm.fi,_xlfn._xlws.FILTER($O604:$O$2480,(MONTH($D604:$D$2480)=MONTH($D604))*($O604:$O$2480=$O604)),IF(COUNT(_xlpm.fi)&gt;1,"DUPLIKAT",""))</f>
        <v/>
      </c>
      <c r="AA604" s="31"/>
      <c r="AB604" s="31"/>
    </row>
    <row r="605" spans="2:28" ht="20.100000000000001" customHeight="1" x14ac:dyDescent="0.25">
      <c r="B605" s="31">
        <f t="shared" si="80"/>
        <v>593</v>
      </c>
      <c r="C605" s="31">
        <f t="shared" si="81"/>
        <v>1</v>
      </c>
      <c r="D605" s="32"/>
      <c r="E605" s="31"/>
      <c r="F605" s="31">
        <f>Datenbank!$E605</f>
        <v>0</v>
      </c>
      <c r="G605" s="33" t="str">
        <f>IF(ISERROR(INDEX([1]Plan!A:O,MATCH(E605,[1]Plan!C:C,0),MATCH(C605,[1]Plan!$A$2:$O$2,0))),"",INDEX([1]Plan!A:O,MATCH(E605,[1]Plan!C:C,0),MATCH(C605,[1]Plan!$A$2:$O$2,0)))</f>
        <v/>
      </c>
      <c r="H605" s="33"/>
      <c r="I605" s="33"/>
      <c r="J605" s="31"/>
      <c r="K605" s="33" t="str">
        <f t="shared" si="78"/>
        <v/>
      </c>
      <c r="L605" s="33" t="str">
        <f t="shared" si="79"/>
        <v/>
      </c>
      <c r="M605" s="31" t="str">
        <f t="shared" si="82"/>
        <v/>
      </c>
      <c r="N605" s="31" t="str">
        <f>IF(ISERROR(VLOOKUP(M605,[1]Plan!$Q$5:$R$22,2,FALSE)),"",VLOOKUP(M605,[1]Plan!$Q$5:$R$22,2,FALSE))</f>
        <v/>
      </c>
      <c r="O605" s="31" t="str">
        <f>IF(ISERROR(INDEX([1]Plan!$B:$B,MATCH(F605,[1]Plan!$C:$C,0))),"",INDEX([1]Plan!$B:$B,MATCH(F605,[1]Plan!$C:$C,0)))</f>
        <v/>
      </c>
      <c r="P605" s="33" t="str">
        <f t="shared" si="83"/>
        <v/>
      </c>
      <c r="Q605" s="33">
        <f t="shared" si="84"/>
        <v>0</v>
      </c>
      <c r="R605" s="33" t="str">
        <f t="shared" si="85"/>
        <v/>
      </c>
      <c r="S605" s="33" t="str">
        <f>IF(Z605="DUPLIKAT","",Tabelle1[[#This Row],[Soll-Monat]])</f>
        <v/>
      </c>
      <c r="T605" s="33" t="str">
        <f>IF(ISERROR(IF(M605=99,"",INDEX([1]Plan!A:O,MATCH($O605,[1]Plan!B:B,0),MATCH($C605,[1]Plan!$A$2:$O$2,0)))),"",IF(M605=99,"",INDEX([1]Plan!A:O,MATCH($O605,[1]Plan!B:B,0),MATCH($C605,[1]Plan!$A$2:$O$2,0))))</f>
        <v/>
      </c>
      <c r="U605" s="33">
        <f>IF(ISERROR(SUMIFS(P:P,E:E,Datenbank!$E605,C:C,Datenbank!$C605)),"",SUMIFS(P:P,E:E,Datenbank!$E605,C:C,Datenbank!$C605))+IF(ISERROR(SUMIFS(Q:Q,E:E,Datenbank!$E605,C:C,Datenbank!$C605)),"",SUMIFS(Q:Q,E:E,Datenbank!$E605,C:C,Datenbank!$C605))</f>
        <v>0</v>
      </c>
      <c r="V605" s="33" t="str">
        <f>IF(ISERROR(IF(Z605="Duplikat","",(Datenbank!$U605-Datenbank!$T605))),"",IF(Z605="Duplikat","",(Datenbank!$U605-Datenbank!$T605)))</f>
        <v/>
      </c>
      <c r="W605" s="33">
        <f ca="1">IF(ISERROR(SUMIF(O:T,Datenbank!$O605,T:T)),"",SUMIF(O:T,Datenbank!$O605,T:T))</f>
        <v>0</v>
      </c>
      <c r="X605" s="33">
        <f ca="1">IF(ISERROR(SUMIF(O:Q,Datenbank!$O605,Q:Q)),"",SUMIF(O:Q,Datenbank!$O605,Q:Q))+IF(ISERROR(SUMIF(O:Q,Datenbank!$O605,P:P)),"",SUMIF(O:Q,Datenbank!$O605,P:P))</f>
        <v>0</v>
      </c>
      <c r="Y605" s="33">
        <f ca="1">IF(ISERROR(Datenbank!$X605-W605),"",Datenbank!$X605-W605)</f>
        <v>0</v>
      </c>
      <c r="Z605" s="31" t="str" cm="1">
        <f t="array" ref="Z605">_xlfn.LET(_xlpm.fi,_xlfn._xlws.FILTER($O605:$O$2480,(MONTH($D605:$D$2480)=MONTH($D605))*($O605:$O$2480=$O605)),IF(COUNT(_xlpm.fi)&gt;1,"DUPLIKAT",""))</f>
        <v/>
      </c>
      <c r="AA605" s="31"/>
      <c r="AB605" s="31"/>
    </row>
    <row r="606" spans="2:28" ht="20.100000000000001" customHeight="1" x14ac:dyDescent="0.25">
      <c r="B606" s="31">
        <f t="shared" si="80"/>
        <v>594</v>
      </c>
      <c r="C606" s="31">
        <f t="shared" si="81"/>
        <v>1</v>
      </c>
      <c r="D606" s="32"/>
      <c r="E606" s="31"/>
      <c r="F606" s="31">
        <f>Datenbank!$E606</f>
        <v>0</v>
      </c>
      <c r="G606" s="33" t="str">
        <f>IF(ISERROR(INDEX([1]Plan!A:O,MATCH(E606,[1]Plan!C:C,0),MATCH(C606,[1]Plan!$A$2:$O$2,0))),"",INDEX([1]Plan!A:O,MATCH(E606,[1]Plan!C:C,0),MATCH(C606,[1]Plan!$A$2:$O$2,0)))</f>
        <v/>
      </c>
      <c r="H606" s="33"/>
      <c r="I606" s="33"/>
      <c r="J606" s="31"/>
      <c r="K606" s="33" t="str">
        <f t="shared" si="78"/>
        <v/>
      </c>
      <c r="L606" s="33" t="str">
        <f t="shared" si="79"/>
        <v/>
      </c>
      <c r="M606" s="31" t="str">
        <f t="shared" si="82"/>
        <v/>
      </c>
      <c r="N606" s="31" t="str">
        <f>IF(ISERROR(VLOOKUP(M606,[1]Plan!$Q$5:$R$22,2,FALSE)),"",VLOOKUP(M606,[1]Plan!$Q$5:$R$22,2,FALSE))</f>
        <v/>
      </c>
      <c r="O606" s="31" t="str">
        <f>IF(ISERROR(INDEX([1]Plan!$B:$B,MATCH(F606,[1]Plan!$C:$C,0))),"",INDEX([1]Plan!$B:$B,MATCH(F606,[1]Plan!$C:$C,0)))</f>
        <v/>
      </c>
      <c r="P606" s="33" t="str">
        <f t="shared" si="83"/>
        <v/>
      </c>
      <c r="Q606" s="33">
        <f t="shared" si="84"/>
        <v>0</v>
      </c>
      <c r="R606" s="33" t="str">
        <f t="shared" si="85"/>
        <v/>
      </c>
      <c r="S606" s="33" t="str">
        <f>IF(Z606="DUPLIKAT","",Tabelle1[[#This Row],[Soll-Monat]])</f>
        <v/>
      </c>
      <c r="T606" s="33" t="str">
        <f>IF(ISERROR(IF(M606=99,"",INDEX([1]Plan!A:O,MATCH($O606,[1]Plan!B:B,0),MATCH($C606,[1]Plan!$A$2:$O$2,0)))),"",IF(M606=99,"",INDEX([1]Plan!A:O,MATCH($O606,[1]Plan!B:B,0),MATCH($C606,[1]Plan!$A$2:$O$2,0))))</f>
        <v/>
      </c>
      <c r="U606" s="33">
        <f>IF(ISERROR(SUMIFS(P:P,E:E,Datenbank!$E606,C:C,Datenbank!$C606)),"",SUMIFS(P:P,E:E,Datenbank!$E606,C:C,Datenbank!$C606))+IF(ISERROR(SUMIFS(Q:Q,E:E,Datenbank!$E606,C:C,Datenbank!$C606)),"",SUMIFS(Q:Q,E:E,Datenbank!$E606,C:C,Datenbank!$C606))</f>
        <v>0</v>
      </c>
      <c r="V606" s="33" t="str">
        <f>IF(ISERROR(IF(Z606="Duplikat","",(Datenbank!$U606-Datenbank!$T606))),"",IF(Z606="Duplikat","",(Datenbank!$U606-Datenbank!$T606)))</f>
        <v/>
      </c>
      <c r="W606" s="33">
        <f ca="1">IF(ISERROR(SUMIF(O:T,Datenbank!$O606,T:T)),"",SUMIF(O:T,Datenbank!$O606,T:T))</f>
        <v>0</v>
      </c>
      <c r="X606" s="33">
        <f ca="1">IF(ISERROR(SUMIF(O:Q,Datenbank!$O606,Q:Q)),"",SUMIF(O:Q,Datenbank!$O606,Q:Q))+IF(ISERROR(SUMIF(O:Q,Datenbank!$O606,P:P)),"",SUMIF(O:Q,Datenbank!$O606,P:P))</f>
        <v>0</v>
      </c>
      <c r="Y606" s="33">
        <f ca="1">IF(ISERROR(Datenbank!$X606-W606),"",Datenbank!$X606-W606)</f>
        <v>0</v>
      </c>
      <c r="Z606" s="31" t="str" cm="1">
        <f t="array" ref="Z606">_xlfn.LET(_xlpm.fi,_xlfn._xlws.FILTER($O606:$O$2480,(MONTH($D606:$D$2480)=MONTH($D606))*($O606:$O$2480=$O606)),IF(COUNT(_xlpm.fi)&gt;1,"DUPLIKAT",""))</f>
        <v/>
      </c>
      <c r="AA606" s="31"/>
      <c r="AB606" s="31"/>
    </row>
    <row r="607" spans="2:28" ht="20.100000000000001" customHeight="1" x14ac:dyDescent="0.25">
      <c r="B607" s="31">
        <f t="shared" si="80"/>
        <v>595</v>
      </c>
      <c r="C607" s="31">
        <f t="shared" si="81"/>
        <v>1</v>
      </c>
      <c r="D607" s="32"/>
      <c r="E607" s="31"/>
      <c r="F607" s="31">
        <f>Datenbank!$E607</f>
        <v>0</v>
      </c>
      <c r="G607" s="33" t="str">
        <f>IF(ISERROR(INDEX([1]Plan!A:O,MATCH(E607,[1]Plan!C:C,0),MATCH(C607,[1]Plan!$A$2:$O$2,0))),"",INDEX([1]Plan!A:O,MATCH(E607,[1]Plan!C:C,0),MATCH(C607,[1]Plan!$A$2:$O$2,0)))</f>
        <v/>
      </c>
      <c r="H607" s="33"/>
      <c r="I607" s="33"/>
      <c r="J607" s="31"/>
      <c r="K607" s="33" t="str">
        <f t="shared" si="78"/>
        <v/>
      </c>
      <c r="L607" s="33" t="str">
        <f t="shared" si="79"/>
        <v/>
      </c>
      <c r="M607" s="31" t="str">
        <f t="shared" si="82"/>
        <v/>
      </c>
      <c r="N607" s="31" t="str">
        <f>IF(ISERROR(VLOOKUP(M607,[1]Plan!$Q$5:$R$22,2,FALSE)),"",VLOOKUP(M607,[1]Plan!$Q$5:$R$22,2,FALSE))</f>
        <v/>
      </c>
      <c r="O607" s="31" t="str">
        <f>IF(ISERROR(INDEX([1]Plan!$B:$B,MATCH(F607,[1]Plan!$C:$C,0))),"",INDEX([1]Plan!$B:$B,MATCH(F607,[1]Plan!$C:$C,0)))</f>
        <v/>
      </c>
      <c r="P607" s="33" t="str">
        <f t="shared" si="83"/>
        <v/>
      </c>
      <c r="Q607" s="33">
        <f t="shared" si="84"/>
        <v>0</v>
      </c>
      <c r="R607" s="33" t="str">
        <f t="shared" si="85"/>
        <v/>
      </c>
      <c r="S607" s="33" t="str">
        <f>IF(Z607="DUPLIKAT","",Tabelle1[[#This Row],[Soll-Monat]])</f>
        <v/>
      </c>
      <c r="T607" s="33" t="str">
        <f>IF(ISERROR(IF(M607=99,"",INDEX([1]Plan!A:O,MATCH($O607,[1]Plan!B:B,0),MATCH($C607,[1]Plan!$A$2:$O$2,0)))),"",IF(M607=99,"",INDEX([1]Plan!A:O,MATCH($O607,[1]Plan!B:B,0),MATCH($C607,[1]Plan!$A$2:$O$2,0))))</f>
        <v/>
      </c>
      <c r="U607" s="33">
        <f>IF(ISERROR(SUMIFS(P:P,E:E,Datenbank!$E607,C:C,Datenbank!$C607)),"",SUMIFS(P:P,E:E,Datenbank!$E607,C:C,Datenbank!$C607))+IF(ISERROR(SUMIFS(Q:Q,E:E,Datenbank!$E607,C:C,Datenbank!$C607)),"",SUMIFS(Q:Q,E:E,Datenbank!$E607,C:C,Datenbank!$C607))</f>
        <v>0</v>
      </c>
      <c r="V607" s="33" t="str">
        <f>IF(ISERROR(IF(Z607="Duplikat","",(Datenbank!$U607-Datenbank!$T607))),"",IF(Z607="Duplikat","",(Datenbank!$U607-Datenbank!$T607)))</f>
        <v/>
      </c>
      <c r="W607" s="33">
        <f ca="1">IF(ISERROR(SUMIF(O:T,Datenbank!$O607,T:T)),"",SUMIF(O:T,Datenbank!$O607,T:T))</f>
        <v>0</v>
      </c>
      <c r="X607" s="33">
        <f ca="1">IF(ISERROR(SUMIF(O:Q,Datenbank!$O607,Q:Q)),"",SUMIF(O:Q,Datenbank!$O607,Q:Q))+IF(ISERROR(SUMIF(O:Q,Datenbank!$O607,P:P)),"",SUMIF(O:Q,Datenbank!$O607,P:P))</f>
        <v>0</v>
      </c>
      <c r="Y607" s="33">
        <f ca="1">IF(ISERROR(Datenbank!$X607-W607),"",Datenbank!$X607-W607)</f>
        <v>0</v>
      </c>
      <c r="Z607" s="31" t="str" cm="1">
        <f t="array" ref="Z607">_xlfn.LET(_xlpm.fi,_xlfn._xlws.FILTER($O607:$O$2480,(MONTH($D607:$D$2480)=MONTH($D607))*($O607:$O$2480=$O607)),IF(COUNT(_xlpm.fi)&gt;1,"DUPLIKAT",""))</f>
        <v/>
      </c>
      <c r="AA607" s="31"/>
      <c r="AB607" s="31"/>
    </row>
    <row r="608" spans="2:28" ht="20.100000000000001" customHeight="1" x14ac:dyDescent="0.25">
      <c r="B608" s="31">
        <f t="shared" si="80"/>
        <v>596</v>
      </c>
      <c r="C608" s="31">
        <f t="shared" si="81"/>
        <v>1</v>
      </c>
      <c r="D608" s="32"/>
      <c r="E608" s="31"/>
      <c r="F608" s="31">
        <f>Datenbank!$E608</f>
        <v>0</v>
      </c>
      <c r="G608" s="33" t="str">
        <f>IF(ISERROR(INDEX([1]Plan!A:O,MATCH(E608,[1]Plan!C:C,0),MATCH(C608,[1]Plan!$A$2:$O$2,0))),"",INDEX([1]Plan!A:O,MATCH(E608,[1]Plan!C:C,0),MATCH(C608,[1]Plan!$A$2:$O$2,0)))</f>
        <v/>
      </c>
      <c r="H608" s="33"/>
      <c r="I608" s="33"/>
      <c r="J608" s="31"/>
      <c r="K608" s="33" t="str">
        <f t="shared" si="78"/>
        <v/>
      </c>
      <c r="L608" s="33" t="str">
        <f t="shared" si="79"/>
        <v/>
      </c>
      <c r="M608" s="31" t="str">
        <f t="shared" si="82"/>
        <v/>
      </c>
      <c r="N608" s="31" t="str">
        <f>IF(ISERROR(VLOOKUP(M608,[1]Plan!$Q$5:$R$22,2,FALSE)),"",VLOOKUP(M608,[1]Plan!$Q$5:$R$22,2,FALSE))</f>
        <v/>
      </c>
      <c r="O608" s="31" t="str">
        <f>IF(ISERROR(INDEX([1]Plan!$B:$B,MATCH(F608,[1]Plan!$C:$C,0))),"",INDEX([1]Plan!$B:$B,MATCH(F608,[1]Plan!$C:$C,0)))</f>
        <v/>
      </c>
      <c r="P608" s="33" t="str">
        <f t="shared" si="83"/>
        <v/>
      </c>
      <c r="Q608" s="33">
        <f t="shared" si="84"/>
        <v>0</v>
      </c>
      <c r="R608" s="33" t="str">
        <f t="shared" si="85"/>
        <v/>
      </c>
      <c r="S608" s="33" t="str">
        <f>IF(Z608="DUPLIKAT","",Tabelle1[[#This Row],[Soll-Monat]])</f>
        <v/>
      </c>
      <c r="T608" s="33" t="str">
        <f>IF(ISERROR(IF(M608=99,"",INDEX([1]Plan!A:O,MATCH($O608,[1]Plan!B:B,0),MATCH($C608,[1]Plan!$A$2:$O$2,0)))),"",IF(M608=99,"",INDEX([1]Plan!A:O,MATCH($O608,[1]Plan!B:B,0),MATCH($C608,[1]Plan!$A$2:$O$2,0))))</f>
        <v/>
      </c>
      <c r="U608" s="33">
        <f>IF(ISERROR(SUMIFS(P:P,E:E,Datenbank!$E608,C:C,Datenbank!$C608)),"",SUMIFS(P:P,E:E,Datenbank!$E608,C:C,Datenbank!$C608))+IF(ISERROR(SUMIFS(Q:Q,E:E,Datenbank!$E608,C:C,Datenbank!$C608)),"",SUMIFS(Q:Q,E:E,Datenbank!$E608,C:C,Datenbank!$C608))</f>
        <v>0</v>
      </c>
      <c r="V608" s="33" t="str">
        <f>IF(ISERROR(IF(Z608="Duplikat","",(Datenbank!$U608-Datenbank!$T608))),"",IF(Z608="Duplikat","",(Datenbank!$U608-Datenbank!$T608)))</f>
        <v/>
      </c>
      <c r="W608" s="33">
        <f ca="1">IF(ISERROR(SUMIF(O:T,Datenbank!$O608,T:T)),"",SUMIF(O:T,Datenbank!$O608,T:T))</f>
        <v>0</v>
      </c>
      <c r="X608" s="33">
        <f ca="1">IF(ISERROR(SUMIF(O:Q,Datenbank!$O608,Q:Q)),"",SUMIF(O:Q,Datenbank!$O608,Q:Q))+IF(ISERROR(SUMIF(O:Q,Datenbank!$O608,P:P)),"",SUMIF(O:Q,Datenbank!$O608,P:P))</f>
        <v>0</v>
      </c>
      <c r="Y608" s="33">
        <f ca="1">IF(ISERROR(Datenbank!$X608-W608),"",Datenbank!$X608-W608)</f>
        <v>0</v>
      </c>
      <c r="Z608" s="31" t="str" cm="1">
        <f t="array" ref="Z608">_xlfn.LET(_xlpm.fi,_xlfn._xlws.FILTER($O608:$O$2480,(MONTH($D608:$D$2480)=MONTH($D608))*($O608:$O$2480=$O608)),IF(COUNT(_xlpm.fi)&gt;1,"DUPLIKAT",""))</f>
        <v/>
      </c>
      <c r="AA608" s="31"/>
      <c r="AB608" s="31"/>
    </row>
    <row r="609" spans="2:28" ht="20.100000000000001" customHeight="1" x14ac:dyDescent="0.25">
      <c r="B609" s="31">
        <f t="shared" si="80"/>
        <v>597</v>
      </c>
      <c r="C609" s="31">
        <f t="shared" si="81"/>
        <v>1</v>
      </c>
      <c r="D609" s="32"/>
      <c r="E609" s="31"/>
      <c r="F609" s="31">
        <f>Datenbank!$E609</f>
        <v>0</v>
      </c>
      <c r="G609" s="33" t="str">
        <f>IF(ISERROR(INDEX([1]Plan!A:O,MATCH(E609,[1]Plan!C:C,0),MATCH(C609,[1]Plan!$A$2:$O$2,0))),"",INDEX([1]Plan!A:O,MATCH(E609,[1]Plan!C:C,0),MATCH(C609,[1]Plan!$A$2:$O$2,0)))</f>
        <v/>
      </c>
      <c r="H609" s="33"/>
      <c r="I609" s="33"/>
      <c r="J609" s="31"/>
      <c r="K609" s="33" t="str">
        <f t="shared" si="78"/>
        <v/>
      </c>
      <c r="L609" s="33" t="str">
        <f t="shared" si="79"/>
        <v/>
      </c>
      <c r="M609" s="31" t="str">
        <f t="shared" si="82"/>
        <v/>
      </c>
      <c r="N609" s="31" t="str">
        <f>IF(ISERROR(VLOOKUP(M609,[1]Plan!$Q$5:$R$22,2,FALSE)),"",VLOOKUP(M609,[1]Plan!$Q$5:$R$22,2,FALSE))</f>
        <v/>
      </c>
      <c r="O609" s="31" t="str">
        <f>IF(ISERROR(INDEX([1]Plan!$B:$B,MATCH(F609,[1]Plan!$C:$C,0))),"",INDEX([1]Plan!$B:$B,MATCH(F609,[1]Plan!$C:$C,0)))</f>
        <v/>
      </c>
      <c r="P609" s="33" t="str">
        <f t="shared" si="83"/>
        <v/>
      </c>
      <c r="Q609" s="33">
        <f t="shared" si="84"/>
        <v>0</v>
      </c>
      <c r="R609" s="33" t="str">
        <f t="shared" si="85"/>
        <v/>
      </c>
      <c r="S609" s="33" t="str">
        <f>IF(Z609="DUPLIKAT","",Tabelle1[[#This Row],[Soll-Monat]])</f>
        <v/>
      </c>
      <c r="T609" s="33" t="str">
        <f>IF(ISERROR(IF(M609=99,"",INDEX([1]Plan!A:O,MATCH($O609,[1]Plan!B:B,0),MATCH($C609,[1]Plan!$A$2:$O$2,0)))),"",IF(M609=99,"",INDEX([1]Plan!A:O,MATCH($O609,[1]Plan!B:B,0),MATCH($C609,[1]Plan!$A$2:$O$2,0))))</f>
        <v/>
      </c>
      <c r="U609" s="33">
        <f>IF(ISERROR(SUMIFS(P:P,E:E,Datenbank!$E609,C:C,Datenbank!$C609)),"",SUMIFS(P:P,E:E,Datenbank!$E609,C:C,Datenbank!$C609))+IF(ISERROR(SUMIFS(Q:Q,E:E,Datenbank!$E609,C:C,Datenbank!$C609)),"",SUMIFS(Q:Q,E:E,Datenbank!$E609,C:C,Datenbank!$C609))</f>
        <v>0</v>
      </c>
      <c r="V609" s="33" t="str">
        <f>IF(ISERROR(IF(Z609="Duplikat","",(Datenbank!$U609-Datenbank!$T609))),"",IF(Z609="Duplikat","",(Datenbank!$U609-Datenbank!$T609)))</f>
        <v/>
      </c>
      <c r="W609" s="33">
        <f ca="1">IF(ISERROR(SUMIF(O:T,Datenbank!$O609,T:T)),"",SUMIF(O:T,Datenbank!$O609,T:T))</f>
        <v>0</v>
      </c>
      <c r="X609" s="33">
        <f ca="1">IF(ISERROR(SUMIF(O:Q,Datenbank!$O609,Q:Q)),"",SUMIF(O:Q,Datenbank!$O609,Q:Q))+IF(ISERROR(SUMIF(O:Q,Datenbank!$O609,P:P)),"",SUMIF(O:Q,Datenbank!$O609,P:P))</f>
        <v>0</v>
      </c>
      <c r="Y609" s="33">
        <f ca="1">IF(ISERROR(Datenbank!$X609-W609),"",Datenbank!$X609-W609)</f>
        <v>0</v>
      </c>
      <c r="Z609" s="31" t="str" cm="1">
        <f t="array" ref="Z609">_xlfn.LET(_xlpm.fi,_xlfn._xlws.FILTER($O609:$O$2480,(MONTH($D609:$D$2480)=MONTH($D609))*($O609:$O$2480=$O609)),IF(COUNT(_xlpm.fi)&gt;1,"DUPLIKAT",""))</f>
        <v/>
      </c>
      <c r="AA609" s="31"/>
      <c r="AB609" s="31"/>
    </row>
    <row r="610" spans="2:28" ht="20.100000000000001" customHeight="1" x14ac:dyDescent="0.25">
      <c r="B610" s="31">
        <f t="shared" si="80"/>
        <v>598</v>
      </c>
      <c r="C610" s="31">
        <f t="shared" si="81"/>
        <v>1</v>
      </c>
      <c r="D610" s="32"/>
      <c r="E610" s="31"/>
      <c r="F610" s="31">
        <f>Datenbank!$E610</f>
        <v>0</v>
      </c>
      <c r="G610" s="33" t="str">
        <f>IF(ISERROR(INDEX([1]Plan!A:O,MATCH(E610,[1]Plan!C:C,0),MATCH(C610,[1]Plan!$A$2:$O$2,0))),"",INDEX([1]Plan!A:O,MATCH(E610,[1]Plan!C:C,0),MATCH(C610,[1]Plan!$A$2:$O$2,0)))</f>
        <v/>
      </c>
      <c r="H610" s="33"/>
      <c r="I610" s="33"/>
      <c r="J610" s="31"/>
      <c r="K610" s="33" t="str">
        <f t="shared" si="78"/>
        <v/>
      </c>
      <c r="L610" s="33" t="str">
        <f t="shared" si="79"/>
        <v/>
      </c>
      <c r="M610" s="31" t="str">
        <f t="shared" si="82"/>
        <v/>
      </c>
      <c r="N610" s="31" t="str">
        <f>IF(ISERROR(VLOOKUP(M610,[1]Plan!$Q$5:$R$22,2,FALSE)),"",VLOOKUP(M610,[1]Plan!$Q$5:$R$22,2,FALSE))</f>
        <v/>
      </c>
      <c r="O610" s="31" t="str">
        <f>IF(ISERROR(INDEX([1]Plan!$B:$B,MATCH(F610,[1]Plan!$C:$C,0))),"",INDEX([1]Plan!$B:$B,MATCH(F610,[1]Plan!$C:$C,0)))</f>
        <v/>
      </c>
      <c r="P610" s="33" t="str">
        <f t="shared" si="83"/>
        <v/>
      </c>
      <c r="Q610" s="33">
        <f t="shared" si="84"/>
        <v>0</v>
      </c>
      <c r="R610" s="33" t="str">
        <f t="shared" si="85"/>
        <v/>
      </c>
      <c r="S610" s="33" t="str">
        <f>IF(Z610="DUPLIKAT","",Tabelle1[[#This Row],[Soll-Monat]])</f>
        <v/>
      </c>
      <c r="T610" s="33" t="str">
        <f>IF(ISERROR(IF(M610=99,"",INDEX([1]Plan!A:O,MATCH($O610,[1]Plan!B:B,0),MATCH($C610,[1]Plan!$A$2:$O$2,0)))),"",IF(M610=99,"",INDEX([1]Plan!A:O,MATCH($O610,[1]Plan!B:B,0),MATCH($C610,[1]Plan!$A$2:$O$2,0))))</f>
        <v/>
      </c>
      <c r="U610" s="33">
        <f>IF(ISERROR(SUMIFS(P:P,E:E,Datenbank!$E610,C:C,Datenbank!$C610)),"",SUMIFS(P:P,E:E,Datenbank!$E610,C:C,Datenbank!$C610))+IF(ISERROR(SUMIFS(Q:Q,E:E,Datenbank!$E610,C:C,Datenbank!$C610)),"",SUMIFS(Q:Q,E:E,Datenbank!$E610,C:C,Datenbank!$C610))</f>
        <v>0</v>
      </c>
      <c r="V610" s="33" t="str">
        <f>IF(ISERROR(IF(Z610="Duplikat","",(Datenbank!$U610-Datenbank!$T610))),"",IF(Z610="Duplikat","",(Datenbank!$U610-Datenbank!$T610)))</f>
        <v/>
      </c>
      <c r="W610" s="33">
        <f ca="1">IF(ISERROR(SUMIF(O:T,Datenbank!$O610,T:T)),"",SUMIF(O:T,Datenbank!$O610,T:T))</f>
        <v>0</v>
      </c>
      <c r="X610" s="33">
        <f ca="1">IF(ISERROR(SUMIF(O:Q,Datenbank!$O610,Q:Q)),"",SUMIF(O:Q,Datenbank!$O610,Q:Q))+IF(ISERROR(SUMIF(O:Q,Datenbank!$O610,P:P)),"",SUMIF(O:Q,Datenbank!$O610,P:P))</f>
        <v>0</v>
      </c>
      <c r="Y610" s="33">
        <f ca="1">IF(ISERROR(Datenbank!$X610-W610),"",Datenbank!$X610-W610)</f>
        <v>0</v>
      </c>
      <c r="Z610" s="31" t="str" cm="1">
        <f t="array" ref="Z610">_xlfn.LET(_xlpm.fi,_xlfn._xlws.FILTER($O610:$O$2480,(MONTH($D610:$D$2480)=MONTH($D610))*($O610:$O$2480=$O610)),IF(COUNT(_xlpm.fi)&gt;1,"DUPLIKAT",""))</f>
        <v/>
      </c>
      <c r="AA610" s="31"/>
      <c r="AB610" s="31"/>
    </row>
    <row r="611" spans="2:28" ht="20.100000000000001" customHeight="1" x14ac:dyDescent="0.25">
      <c r="B611" s="31">
        <f t="shared" si="80"/>
        <v>599</v>
      </c>
      <c r="C611" s="31">
        <f t="shared" si="81"/>
        <v>1</v>
      </c>
      <c r="D611" s="32"/>
      <c r="E611" s="31"/>
      <c r="F611" s="31">
        <f>Datenbank!$E611</f>
        <v>0</v>
      </c>
      <c r="G611" s="33" t="str">
        <f>IF(ISERROR(INDEX([1]Plan!A:O,MATCH(E611,[1]Plan!C:C,0),MATCH(C611,[1]Plan!$A$2:$O$2,0))),"",INDEX([1]Plan!A:O,MATCH(E611,[1]Plan!C:C,0),MATCH(C611,[1]Plan!$A$2:$O$2,0)))</f>
        <v/>
      </c>
      <c r="H611" s="33"/>
      <c r="I611" s="33"/>
      <c r="J611" s="31"/>
      <c r="K611" s="33" t="str">
        <f t="shared" si="78"/>
        <v/>
      </c>
      <c r="L611" s="33" t="str">
        <f t="shared" si="79"/>
        <v/>
      </c>
      <c r="M611" s="31" t="str">
        <f t="shared" si="82"/>
        <v/>
      </c>
      <c r="N611" s="31" t="str">
        <f>IF(ISERROR(VLOOKUP(M611,[1]Plan!$Q$5:$R$22,2,FALSE)),"",VLOOKUP(M611,[1]Plan!$Q$5:$R$22,2,FALSE))</f>
        <v/>
      </c>
      <c r="O611" s="31" t="str">
        <f>IF(ISERROR(INDEX([1]Plan!$B:$B,MATCH(F611,[1]Plan!$C:$C,0))),"",INDEX([1]Plan!$B:$B,MATCH(F611,[1]Plan!$C:$C,0)))</f>
        <v/>
      </c>
      <c r="P611" s="33" t="str">
        <f t="shared" si="83"/>
        <v/>
      </c>
      <c r="Q611" s="33">
        <f t="shared" si="84"/>
        <v>0</v>
      </c>
      <c r="R611" s="33" t="str">
        <f t="shared" si="85"/>
        <v/>
      </c>
      <c r="S611" s="33" t="str">
        <f>IF(Z611="DUPLIKAT","",Tabelle1[[#This Row],[Soll-Monat]])</f>
        <v/>
      </c>
      <c r="T611" s="33" t="str">
        <f>IF(ISERROR(IF(M611=99,"",INDEX([1]Plan!A:O,MATCH($O611,[1]Plan!B:B,0),MATCH($C611,[1]Plan!$A$2:$O$2,0)))),"",IF(M611=99,"",INDEX([1]Plan!A:O,MATCH($O611,[1]Plan!B:B,0),MATCH($C611,[1]Plan!$A$2:$O$2,0))))</f>
        <v/>
      </c>
      <c r="U611" s="33">
        <f>IF(ISERROR(SUMIFS(P:P,E:E,Datenbank!$E611,C:C,Datenbank!$C611)),"",SUMIFS(P:P,E:E,Datenbank!$E611,C:C,Datenbank!$C611))+IF(ISERROR(SUMIFS(Q:Q,E:E,Datenbank!$E611,C:C,Datenbank!$C611)),"",SUMIFS(Q:Q,E:E,Datenbank!$E611,C:C,Datenbank!$C611))</f>
        <v>0</v>
      </c>
      <c r="V611" s="33" t="str">
        <f>IF(ISERROR(IF(Z611="Duplikat","",(Datenbank!$U611-Datenbank!$T611))),"",IF(Z611="Duplikat","",(Datenbank!$U611-Datenbank!$T611)))</f>
        <v/>
      </c>
      <c r="W611" s="33">
        <f ca="1">IF(ISERROR(SUMIF(O:T,Datenbank!$O611,T:T)),"",SUMIF(O:T,Datenbank!$O611,T:T))</f>
        <v>0</v>
      </c>
      <c r="X611" s="33">
        <f ca="1">IF(ISERROR(SUMIF(O:Q,Datenbank!$O611,Q:Q)),"",SUMIF(O:Q,Datenbank!$O611,Q:Q))+IF(ISERROR(SUMIF(O:Q,Datenbank!$O611,P:P)),"",SUMIF(O:Q,Datenbank!$O611,P:P))</f>
        <v>0</v>
      </c>
      <c r="Y611" s="33">
        <f ca="1">IF(ISERROR(Datenbank!$X611-W611),"",Datenbank!$X611-W611)</f>
        <v>0</v>
      </c>
      <c r="Z611" s="31" t="str" cm="1">
        <f t="array" ref="Z611">_xlfn.LET(_xlpm.fi,_xlfn._xlws.FILTER($O611:$O$2480,(MONTH($D611:$D$2480)=MONTH($D611))*($O611:$O$2480=$O611)),IF(COUNT(_xlpm.fi)&gt;1,"DUPLIKAT",""))</f>
        <v/>
      </c>
      <c r="AA611" s="31"/>
      <c r="AB611" s="31"/>
    </row>
    <row r="612" spans="2:28" ht="20.100000000000001" customHeight="1" x14ac:dyDescent="0.25">
      <c r="B612" s="31">
        <f t="shared" si="80"/>
        <v>600</v>
      </c>
      <c r="C612" s="31">
        <f t="shared" si="81"/>
        <v>1</v>
      </c>
      <c r="D612" s="32"/>
      <c r="E612" s="31"/>
      <c r="F612" s="31">
        <f>Datenbank!$E612</f>
        <v>0</v>
      </c>
      <c r="G612" s="33" t="str">
        <f>IF(ISERROR(INDEX([1]Plan!A:O,MATCH(E612,[1]Plan!C:C,0),MATCH(C612,[1]Plan!$A$2:$O$2,0))),"",INDEX([1]Plan!A:O,MATCH(E612,[1]Plan!C:C,0),MATCH(C612,[1]Plan!$A$2:$O$2,0)))</f>
        <v/>
      </c>
      <c r="H612" s="33"/>
      <c r="I612" s="33"/>
      <c r="J612" s="31"/>
      <c r="K612" s="33" t="str">
        <f t="shared" si="78"/>
        <v/>
      </c>
      <c r="L612" s="33" t="str">
        <f t="shared" si="79"/>
        <v/>
      </c>
      <c r="M612" s="31" t="str">
        <f t="shared" si="82"/>
        <v/>
      </c>
      <c r="N612" s="31" t="str">
        <f>IF(ISERROR(VLOOKUP(M612,[1]Plan!$Q$5:$R$22,2,FALSE)),"",VLOOKUP(M612,[1]Plan!$Q$5:$R$22,2,FALSE))</f>
        <v/>
      </c>
      <c r="O612" s="31" t="str">
        <f>IF(ISERROR(INDEX([1]Plan!$B:$B,MATCH(F612,[1]Plan!$C:$C,0))),"",INDEX([1]Plan!$B:$B,MATCH(F612,[1]Plan!$C:$C,0)))</f>
        <v/>
      </c>
      <c r="P612" s="33" t="str">
        <f t="shared" si="83"/>
        <v/>
      </c>
      <c r="Q612" s="33">
        <f t="shared" si="84"/>
        <v>0</v>
      </c>
      <c r="R612" s="33" t="str">
        <f t="shared" si="85"/>
        <v/>
      </c>
      <c r="S612" s="33" t="str">
        <f>IF(Z612="DUPLIKAT","",Tabelle1[[#This Row],[Soll-Monat]])</f>
        <v/>
      </c>
      <c r="T612" s="33" t="str">
        <f>IF(ISERROR(IF(M612=99,"",INDEX([1]Plan!A:O,MATCH($O612,[1]Plan!B:B,0),MATCH($C612,[1]Plan!$A$2:$O$2,0)))),"",IF(M612=99,"",INDEX([1]Plan!A:O,MATCH($O612,[1]Plan!B:B,0),MATCH($C612,[1]Plan!$A$2:$O$2,0))))</f>
        <v/>
      </c>
      <c r="U612" s="33">
        <f>IF(ISERROR(SUMIFS(P:P,E:E,Datenbank!$E612,C:C,Datenbank!$C612)),"",SUMIFS(P:P,E:E,Datenbank!$E612,C:C,Datenbank!$C612))+IF(ISERROR(SUMIFS(Q:Q,E:E,Datenbank!$E612,C:C,Datenbank!$C612)),"",SUMIFS(Q:Q,E:E,Datenbank!$E612,C:C,Datenbank!$C612))</f>
        <v>0</v>
      </c>
      <c r="V612" s="33" t="str">
        <f>IF(ISERROR(IF(Z612="Duplikat","",(Datenbank!$U612-Datenbank!$T612))),"",IF(Z612="Duplikat","",(Datenbank!$U612-Datenbank!$T612)))</f>
        <v/>
      </c>
      <c r="W612" s="33">
        <f ca="1">IF(ISERROR(SUMIF(O:T,Datenbank!$O612,T:T)),"",SUMIF(O:T,Datenbank!$O612,T:T))</f>
        <v>0</v>
      </c>
      <c r="X612" s="33">
        <f ca="1">IF(ISERROR(SUMIF(O:Q,Datenbank!$O612,Q:Q)),"",SUMIF(O:Q,Datenbank!$O612,Q:Q))+IF(ISERROR(SUMIF(O:Q,Datenbank!$O612,P:P)),"",SUMIF(O:Q,Datenbank!$O612,P:P))</f>
        <v>0</v>
      </c>
      <c r="Y612" s="33">
        <f ca="1">IF(ISERROR(Datenbank!$X612-W612),"",Datenbank!$X612-W612)</f>
        <v>0</v>
      </c>
      <c r="Z612" s="31" t="str" cm="1">
        <f t="array" ref="Z612">_xlfn.LET(_xlpm.fi,_xlfn._xlws.FILTER($O612:$O$2480,(MONTH($D612:$D$2480)=MONTH($D612))*($O612:$O$2480=$O612)),IF(COUNT(_xlpm.fi)&gt;1,"DUPLIKAT",""))</f>
        <v/>
      </c>
      <c r="AA612" s="31"/>
      <c r="AB612" s="31"/>
    </row>
    <row r="613" spans="2:28" ht="20.100000000000001" customHeight="1" x14ac:dyDescent="0.25">
      <c r="B613" s="31">
        <f t="shared" si="80"/>
        <v>601</v>
      </c>
      <c r="C613" s="31">
        <f t="shared" si="81"/>
        <v>1</v>
      </c>
      <c r="D613" s="32"/>
      <c r="E613" s="31"/>
      <c r="F613" s="31">
        <f>Datenbank!$E613</f>
        <v>0</v>
      </c>
      <c r="G613" s="33" t="str">
        <f>IF(ISERROR(INDEX([1]Plan!A:O,MATCH(E613,[1]Plan!C:C,0),MATCH(C613,[1]Plan!$A$2:$O$2,0))),"",INDEX([1]Plan!A:O,MATCH(E613,[1]Plan!C:C,0),MATCH(C613,[1]Plan!$A$2:$O$2,0)))</f>
        <v/>
      </c>
      <c r="H613" s="33"/>
      <c r="I613" s="33"/>
      <c r="J613" s="31"/>
      <c r="K613" s="33" t="str">
        <f t="shared" si="78"/>
        <v/>
      </c>
      <c r="L613" s="33" t="str">
        <f t="shared" si="79"/>
        <v/>
      </c>
      <c r="M613" s="31" t="str">
        <f t="shared" si="82"/>
        <v/>
      </c>
      <c r="N613" s="31" t="str">
        <f>IF(ISERROR(VLOOKUP(M613,[1]Plan!$Q$5:$R$22,2,FALSE)),"",VLOOKUP(M613,[1]Plan!$Q$5:$R$22,2,FALSE))</f>
        <v/>
      </c>
      <c r="O613" s="31" t="str">
        <f>IF(ISERROR(INDEX([1]Plan!$B:$B,MATCH(F613,[1]Plan!$C:$C,0))),"",INDEX([1]Plan!$B:$B,MATCH(F613,[1]Plan!$C:$C,0)))</f>
        <v/>
      </c>
      <c r="P613" s="33" t="str">
        <f t="shared" si="83"/>
        <v/>
      </c>
      <c r="Q613" s="33">
        <f t="shared" si="84"/>
        <v>0</v>
      </c>
      <c r="R613" s="33" t="str">
        <f t="shared" si="85"/>
        <v/>
      </c>
      <c r="S613" s="33" t="str">
        <f>IF(Z613="DUPLIKAT","",Tabelle1[[#This Row],[Soll-Monat]])</f>
        <v/>
      </c>
      <c r="T613" s="33" t="str">
        <f>IF(ISERROR(IF(M613=99,"",INDEX([1]Plan!A:O,MATCH($O613,[1]Plan!B:B,0),MATCH($C613,[1]Plan!$A$2:$O$2,0)))),"",IF(M613=99,"",INDEX([1]Plan!A:O,MATCH($O613,[1]Plan!B:B,0),MATCH($C613,[1]Plan!$A$2:$O$2,0))))</f>
        <v/>
      </c>
      <c r="U613" s="33">
        <f>IF(ISERROR(SUMIFS(P:P,E:E,Datenbank!$E613,C:C,Datenbank!$C613)),"",SUMIFS(P:P,E:E,Datenbank!$E613,C:C,Datenbank!$C613))+IF(ISERROR(SUMIFS(Q:Q,E:E,Datenbank!$E613,C:C,Datenbank!$C613)),"",SUMIFS(Q:Q,E:E,Datenbank!$E613,C:C,Datenbank!$C613))</f>
        <v>0</v>
      </c>
      <c r="V613" s="33" t="str">
        <f>IF(ISERROR(IF(Z613="Duplikat","",(Datenbank!$U613-Datenbank!$T613))),"",IF(Z613="Duplikat","",(Datenbank!$U613-Datenbank!$T613)))</f>
        <v/>
      </c>
      <c r="W613" s="33">
        <f ca="1">IF(ISERROR(SUMIF(O:T,Datenbank!$O613,T:T)),"",SUMIF(O:T,Datenbank!$O613,T:T))</f>
        <v>0</v>
      </c>
      <c r="X613" s="33">
        <f ca="1">IF(ISERROR(SUMIF(O:Q,Datenbank!$O613,Q:Q)),"",SUMIF(O:Q,Datenbank!$O613,Q:Q))+IF(ISERROR(SUMIF(O:Q,Datenbank!$O613,P:P)),"",SUMIF(O:Q,Datenbank!$O613,P:P))</f>
        <v>0</v>
      </c>
      <c r="Y613" s="33">
        <f ca="1">IF(ISERROR(Datenbank!$X613-W613),"",Datenbank!$X613-W613)</f>
        <v>0</v>
      </c>
      <c r="Z613" s="31" t="str" cm="1">
        <f t="array" ref="Z613">_xlfn.LET(_xlpm.fi,_xlfn._xlws.FILTER($O613:$O$2480,(MONTH($D613:$D$2480)=MONTH($D613))*($O613:$O$2480=$O613)),IF(COUNT(_xlpm.fi)&gt;1,"DUPLIKAT",""))</f>
        <v/>
      </c>
      <c r="AA613" s="31"/>
      <c r="AB613" s="31"/>
    </row>
    <row r="614" spans="2:28" ht="20.100000000000001" customHeight="1" x14ac:dyDescent="0.25">
      <c r="B614" s="31">
        <f t="shared" si="80"/>
        <v>602</v>
      </c>
      <c r="C614" s="31">
        <f t="shared" si="81"/>
        <v>1</v>
      </c>
      <c r="D614" s="32"/>
      <c r="E614" s="31"/>
      <c r="F614" s="31">
        <f>Datenbank!$E614</f>
        <v>0</v>
      </c>
      <c r="G614" s="33" t="str">
        <f>IF(ISERROR(INDEX([1]Plan!A:O,MATCH(E614,[1]Plan!C:C,0),MATCH(C614,[1]Plan!$A$2:$O$2,0))),"",INDEX([1]Plan!A:O,MATCH(E614,[1]Plan!C:C,0),MATCH(C614,[1]Plan!$A$2:$O$2,0)))</f>
        <v/>
      </c>
      <c r="H614" s="33"/>
      <c r="I614" s="33"/>
      <c r="J614" s="31"/>
      <c r="K614" s="33" t="str">
        <f t="shared" si="78"/>
        <v/>
      </c>
      <c r="L614" s="33" t="str">
        <f t="shared" si="79"/>
        <v/>
      </c>
      <c r="M614" s="31" t="str">
        <f t="shared" si="82"/>
        <v/>
      </c>
      <c r="N614" s="31" t="str">
        <f>IF(ISERROR(VLOOKUP(M614,[1]Plan!$Q$5:$R$22,2,FALSE)),"",VLOOKUP(M614,[1]Plan!$Q$5:$R$22,2,FALSE))</f>
        <v/>
      </c>
      <c r="O614" s="31" t="str">
        <f>IF(ISERROR(INDEX([1]Plan!$B:$B,MATCH(F614,[1]Plan!$C:$C,0))),"",INDEX([1]Plan!$B:$B,MATCH(F614,[1]Plan!$C:$C,0)))</f>
        <v/>
      </c>
      <c r="P614" s="33" t="str">
        <f t="shared" si="83"/>
        <v/>
      </c>
      <c r="Q614" s="33">
        <f t="shared" si="84"/>
        <v>0</v>
      </c>
      <c r="R614" s="33" t="str">
        <f t="shared" si="85"/>
        <v/>
      </c>
      <c r="S614" s="33" t="str">
        <f>IF(Z614="DUPLIKAT","",Tabelle1[[#This Row],[Soll-Monat]])</f>
        <v/>
      </c>
      <c r="T614" s="33" t="str">
        <f>IF(ISERROR(IF(M614=99,"",INDEX([1]Plan!A:O,MATCH($O614,[1]Plan!B:B,0),MATCH($C614,[1]Plan!$A$2:$O$2,0)))),"",IF(M614=99,"",INDEX([1]Plan!A:O,MATCH($O614,[1]Plan!B:B,0),MATCH($C614,[1]Plan!$A$2:$O$2,0))))</f>
        <v/>
      </c>
      <c r="U614" s="33">
        <f>IF(ISERROR(SUMIFS(P:P,E:E,Datenbank!$E614,C:C,Datenbank!$C614)),"",SUMIFS(P:P,E:E,Datenbank!$E614,C:C,Datenbank!$C614))+IF(ISERROR(SUMIFS(Q:Q,E:E,Datenbank!$E614,C:C,Datenbank!$C614)),"",SUMIFS(Q:Q,E:E,Datenbank!$E614,C:C,Datenbank!$C614))</f>
        <v>0</v>
      </c>
      <c r="V614" s="33" t="str">
        <f>IF(ISERROR(IF(Z614="Duplikat","",(Datenbank!$U614-Datenbank!$T614))),"",IF(Z614="Duplikat","",(Datenbank!$U614-Datenbank!$T614)))</f>
        <v/>
      </c>
      <c r="W614" s="33">
        <f ca="1">IF(ISERROR(SUMIF(O:T,Datenbank!$O614,T:T)),"",SUMIF(O:T,Datenbank!$O614,T:T))</f>
        <v>0</v>
      </c>
      <c r="X614" s="33">
        <f ca="1">IF(ISERROR(SUMIF(O:Q,Datenbank!$O614,Q:Q)),"",SUMIF(O:Q,Datenbank!$O614,Q:Q))+IF(ISERROR(SUMIF(O:Q,Datenbank!$O614,P:P)),"",SUMIF(O:Q,Datenbank!$O614,P:P))</f>
        <v>0</v>
      </c>
      <c r="Y614" s="33">
        <f ca="1">IF(ISERROR(Datenbank!$X614-W614),"",Datenbank!$X614-W614)</f>
        <v>0</v>
      </c>
      <c r="Z614" s="31" t="str" cm="1">
        <f t="array" ref="Z614">_xlfn.LET(_xlpm.fi,_xlfn._xlws.FILTER($O614:$O$2480,(MONTH($D614:$D$2480)=MONTH($D614))*($O614:$O$2480=$O614)),IF(COUNT(_xlpm.fi)&gt;1,"DUPLIKAT",""))</f>
        <v/>
      </c>
      <c r="AA614" s="31"/>
      <c r="AB614" s="31"/>
    </row>
    <row r="615" spans="2:28" ht="20.100000000000001" customHeight="1" x14ac:dyDescent="0.25">
      <c r="B615" s="31">
        <f t="shared" si="80"/>
        <v>603</v>
      </c>
      <c r="C615" s="31">
        <f t="shared" si="81"/>
        <v>1</v>
      </c>
      <c r="D615" s="32"/>
      <c r="E615" s="31"/>
      <c r="F615" s="31">
        <f>Datenbank!$E615</f>
        <v>0</v>
      </c>
      <c r="G615" s="33" t="str">
        <f>IF(ISERROR(INDEX([1]Plan!A:O,MATCH(E615,[1]Plan!C:C,0),MATCH(C615,[1]Plan!$A$2:$O$2,0))),"",INDEX([1]Plan!A:O,MATCH(E615,[1]Plan!C:C,0),MATCH(C615,[1]Plan!$A$2:$O$2,0)))</f>
        <v/>
      </c>
      <c r="H615" s="33"/>
      <c r="I615" s="33"/>
      <c r="J615" s="31"/>
      <c r="K615" s="33" t="str">
        <f t="shared" si="78"/>
        <v/>
      </c>
      <c r="L615" s="33" t="str">
        <f t="shared" si="79"/>
        <v/>
      </c>
      <c r="M615" s="31" t="str">
        <f t="shared" si="82"/>
        <v/>
      </c>
      <c r="N615" s="31" t="str">
        <f>IF(ISERROR(VLOOKUP(M615,[1]Plan!$Q$5:$R$22,2,FALSE)),"",VLOOKUP(M615,[1]Plan!$Q$5:$R$22,2,FALSE))</f>
        <v/>
      </c>
      <c r="O615" s="31" t="str">
        <f>IF(ISERROR(INDEX([1]Plan!$B:$B,MATCH(F615,[1]Plan!$C:$C,0))),"",INDEX([1]Plan!$B:$B,MATCH(F615,[1]Plan!$C:$C,0)))</f>
        <v/>
      </c>
      <c r="P615" s="33" t="str">
        <f t="shared" si="83"/>
        <v/>
      </c>
      <c r="Q615" s="33">
        <f t="shared" si="84"/>
        <v>0</v>
      </c>
      <c r="R615" s="33" t="str">
        <f t="shared" si="85"/>
        <v/>
      </c>
      <c r="S615" s="33" t="str">
        <f>IF(Z615="DUPLIKAT","",Tabelle1[[#This Row],[Soll-Monat]])</f>
        <v/>
      </c>
      <c r="T615" s="33" t="str">
        <f>IF(ISERROR(IF(M615=99,"",INDEX([1]Plan!A:O,MATCH($O615,[1]Plan!B:B,0),MATCH($C615,[1]Plan!$A$2:$O$2,0)))),"",IF(M615=99,"",INDEX([1]Plan!A:O,MATCH($O615,[1]Plan!B:B,0),MATCH($C615,[1]Plan!$A$2:$O$2,0))))</f>
        <v/>
      </c>
      <c r="U615" s="33">
        <f>IF(ISERROR(SUMIFS(P:P,E:E,Datenbank!$E615,C:C,Datenbank!$C615)),"",SUMIFS(P:P,E:E,Datenbank!$E615,C:C,Datenbank!$C615))+IF(ISERROR(SUMIFS(Q:Q,E:E,Datenbank!$E615,C:C,Datenbank!$C615)),"",SUMIFS(Q:Q,E:E,Datenbank!$E615,C:C,Datenbank!$C615))</f>
        <v>0</v>
      </c>
      <c r="V615" s="33" t="str">
        <f>IF(ISERROR(IF(Z615="Duplikat","",(Datenbank!$U615-Datenbank!$T615))),"",IF(Z615="Duplikat","",(Datenbank!$U615-Datenbank!$T615)))</f>
        <v/>
      </c>
      <c r="W615" s="33">
        <f ca="1">IF(ISERROR(SUMIF(O:T,Datenbank!$O615,T:T)),"",SUMIF(O:T,Datenbank!$O615,T:T))</f>
        <v>0</v>
      </c>
      <c r="X615" s="33">
        <f ca="1">IF(ISERROR(SUMIF(O:Q,Datenbank!$O615,Q:Q)),"",SUMIF(O:Q,Datenbank!$O615,Q:Q))+IF(ISERROR(SUMIF(O:Q,Datenbank!$O615,P:P)),"",SUMIF(O:Q,Datenbank!$O615,P:P))</f>
        <v>0</v>
      </c>
      <c r="Y615" s="33">
        <f ca="1">IF(ISERROR(Datenbank!$X615-W615),"",Datenbank!$X615-W615)</f>
        <v>0</v>
      </c>
      <c r="Z615" s="31" t="str" cm="1">
        <f t="array" ref="Z615">_xlfn.LET(_xlpm.fi,_xlfn._xlws.FILTER($O615:$O$2480,(MONTH($D615:$D$2480)=MONTH($D615))*($O615:$O$2480=$O615)),IF(COUNT(_xlpm.fi)&gt;1,"DUPLIKAT",""))</f>
        <v/>
      </c>
      <c r="AA615" s="31"/>
      <c r="AB615" s="31"/>
    </row>
    <row r="616" spans="2:28" ht="20.100000000000001" customHeight="1" x14ac:dyDescent="0.25">
      <c r="B616" s="31">
        <f t="shared" si="80"/>
        <v>604</v>
      </c>
      <c r="C616" s="31">
        <f t="shared" si="81"/>
        <v>1</v>
      </c>
      <c r="D616" s="32"/>
      <c r="E616" s="31"/>
      <c r="F616" s="31">
        <f>Datenbank!$E616</f>
        <v>0</v>
      </c>
      <c r="G616" s="33" t="str">
        <f>IF(ISERROR(INDEX([1]Plan!A:O,MATCH(E616,[1]Plan!C:C,0),MATCH(C616,[1]Plan!$A$2:$O$2,0))),"",INDEX([1]Plan!A:O,MATCH(E616,[1]Plan!C:C,0),MATCH(C616,[1]Plan!$A$2:$O$2,0)))</f>
        <v/>
      </c>
      <c r="H616" s="33"/>
      <c r="I616" s="33"/>
      <c r="J616" s="31"/>
      <c r="K616" s="33" t="str">
        <f t="shared" si="78"/>
        <v/>
      </c>
      <c r="L616" s="33" t="str">
        <f t="shared" si="79"/>
        <v/>
      </c>
      <c r="M616" s="31" t="str">
        <f t="shared" si="82"/>
        <v/>
      </c>
      <c r="N616" s="31" t="str">
        <f>IF(ISERROR(VLOOKUP(M616,[1]Plan!$Q$5:$R$22,2,FALSE)),"",VLOOKUP(M616,[1]Plan!$Q$5:$R$22,2,FALSE))</f>
        <v/>
      </c>
      <c r="O616" s="31" t="str">
        <f>IF(ISERROR(INDEX([1]Plan!$B:$B,MATCH(F616,[1]Plan!$C:$C,0))),"",INDEX([1]Plan!$B:$B,MATCH(F616,[1]Plan!$C:$C,0)))</f>
        <v/>
      </c>
      <c r="P616" s="33" t="str">
        <f t="shared" si="83"/>
        <v/>
      </c>
      <c r="Q616" s="33">
        <f t="shared" si="84"/>
        <v>0</v>
      </c>
      <c r="R616" s="33" t="str">
        <f t="shared" si="85"/>
        <v/>
      </c>
      <c r="S616" s="33" t="str">
        <f>IF(Z616="DUPLIKAT","",Tabelle1[[#This Row],[Soll-Monat]])</f>
        <v/>
      </c>
      <c r="T616" s="33" t="str">
        <f>IF(ISERROR(IF(M616=99,"",INDEX([1]Plan!A:O,MATCH($O616,[1]Plan!B:B,0),MATCH($C616,[1]Plan!$A$2:$O$2,0)))),"",IF(M616=99,"",INDEX([1]Plan!A:O,MATCH($O616,[1]Plan!B:B,0),MATCH($C616,[1]Plan!$A$2:$O$2,0))))</f>
        <v/>
      </c>
      <c r="U616" s="33">
        <f>IF(ISERROR(SUMIFS(P:P,E:E,Datenbank!$E616,C:C,Datenbank!$C616)),"",SUMIFS(P:P,E:E,Datenbank!$E616,C:C,Datenbank!$C616))+IF(ISERROR(SUMIFS(Q:Q,E:E,Datenbank!$E616,C:C,Datenbank!$C616)),"",SUMIFS(Q:Q,E:E,Datenbank!$E616,C:C,Datenbank!$C616))</f>
        <v>0</v>
      </c>
      <c r="V616" s="33" t="str">
        <f>IF(ISERROR(IF(Z616="Duplikat","",(Datenbank!$U616-Datenbank!$T616))),"",IF(Z616="Duplikat","",(Datenbank!$U616-Datenbank!$T616)))</f>
        <v/>
      </c>
      <c r="W616" s="33">
        <f ca="1">IF(ISERROR(SUMIF(O:T,Datenbank!$O616,T:T)),"",SUMIF(O:T,Datenbank!$O616,T:T))</f>
        <v>0</v>
      </c>
      <c r="X616" s="33">
        <f ca="1">IF(ISERROR(SUMIF(O:Q,Datenbank!$O616,Q:Q)),"",SUMIF(O:Q,Datenbank!$O616,Q:Q))+IF(ISERROR(SUMIF(O:Q,Datenbank!$O616,P:P)),"",SUMIF(O:Q,Datenbank!$O616,P:P))</f>
        <v>0</v>
      </c>
      <c r="Y616" s="33">
        <f ca="1">IF(ISERROR(Datenbank!$X616-W616),"",Datenbank!$X616-W616)</f>
        <v>0</v>
      </c>
      <c r="Z616" s="31" t="str" cm="1">
        <f t="array" ref="Z616">_xlfn.LET(_xlpm.fi,_xlfn._xlws.FILTER($O616:$O$2480,(MONTH($D616:$D$2480)=MONTH($D616))*($O616:$O$2480=$O616)),IF(COUNT(_xlpm.fi)&gt;1,"DUPLIKAT",""))</f>
        <v/>
      </c>
      <c r="AA616" s="31"/>
      <c r="AB616" s="31"/>
    </row>
    <row r="617" spans="2:28" ht="20.100000000000001" customHeight="1" x14ac:dyDescent="0.25">
      <c r="B617" s="31">
        <f t="shared" si="80"/>
        <v>605</v>
      </c>
      <c r="C617" s="31">
        <f t="shared" si="81"/>
        <v>1</v>
      </c>
      <c r="D617" s="32"/>
      <c r="E617" s="31"/>
      <c r="F617" s="31">
        <f>Datenbank!$E617</f>
        <v>0</v>
      </c>
      <c r="G617" s="33" t="str">
        <f>IF(ISERROR(INDEX([1]Plan!A:O,MATCH(E617,[1]Plan!C:C,0),MATCH(C617,[1]Plan!$A$2:$O$2,0))),"",INDEX([1]Plan!A:O,MATCH(E617,[1]Plan!C:C,0),MATCH(C617,[1]Plan!$A$2:$O$2,0)))</f>
        <v/>
      </c>
      <c r="H617" s="33"/>
      <c r="I617" s="33"/>
      <c r="J617" s="31"/>
      <c r="K617" s="33" t="str">
        <f t="shared" si="78"/>
        <v/>
      </c>
      <c r="L617" s="33" t="str">
        <f t="shared" si="79"/>
        <v/>
      </c>
      <c r="M617" s="31" t="str">
        <f t="shared" si="82"/>
        <v/>
      </c>
      <c r="N617" s="31" t="str">
        <f>IF(ISERROR(VLOOKUP(M617,[1]Plan!$Q$5:$R$22,2,FALSE)),"",VLOOKUP(M617,[1]Plan!$Q$5:$R$22,2,FALSE))</f>
        <v/>
      </c>
      <c r="O617" s="31" t="str">
        <f>IF(ISERROR(INDEX([1]Plan!$B:$B,MATCH(F617,[1]Plan!$C:$C,0))),"",INDEX([1]Plan!$B:$B,MATCH(F617,[1]Plan!$C:$C,0)))</f>
        <v/>
      </c>
      <c r="P617" s="33" t="str">
        <f t="shared" si="83"/>
        <v/>
      </c>
      <c r="Q617" s="33">
        <f t="shared" si="84"/>
        <v>0</v>
      </c>
      <c r="R617" s="33" t="str">
        <f t="shared" si="85"/>
        <v/>
      </c>
      <c r="S617" s="33" t="str">
        <f>IF(Z617="DUPLIKAT","",Tabelle1[[#This Row],[Soll-Monat]])</f>
        <v/>
      </c>
      <c r="T617" s="33" t="str">
        <f>IF(ISERROR(IF(M617=99,"",INDEX([1]Plan!A:O,MATCH($O617,[1]Plan!B:B,0),MATCH($C617,[1]Plan!$A$2:$O$2,0)))),"",IF(M617=99,"",INDEX([1]Plan!A:O,MATCH($O617,[1]Plan!B:B,0),MATCH($C617,[1]Plan!$A$2:$O$2,0))))</f>
        <v/>
      </c>
      <c r="U617" s="33">
        <f>IF(ISERROR(SUMIFS(P:P,E:E,Datenbank!$E617,C:C,Datenbank!$C617)),"",SUMIFS(P:P,E:E,Datenbank!$E617,C:C,Datenbank!$C617))+IF(ISERROR(SUMIFS(Q:Q,E:E,Datenbank!$E617,C:C,Datenbank!$C617)),"",SUMIFS(Q:Q,E:E,Datenbank!$E617,C:C,Datenbank!$C617))</f>
        <v>0</v>
      </c>
      <c r="V617" s="33" t="str">
        <f>IF(ISERROR(IF(Z617="Duplikat","",(Datenbank!$U617-Datenbank!$T617))),"",IF(Z617="Duplikat","",(Datenbank!$U617-Datenbank!$T617)))</f>
        <v/>
      </c>
      <c r="W617" s="33">
        <f ca="1">IF(ISERROR(SUMIF(O:T,Datenbank!$O617,T:T)),"",SUMIF(O:T,Datenbank!$O617,T:T))</f>
        <v>0</v>
      </c>
      <c r="X617" s="33">
        <f ca="1">IF(ISERROR(SUMIF(O:Q,Datenbank!$O617,Q:Q)),"",SUMIF(O:Q,Datenbank!$O617,Q:Q))+IF(ISERROR(SUMIF(O:Q,Datenbank!$O617,P:P)),"",SUMIF(O:Q,Datenbank!$O617,P:P))</f>
        <v>0</v>
      </c>
      <c r="Y617" s="33">
        <f ca="1">IF(ISERROR(Datenbank!$X617-W617),"",Datenbank!$X617-W617)</f>
        <v>0</v>
      </c>
      <c r="Z617" s="31" t="str" cm="1">
        <f t="array" ref="Z617">_xlfn.LET(_xlpm.fi,_xlfn._xlws.FILTER($O617:$O$2480,(MONTH($D617:$D$2480)=MONTH($D617))*($O617:$O$2480=$O617)),IF(COUNT(_xlpm.fi)&gt;1,"DUPLIKAT",""))</f>
        <v/>
      </c>
      <c r="AA617" s="31"/>
      <c r="AB617" s="31"/>
    </row>
    <row r="618" spans="2:28" ht="20.100000000000001" customHeight="1" x14ac:dyDescent="0.25">
      <c r="B618" s="31">
        <f t="shared" si="80"/>
        <v>606</v>
      </c>
      <c r="C618" s="31">
        <f t="shared" si="81"/>
        <v>1</v>
      </c>
      <c r="D618" s="32"/>
      <c r="E618" s="31"/>
      <c r="F618" s="31">
        <f>Datenbank!$E618</f>
        <v>0</v>
      </c>
      <c r="G618" s="33" t="str">
        <f>IF(ISERROR(INDEX([1]Plan!A:O,MATCH(E618,[1]Plan!C:C,0),MATCH(C618,[1]Plan!$A$2:$O$2,0))),"",INDEX([1]Plan!A:O,MATCH(E618,[1]Plan!C:C,0),MATCH(C618,[1]Plan!$A$2:$O$2,0)))</f>
        <v/>
      </c>
      <c r="H618" s="33"/>
      <c r="I618" s="33"/>
      <c r="J618" s="31"/>
      <c r="K618" s="33" t="str">
        <f t="shared" si="78"/>
        <v/>
      </c>
      <c r="L618" s="33" t="str">
        <f t="shared" si="79"/>
        <v/>
      </c>
      <c r="M618" s="31" t="str">
        <f t="shared" si="82"/>
        <v/>
      </c>
      <c r="N618" s="31" t="str">
        <f>IF(ISERROR(VLOOKUP(M618,[1]Plan!$Q$5:$R$22,2,FALSE)),"",VLOOKUP(M618,[1]Plan!$Q$5:$R$22,2,FALSE))</f>
        <v/>
      </c>
      <c r="O618" s="31" t="str">
        <f>IF(ISERROR(INDEX([1]Plan!$B:$B,MATCH(F618,[1]Plan!$C:$C,0))),"",INDEX([1]Plan!$B:$B,MATCH(F618,[1]Plan!$C:$C,0)))</f>
        <v/>
      </c>
      <c r="P618" s="33" t="str">
        <f t="shared" si="83"/>
        <v/>
      </c>
      <c r="Q618" s="33">
        <f t="shared" si="84"/>
        <v>0</v>
      </c>
      <c r="R618" s="33" t="str">
        <f t="shared" si="85"/>
        <v/>
      </c>
      <c r="S618" s="33" t="str">
        <f>IF(Z618="DUPLIKAT","",Tabelle1[[#This Row],[Soll-Monat]])</f>
        <v/>
      </c>
      <c r="T618" s="33" t="str">
        <f>IF(ISERROR(IF(M618=99,"",INDEX([1]Plan!A:O,MATCH($O618,[1]Plan!B:B,0),MATCH($C618,[1]Plan!$A$2:$O$2,0)))),"",IF(M618=99,"",INDEX([1]Plan!A:O,MATCH($O618,[1]Plan!B:B,0),MATCH($C618,[1]Plan!$A$2:$O$2,0))))</f>
        <v/>
      </c>
      <c r="U618" s="33">
        <f>IF(ISERROR(SUMIFS(P:P,E:E,Datenbank!$E618,C:C,Datenbank!$C618)),"",SUMIFS(P:P,E:E,Datenbank!$E618,C:C,Datenbank!$C618))+IF(ISERROR(SUMIFS(Q:Q,E:E,Datenbank!$E618,C:C,Datenbank!$C618)),"",SUMIFS(Q:Q,E:E,Datenbank!$E618,C:C,Datenbank!$C618))</f>
        <v>0</v>
      </c>
      <c r="V618" s="33" t="str">
        <f>IF(ISERROR(IF(Z618="Duplikat","",(Datenbank!$U618-Datenbank!$T618))),"",IF(Z618="Duplikat","",(Datenbank!$U618-Datenbank!$T618)))</f>
        <v/>
      </c>
      <c r="W618" s="33">
        <f ca="1">IF(ISERROR(SUMIF(O:T,Datenbank!$O618,T:T)),"",SUMIF(O:T,Datenbank!$O618,T:T))</f>
        <v>0</v>
      </c>
      <c r="X618" s="33">
        <f ca="1">IF(ISERROR(SUMIF(O:Q,Datenbank!$O618,Q:Q)),"",SUMIF(O:Q,Datenbank!$O618,Q:Q))+IF(ISERROR(SUMIF(O:Q,Datenbank!$O618,P:P)),"",SUMIF(O:Q,Datenbank!$O618,P:P))</f>
        <v>0</v>
      </c>
      <c r="Y618" s="33">
        <f ca="1">IF(ISERROR(Datenbank!$X618-W618),"",Datenbank!$X618-W618)</f>
        <v>0</v>
      </c>
      <c r="Z618" s="31" t="str" cm="1">
        <f t="array" ref="Z618">_xlfn.LET(_xlpm.fi,_xlfn._xlws.FILTER($O618:$O$2480,(MONTH($D618:$D$2480)=MONTH($D618))*($O618:$O$2480=$O618)),IF(COUNT(_xlpm.fi)&gt;1,"DUPLIKAT",""))</f>
        <v/>
      </c>
      <c r="AA618" s="31"/>
      <c r="AB618" s="31"/>
    </row>
    <row r="619" spans="2:28" ht="20.100000000000001" customHeight="1" x14ac:dyDescent="0.25">
      <c r="B619" s="31">
        <f t="shared" si="80"/>
        <v>607</v>
      </c>
      <c r="C619" s="31">
        <f t="shared" si="81"/>
        <v>1</v>
      </c>
      <c r="D619" s="32"/>
      <c r="E619" s="31"/>
      <c r="F619" s="31">
        <f>Datenbank!$E619</f>
        <v>0</v>
      </c>
      <c r="G619" s="33" t="str">
        <f>IF(ISERROR(INDEX([1]Plan!A:O,MATCH(E619,[1]Plan!C:C,0),MATCH(C619,[1]Plan!$A$2:$O$2,0))),"",INDEX([1]Plan!A:O,MATCH(E619,[1]Plan!C:C,0),MATCH(C619,[1]Plan!$A$2:$O$2,0)))</f>
        <v/>
      </c>
      <c r="H619" s="33"/>
      <c r="I619" s="33"/>
      <c r="J619" s="31"/>
      <c r="K619" s="33" t="str">
        <f t="shared" si="78"/>
        <v/>
      </c>
      <c r="L619" s="33" t="str">
        <f t="shared" si="79"/>
        <v/>
      </c>
      <c r="M619" s="31" t="str">
        <f t="shared" si="82"/>
        <v/>
      </c>
      <c r="N619" s="31" t="str">
        <f>IF(ISERROR(VLOOKUP(M619,[1]Plan!$Q$5:$R$22,2,FALSE)),"",VLOOKUP(M619,[1]Plan!$Q$5:$R$22,2,FALSE))</f>
        <v/>
      </c>
      <c r="O619" s="31" t="str">
        <f>IF(ISERROR(INDEX([1]Plan!$B:$B,MATCH(F619,[1]Plan!$C:$C,0))),"",INDEX([1]Plan!$B:$B,MATCH(F619,[1]Plan!$C:$C,0)))</f>
        <v/>
      </c>
      <c r="P619" s="33" t="str">
        <f t="shared" si="83"/>
        <v/>
      </c>
      <c r="Q619" s="33">
        <f t="shared" si="84"/>
        <v>0</v>
      </c>
      <c r="R619" s="33" t="str">
        <f t="shared" si="85"/>
        <v/>
      </c>
      <c r="S619" s="33" t="str">
        <f>IF(Z619="DUPLIKAT","",Tabelle1[[#This Row],[Soll-Monat]])</f>
        <v/>
      </c>
      <c r="T619" s="33" t="str">
        <f>IF(ISERROR(IF(M619=99,"",INDEX([1]Plan!A:O,MATCH($O619,[1]Plan!B:B,0),MATCH($C619,[1]Plan!$A$2:$O$2,0)))),"",IF(M619=99,"",INDEX([1]Plan!A:O,MATCH($O619,[1]Plan!B:B,0),MATCH($C619,[1]Plan!$A$2:$O$2,0))))</f>
        <v/>
      </c>
      <c r="U619" s="33">
        <f>IF(ISERROR(SUMIFS(P:P,E:E,Datenbank!$E619,C:C,Datenbank!$C619)),"",SUMIFS(P:P,E:E,Datenbank!$E619,C:C,Datenbank!$C619))+IF(ISERROR(SUMIFS(Q:Q,E:E,Datenbank!$E619,C:C,Datenbank!$C619)),"",SUMIFS(Q:Q,E:E,Datenbank!$E619,C:C,Datenbank!$C619))</f>
        <v>0</v>
      </c>
      <c r="V619" s="33" t="str">
        <f>IF(ISERROR(IF(Z619="Duplikat","",(Datenbank!$U619-Datenbank!$T619))),"",IF(Z619="Duplikat","",(Datenbank!$U619-Datenbank!$T619)))</f>
        <v/>
      </c>
      <c r="W619" s="33">
        <f ca="1">IF(ISERROR(SUMIF(O:T,Datenbank!$O619,T:T)),"",SUMIF(O:T,Datenbank!$O619,T:T))</f>
        <v>0</v>
      </c>
      <c r="X619" s="33">
        <f ca="1">IF(ISERROR(SUMIF(O:Q,Datenbank!$O619,Q:Q)),"",SUMIF(O:Q,Datenbank!$O619,Q:Q))+IF(ISERROR(SUMIF(O:Q,Datenbank!$O619,P:P)),"",SUMIF(O:Q,Datenbank!$O619,P:P))</f>
        <v>0</v>
      </c>
      <c r="Y619" s="33">
        <f ca="1">IF(ISERROR(Datenbank!$X619-W619),"",Datenbank!$X619-W619)</f>
        <v>0</v>
      </c>
      <c r="Z619" s="31" t="str" cm="1">
        <f t="array" ref="Z619">_xlfn.LET(_xlpm.fi,_xlfn._xlws.FILTER($O619:$O$2480,(MONTH($D619:$D$2480)=MONTH($D619))*($O619:$O$2480=$O619)),IF(COUNT(_xlpm.fi)&gt;1,"DUPLIKAT",""))</f>
        <v/>
      </c>
      <c r="AA619" s="31"/>
      <c r="AB619" s="31"/>
    </row>
    <row r="620" spans="2:28" ht="20.100000000000001" customHeight="1" x14ac:dyDescent="0.25">
      <c r="B620" s="31">
        <f t="shared" si="80"/>
        <v>608</v>
      </c>
      <c r="C620" s="31">
        <f t="shared" si="81"/>
        <v>1</v>
      </c>
      <c r="D620" s="32"/>
      <c r="E620" s="31"/>
      <c r="F620" s="31">
        <f>Datenbank!$E620</f>
        <v>0</v>
      </c>
      <c r="G620" s="33" t="str">
        <f>IF(ISERROR(INDEX([1]Plan!A:O,MATCH(E620,[1]Plan!C:C,0),MATCH(C620,[1]Plan!$A$2:$O$2,0))),"",INDEX([1]Plan!A:O,MATCH(E620,[1]Plan!C:C,0),MATCH(C620,[1]Plan!$A$2:$O$2,0)))</f>
        <v/>
      </c>
      <c r="H620" s="33"/>
      <c r="I620" s="33"/>
      <c r="J620" s="31"/>
      <c r="K620" s="33" t="str">
        <f t="shared" si="78"/>
        <v/>
      </c>
      <c r="L620" s="33" t="str">
        <f t="shared" si="79"/>
        <v/>
      </c>
      <c r="M620" s="31" t="str">
        <f t="shared" si="82"/>
        <v/>
      </c>
      <c r="N620" s="31" t="str">
        <f>IF(ISERROR(VLOOKUP(M620,[1]Plan!$Q$5:$R$22,2,FALSE)),"",VLOOKUP(M620,[1]Plan!$Q$5:$R$22,2,FALSE))</f>
        <v/>
      </c>
      <c r="O620" s="31" t="str">
        <f>IF(ISERROR(INDEX([1]Plan!$B:$B,MATCH(F620,[1]Plan!$C:$C,0))),"",INDEX([1]Plan!$B:$B,MATCH(F620,[1]Plan!$C:$C,0)))</f>
        <v/>
      </c>
      <c r="P620" s="33" t="str">
        <f t="shared" si="83"/>
        <v/>
      </c>
      <c r="Q620" s="33">
        <f t="shared" si="84"/>
        <v>0</v>
      </c>
      <c r="R620" s="33" t="str">
        <f t="shared" si="85"/>
        <v/>
      </c>
      <c r="S620" s="33" t="str">
        <f>IF(Z620="DUPLIKAT","",Tabelle1[[#This Row],[Soll-Monat]])</f>
        <v/>
      </c>
      <c r="T620" s="33" t="str">
        <f>IF(ISERROR(IF(M620=99,"",INDEX([1]Plan!A:O,MATCH($O620,[1]Plan!B:B,0),MATCH($C620,[1]Plan!$A$2:$O$2,0)))),"",IF(M620=99,"",INDEX([1]Plan!A:O,MATCH($O620,[1]Plan!B:B,0),MATCH($C620,[1]Plan!$A$2:$O$2,0))))</f>
        <v/>
      </c>
      <c r="U620" s="33">
        <f>IF(ISERROR(SUMIFS(P:P,E:E,Datenbank!$E620,C:C,Datenbank!$C620)),"",SUMIFS(P:P,E:E,Datenbank!$E620,C:C,Datenbank!$C620))+IF(ISERROR(SUMIFS(Q:Q,E:E,Datenbank!$E620,C:C,Datenbank!$C620)),"",SUMIFS(Q:Q,E:E,Datenbank!$E620,C:C,Datenbank!$C620))</f>
        <v>0</v>
      </c>
      <c r="V620" s="33" t="str">
        <f>IF(ISERROR(IF(Z620="Duplikat","",(Datenbank!$U620-Datenbank!$T620))),"",IF(Z620="Duplikat","",(Datenbank!$U620-Datenbank!$T620)))</f>
        <v/>
      </c>
      <c r="W620" s="33">
        <f ca="1">IF(ISERROR(SUMIF(O:T,Datenbank!$O620,T:T)),"",SUMIF(O:T,Datenbank!$O620,T:T))</f>
        <v>0</v>
      </c>
      <c r="X620" s="33">
        <f ca="1">IF(ISERROR(SUMIF(O:Q,Datenbank!$O620,Q:Q)),"",SUMIF(O:Q,Datenbank!$O620,Q:Q))+IF(ISERROR(SUMIF(O:Q,Datenbank!$O620,P:P)),"",SUMIF(O:Q,Datenbank!$O620,P:P))</f>
        <v>0</v>
      </c>
      <c r="Y620" s="33">
        <f ca="1">IF(ISERROR(Datenbank!$X620-W620),"",Datenbank!$X620-W620)</f>
        <v>0</v>
      </c>
      <c r="Z620" s="31" t="str" cm="1">
        <f t="array" ref="Z620">_xlfn.LET(_xlpm.fi,_xlfn._xlws.FILTER($O620:$O$2480,(MONTH($D620:$D$2480)=MONTH($D620))*($O620:$O$2480=$O620)),IF(COUNT(_xlpm.fi)&gt;1,"DUPLIKAT",""))</f>
        <v/>
      </c>
      <c r="AA620" s="31"/>
      <c r="AB620" s="31"/>
    </row>
    <row r="621" spans="2:28" ht="20.100000000000001" customHeight="1" x14ac:dyDescent="0.25">
      <c r="B621" s="31">
        <f t="shared" si="80"/>
        <v>609</v>
      </c>
      <c r="C621" s="31">
        <f t="shared" si="81"/>
        <v>1</v>
      </c>
      <c r="D621" s="32"/>
      <c r="E621" s="31"/>
      <c r="F621" s="31">
        <f>Datenbank!$E621</f>
        <v>0</v>
      </c>
      <c r="G621" s="33" t="str">
        <f>IF(ISERROR(INDEX([1]Plan!A:O,MATCH(E621,[1]Plan!C:C,0),MATCH(C621,[1]Plan!$A$2:$O$2,0))),"",INDEX([1]Plan!A:O,MATCH(E621,[1]Plan!C:C,0),MATCH(C621,[1]Plan!$A$2:$O$2,0)))</f>
        <v/>
      </c>
      <c r="H621" s="33"/>
      <c r="I621" s="33"/>
      <c r="J621" s="31"/>
      <c r="K621" s="33" t="str">
        <f t="shared" si="78"/>
        <v/>
      </c>
      <c r="L621" s="33" t="str">
        <f t="shared" si="79"/>
        <v/>
      </c>
      <c r="M621" s="31" t="str">
        <f t="shared" si="82"/>
        <v/>
      </c>
      <c r="N621" s="31" t="str">
        <f>IF(ISERROR(VLOOKUP(M621,[1]Plan!$Q$5:$R$22,2,FALSE)),"",VLOOKUP(M621,[1]Plan!$Q$5:$R$22,2,FALSE))</f>
        <v/>
      </c>
      <c r="O621" s="31" t="str">
        <f>IF(ISERROR(INDEX([1]Plan!$B:$B,MATCH(F621,[1]Plan!$C:$C,0))),"",INDEX([1]Plan!$B:$B,MATCH(F621,[1]Plan!$C:$C,0)))</f>
        <v/>
      </c>
      <c r="P621" s="33" t="str">
        <f t="shared" si="83"/>
        <v/>
      </c>
      <c r="Q621" s="33">
        <f t="shared" si="84"/>
        <v>0</v>
      </c>
      <c r="R621" s="33" t="str">
        <f t="shared" si="85"/>
        <v/>
      </c>
      <c r="S621" s="33" t="str">
        <f>IF(Z621="DUPLIKAT","",Tabelle1[[#This Row],[Soll-Monat]])</f>
        <v/>
      </c>
      <c r="T621" s="33" t="str">
        <f>IF(ISERROR(IF(M621=99,"",INDEX([1]Plan!A:O,MATCH($O621,[1]Plan!B:B,0),MATCH($C621,[1]Plan!$A$2:$O$2,0)))),"",IF(M621=99,"",INDEX([1]Plan!A:O,MATCH($O621,[1]Plan!B:B,0),MATCH($C621,[1]Plan!$A$2:$O$2,0))))</f>
        <v/>
      </c>
      <c r="U621" s="33">
        <f>IF(ISERROR(SUMIFS(P:P,E:E,Datenbank!$E621,C:C,Datenbank!$C621)),"",SUMIFS(P:P,E:E,Datenbank!$E621,C:C,Datenbank!$C621))+IF(ISERROR(SUMIFS(Q:Q,E:E,Datenbank!$E621,C:C,Datenbank!$C621)),"",SUMIFS(Q:Q,E:E,Datenbank!$E621,C:C,Datenbank!$C621))</f>
        <v>0</v>
      </c>
      <c r="V621" s="33" t="str">
        <f>IF(ISERROR(IF(Z621="Duplikat","",(Datenbank!$U621-Datenbank!$T621))),"",IF(Z621="Duplikat","",(Datenbank!$U621-Datenbank!$T621)))</f>
        <v/>
      </c>
      <c r="W621" s="33">
        <f ca="1">IF(ISERROR(SUMIF(O:T,Datenbank!$O621,T:T)),"",SUMIF(O:T,Datenbank!$O621,T:T))</f>
        <v>0</v>
      </c>
      <c r="X621" s="33">
        <f ca="1">IF(ISERROR(SUMIF(O:Q,Datenbank!$O621,Q:Q)),"",SUMIF(O:Q,Datenbank!$O621,Q:Q))+IF(ISERROR(SUMIF(O:Q,Datenbank!$O621,P:P)),"",SUMIF(O:Q,Datenbank!$O621,P:P))</f>
        <v>0</v>
      </c>
      <c r="Y621" s="33">
        <f ca="1">IF(ISERROR(Datenbank!$X621-W621),"",Datenbank!$X621-W621)</f>
        <v>0</v>
      </c>
      <c r="Z621" s="31" t="str" cm="1">
        <f t="array" ref="Z621">_xlfn.LET(_xlpm.fi,_xlfn._xlws.FILTER($O621:$O$2480,(MONTH($D621:$D$2480)=MONTH($D621))*($O621:$O$2480=$O621)),IF(COUNT(_xlpm.fi)&gt;1,"DUPLIKAT",""))</f>
        <v/>
      </c>
      <c r="AA621" s="31"/>
      <c r="AB621" s="31"/>
    </row>
    <row r="622" spans="2:28" ht="20.100000000000001" customHeight="1" x14ac:dyDescent="0.25">
      <c r="B622" s="31">
        <f t="shared" si="80"/>
        <v>610</v>
      </c>
      <c r="C622" s="31">
        <f t="shared" si="81"/>
        <v>1</v>
      </c>
      <c r="D622" s="32"/>
      <c r="E622" s="31"/>
      <c r="F622" s="31">
        <f>Datenbank!$E622</f>
        <v>0</v>
      </c>
      <c r="G622" s="33" t="str">
        <f>IF(ISERROR(INDEX([1]Plan!A:O,MATCH(E622,[1]Plan!C:C,0),MATCH(C622,[1]Plan!$A$2:$O$2,0))),"",INDEX([1]Plan!A:O,MATCH(E622,[1]Plan!C:C,0),MATCH(C622,[1]Plan!$A$2:$O$2,0)))</f>
        <v/>
      </c>
      <c r="H622" s="33"/>
      <c r="I622" s="33"/>
      <c r="J622" s="31"/>
      <c r="K622" s="33" t="str">
        <f t="shared" si="78"/>
        <v/>
      </c>
      <c r="L622" s="33" t="str">
        <f t="shared" si="79"/>
        <v/>
      </c>
      <c r="M622" s="31" t="str">
        <f t="shared" si="82"/>
        <v/>
      </c>
      <c r="N622" s="31" t="str">
        <f>IF(ISERROR(VLOOKUP(M622,[1]Plan!$Q$5:$R$22,2,FALSE)),"",VLOOKUP(M622,[1]Plan!$Q$5:$R$22,2,FALSE))</f>
        <v/>
      </c>
      <c r="O622" s="31" t="str">
        <f>IF(ISERROR(INDEX([1]Plan!$B:$B,MATCH(F622,[1]Plan!$C:$C,0))),"",INDEX([1]Plan!$B:$B,MATCH(F622,[1]Plan!$C:$C,0)))</f>
        <v/>
      </c>
      <c r="P622" s="33" t="str">
        <f t="shared" si="83"/>
        <v/>
      </c>
      <c r="Q622" s="33">
        <f t="shared" si="84"/>
        <v>0</v>
      </c>
      <c r="R622" s="33" t="str">
        <f t="shared" si="85"/>
        <v/>
      </c>
      <c r="S622" s="33" t="str">
        <f>IF(Z622="DUPLIKAT","",Tabelle1[[#This Row],[Soll-Monat]])</f>
        <v/>
      </c>
      <c r="T622" s="33" t="str">
        <f>IF(ISERROR(IF(M622=99,"",INDEX([1]Plan!A:O,MATCH($O622,[1]Plan!B:B,0),MATCH($C622,[1]Plan!$A$2:$O$2,0)))),"",IF(M622=99,"",INDEX([1]Plan!A:O,MATCH($O622,[1]Plan!B:B,0),MATCH($C622,[1]Plan!$A$2:$O$2,0))))</f>
        <v/>
      </c>
      <c r="U622" s="33">
        <f>IF(ISERROR(SUMIFS(P:P,E:E,Datenbank!$E622,C:C,Datenbank!$C622)),"",SUMIFS(P:P,E:E,Datenbank!$E622,C:C,Datenbank!$C622))+IF(ISERROR(SUMIFS(Q:Q,E:E,Datenbank!$E622,C:C,Datenbank!$C622)),"",SUMIFS(Q:Q,E:E,Datenbank!$E622,C:C,Datenbank!$C622))</f>
        <v>0</v>
      </c>
      <c r="V622" s="33" t="str">
        <f>IF(ISERROR(IF(Z622="Duplikat","",(Datenbank!$U622-Datenbank!$T622))),"",IF(Z622="Duplikat","",(Datenbank!$U622-Datenbank!$T622)))</f>
        <v/>
      </c>
      <c r="W622" s="33">
        <f ca="1">IF(ISERROR(SUMIF(O:T,Datenbank!$O622,T:T)),"",SUMIF(O:T,Datenbank!$O622,T:T))</f>
        <v>0</v>
      </c>
      <c r="X622" s="33">
        <f ca="1">IF(ISERROR(SUMIF(O:Q,Datenbank!$O622,Q:Q)),"",SUMIF(O:Q,Datenbank!$O622,Q:Q))+IF(ISERROR(SUMIF(O:Q,Datenbank!$O622,P:P)),"",SUMIF(O:Q,Datenbank!$O622,P:P))</f>
        <v>0</v>
      </c>
      <c r="Y622" s="33">
        <f ca="1">IF(ISERROR(Datenbank!$X622-W622),"",Datenbank!$X622-W622)</f>
        <v>0</v>
      </c>
      <c r="Z622" s="31" t="str" cm="1">
        <f t="array" ref="Z622">_xlfn.LET(_xlpm.fi,_xlfn._xlws.FILTER($O622:$O$2480,(MONTH($D622:$D$2480)=MONTH($D622))*($O622:$O$2480=$O622)),IF(COUNT(_xlpm.fi)&gt;1,"DUPLIKAT",""))</f>
        <v/>
      </c>
      <c r="AA622" s="31"/>
      <c r="AB622" s="31"/>
    </row>
    <row r="623" spans="2:28" ht="20.100000000000001" customHeight="1" x14ac:dyDescent="0.25">
      <c r="B623" s="31">
        <f t="shared" si="80"/>
        <v>611</v>
      </c>
      <c r="C623" s="31">
        <f t="shared" si="81"/>
        <v>1</v>
      </c>
      <c r="D623" s="32"/>
      <c r="E623" s="31"/>
      <c r="F623" s="31">
        <f>Datenbank!$E623</f>
        <v>0</v>
      </c>
      <c r="G623" s="33" t="str">
        <f>IF(ISERROR(INDEX([1]Plan!A:O,MATCH(E623,[1]Plan!C:C,0),MATCH(C623,[1]Plan!$A$2:$O$2,0))),"",INDEX([1]Plan!A:O,MATCH(E623,[1]Plan!C:C,0),MATCH(C623,[1]Plan!$A$2:$O$2,0)))</f>
        <v/>
      </c>
      <c r="H623" s="33"/>
      <c r="I623" s="33"/>
      <c r="J623" s="31"/>
      <c r="K623" s="33" t="str">
        <f t="shared" si="78"/>
        <v/>
      </c>
      <c r="L623" s="33" t="str">
        <f t="shared" si="79"/>
        <v/>
      </c>
      <c r="M623" s="31" t="str">
        <f t="shared" si="82"/>
        <v/>
      </c>
      <c r="N623" s="31" t="str">
        <f>IF(ISERROR(VLOOKUP(M623,[1]Plan!$Q$5:$R$22,2,FALSE)),"",VLOOKUP(M623,[1]Plan!$Q$5:$R$22,2,FALSE))</f>
        <v/>
      </c>
      <c r="O623" s="31" t="str">
        <f>IF(ISERROR(INDEX([1]Plan!$B:$B,MATCH(F623,[1]Plan!$C:$C,0))),"",INDEX([1]Plan!$B:$B,MATCH(F623,[1]Plan!$C:$C,0)))</f>
        <v/>
      </c>
      <c r="P623" s="33" t="str">
        <f t="shared" si="83"/>
        <v/>
      </c>
      <c r="Q623" s="33">
        <f t="shared" si="84"/>
        <v>0</v>
      </c>
      <c r="R623" s="33" t="str">
        <f t="shared" si="85"/>
        <v/>
      </c>
      <c r="S623" s="33" t="str">
        <f>IF(Z623="DUPLIKAT","",Tabelle1[[#This Row],[Soll-Monat]])</f>
        <v/>
      </c>
      <c r="T623" s="33" t="str">
        <f>IF(ISERROR(IF(M623=99,"",INDEX([1]Plan!A:O,MATCH($O623,[1]Plan!B:B,0),MATCH($C623,[1]Plan!$A$2:$O$2,0)))),"",IF(M623=99,"",INDEX([1]Plan!A:O,MATCH($O623,[1]Plan!B:B,0),MATCH($C623,[1]Plan!$A$2:$O$2,0))))</f>
        <v/>
      </c>
      <c r="U623" s="33">
        <f>IF(ISERROR(SUMIFS(P:P,E:E,Datenbank!$E623,C:C,Datenbank!$C623)),"",SUMIFS(P:P,E:E,Datenbank!$E623,C:C,Datenbank!$C623))+IF(ISERROR(SUMIFS(Q:Q,E:E,Datenbank!$E623,C:C,Datenbank!$C623)),"",SUMIFS(Q:Q,E:E,Datenbank!$E623,C:C,Datenbank!$C623))</f>
        <v>0</v>
      </c>
      <c r="V623" s="33" t="str">
        <f>IF(ISERROR(IF(Z623="Duplikat","",(Datenbank!$U623-Datenbank!$T623))),"",IF(Z623="Duplikat","",(Datenbank!$U623-Datenbank!$T623)))</f>
        <v/>
      </c>
      <c r="W623" s="33">
        <f ca="1">IF(ISERROR(SUMIF(O:T,Datenbank!$O623,T:T)),"",SUMIF(O:T,Datenbank!$O623,T:T))</f>
        <v>0</v>
      </c>
      <c r="X623" s="33">
        <f ca="1">IF(ISERROR(SUMIF(O:Q,Datenbank!$O623,Q:Q)),"",SUMIF(O:Q,Datenbank!$O623,Q:Q))+IF(ISERROR(SUMIF(O:Q,Datenbank!$O623,P:P)),"",SUMIF(O:Q,Datenbank!$O623,P:P))</f>
        <v>0</v>
      </c>
      <c r="Y623" s="33">
        <f ca="1">IF(ISERROR(Datenbank!$X623-W623),"",Datenbank!$X623-W623)</f>
        <v>0</v>
      </c>
      <c r="Z623" s="31" t="str" cm="1">
        <f t="array" ref="Z623">_xlfn.LET(_xlpm.fi,_xlfn._xlws.FILTER($O623:$O$2480,(MONTH($D623:$D$2480)=MONTH($D623))*($O623:$O$2480=$O623)),IF(COUNT(_xlpm.fi)&gt;1,"DUPLIKAT",""))</f>
        <v/>
      </c>
      <c r="AA623" s="31"/>
      <c r="AB623" s="31"/>
    </row>
    <row r="624" spans="2:28" ht="20.100000000000001" customHeight="1" x14ac:dyDescent="0.25">
      <c r="B624" s="31">
        <f t="shared" si="80"/>
        <v>612</v>
      </c>
      <c r="C624" s="31">
        <f t="shared" si="81"/>
        <v>1</v>
      </c>
      <c r="D624" s="32"/>
      <c r="E624" s="31"/>
      <c r="F624" s="31">
        <f>Datenbank!$E624</f>
        <v>0</v>
      </c>
      <c r="G624" s="33" t="str">
        <f>IF(ISERROR(INDEX([1]Plan!A:O,MATCH(E624,[1]Plan!C:C,0),MATCH(C624,[1]Plan!$A$2:$O$2,0))),"",INDEX([1]Plan!A:O,MATCH(E624,[1]Plan!C:C,0),MATCH(C624,[1]Plan!$A$2:$O$2,0)))</f>
        <v/>
      </c>
      <c r="H624" s="33"/>
      <c r="I624" s="33"/>
      <c r="J624" s="31"/>
      <c r="K624" s="33" t="str">
        <f t="shared" si="78"/>
        <v/>
      </c>
      <c r="L624" s="33" t="str">
        <f t="shared" si="79"/>
        <v/>
      </c>
      <c r="M624" s="31" t="str">
        <f t="shared" si="82"/>
        <v/>
      </c>
      <c r="N624" s="31" t="str">
        <f>IF(ISERROR(VLOOKUP(M624,[1]Plan!$Q$5:$R$22,2,FALSE)),"",VLOOKUP(M624,[1]Plan!$Q$5:$R$22,2,FALSE))</f>
        <v/>
      </c>
      <c r="O624" s="31" t="str">
        <f>IF(ISERROR(INDEX([1]Plan!$B:$B,MATCH(F624,[1]Plan!$C:$C,0))),"",INDEX([1]Plan!$B:$B,MATCH(F624,[1]Plan!$C:$C,0)))</f>
        <v/>
      </c>
      <c r="P624" s="33" t="str">
        <f t="shared" si="83"/>
        <v/>
      </c>
      <c r="Q624" s="33">
        <f t="shared" si="84"/>
        <v>0</v>
      </c>
      <c r="R624" s="33" t="str">
        <f t="shared" si="85"/>
        <v/>
      </c>
      <c r="S624" s="33" t="str">
        <f>IF(Z624="DUPLIKAT","",Tabelle1[[#This Row],[Soll-Monat]])</f>
        <v/>
      </c>
      <c r="T624" s="33" t="str">
        <f>IF(ISERROR(IF(M624=99,"",INDEX([1]Plan!A:O,MATCH($O624,[1]Plan!B:B,0),MATCH($C624,[1]Plan!$A$2:$O$2,0)))),"",IF(M624=99,"",INDEX([1]Plan!A:O,MATCH($O624,[1]Plan!B:B,0),MATCH($C624,[1]Plan!$A$2:$O$2,0))))</f>
        <v/>
      </c>
      <c r="U624" s="33">
        <f>IF(ISERROR(SUMIFS(P:P,E:E,Datenbank!$E624,C:C,Datenbank!$C624)),"",SUMIFS(P:P,E:E,Datenbank!$E624,C:C,Datenbank!$C624))+IF(ISERROR(SUMIFS(Q:Q,E:E,Datenbank!$E624,C:C,Datenbank!$C624)),"",SUMIFS(Q:Q,E:E,Datenbank!$E624,C:C,Datenbank!$C624))</f>
        <v>0</v>
      </c>
      <c r="V624" s="33" t="str">
        <f>IF(ISERROR(IF(Z624="Duplikat","",(Datenbank!$U624-Datenbank!$T624))),"",IF(Z624="Duplikat","",(Datenbank!$U624-Datenbank!$T624)))</f>
        <v/>
      </c>
      <c r="W624" s="33">
        <f ca="1">IF(ISERROR(SUMIF(O:T,Datenbank!$O624,T:T)),"",SUMIF(O:T,Datenbank!$O624,T:T))</f>
        <v>0</v>
      </c>
      <c r="X624" s="33">
        <f ca="1">IF(ISERROR(SUMIF(O:Q,Datenbank!$O624,Q:Q)),"",SUMIF(O:Q,Datenbank!$O624,Q:Q))+IF(ISERROR(SUMIF(O:Q,Datenbank!$O624,P:P)),"",SUMIF(O:Q,Datenbank!$O624,P:P))</f>
        <v>0</v>
      </c>
      <c r="Y624" s="33">
        <f ca="1">IF(ISERROR(Datenbank!$X624-W624),"",Datenbank!$X624-W624)</f>
        <v>0</v>
      </c>
      <c r="Z624" s="31" t="str" cm="1">
        <f t="array" ref="Z624">_xlfn.LET(_xlpm.fi,_xlfn._xlws.FILTER($O624:$O$2480,(MONTH($D624:$D$2480)=MONTH($D624))*($O624:$O$2480=$O624)),IF(COUNT(_xlpm.fi)&gt;1,"DUPLIKAT",""))</f>
        <v/>
      </c>
      <c r="AA624" s="31"/>
      <c r="AB624" s="31"/>
    </row>
    <row r="625" spans="2:28" ht="20.100000000000001" customHeight="1" x14ac:dyDescent="0.25">
      <c r="B625" s="31">
        <f t="shared" si="80"/>
        <v>613</v>
      </c>
      <c r="C625" s="31">
        <f t="shared" si="81"/>
        <v>1</v>
      </c>
      <c r="D625" s="32"/>
      <c r="E625" s="31"/>
      <c r="F625" s="31">
        <f>Datenbank!$E625</f>
        <v>0</v>
      </c>
      <c r="G625" s="33" t="str">
        <f>IF(ISERROR(INDEX([1]Plan!A:O,MATCH(E625,[1]Plan!C:C,0),MATCH(C625,[1]Plan!$A$2:$O$2,0))),"",INDEX([1]Plan!A:O,MATCH(E625,[1]Plan!C:C,0),MATCH(C625,[1]Plan!$A$2:$O$2,0)))</f>
        <v/>
      </c>
      <c r="H625" s="33"/>
      <c r="I625" s="33"/>
      <c r="J625" s="31"/>
      <c r="K625" s="33" t="str">
        <f t="shared" si="78"/>
        <v/>
      </c>
      <c r="L625" s="33" t="str">
        <f t="shared" si="79"/>
        <v/>
      </c>
      <c r="M625" s="31" t="str">
        <f t="shared" si="82"/>
        <v/>
      </c>
      <c r="N625" s="31" t="str">
        <f>IF(ISERROR(VLOOKUP(M625,[1]Plan!$Q$5:$R$22,2,FALSE)),"",VLOOKUP(M625,[1]Plan!$Q$5:$R$22,2,FALSE))</f>
        <v/>
      </c>
      <c r="O625" s="31" t="str">
        <f>IF(ISERROR(INDEX([1]Plan!$B:$B,MATCH(F625,[1]Plan!$C:$C,0))),"",INDEX([1]Plan!$B:$B,MATCH(F625,[1]Plan!$C:$C,0)))</f>
        <v/>
      </c>
      <c r="P625" s="33" t="str">
        <f t="shared" si="83"/>
        <v/>
      </c>
      <c r="Q625" s="33">
        <f t="shared" si="84"/>
        <v>0</v>
      </c>
      <c r="R625" s="33" t="str">
        <f t="shared" si="85"/>
        <v/>
      </c>
      <c r="S625" s="33" t="str">
        <f>IF(Z625="DUPLIKAT","",Tabelle1[[#This Row],[Soll-Monat]])</f>
        <v/>
      </c>
      <c r="T625" s="33" t="str">
        <f>IF(ISERROR(IF(M625=99,"",INDEX([1]Plan!A:O,MATCH($O625,[1]Plan!B:B,0),MATCH($C625,[1]Plan!$A$2:$O$2,0)))),"",IF(M625=99,"",INDEX([1]Plan!A:O,MATCH($O625,[1]Plan!B:B,0),MATCH($C625,[1]Plan!$A$2:$O$2,0))))</f>
        <v/>
      </c>
      <c r="U625" s="33">
        <f>IF(ISERROR(SUMIFS(P:P,E:E,Datenbank!$E625,C:C,Datenbank!$C625)),"",SUMIFS(P:P,E:E,Datenbank!$E625,C:C,Datenbank!$C625))+IF(ISERROR(SUMIFS(Q:Q,E:E,Datenbank!$E625,C:C,Datenbank!$C625)),"",SUMIFS(Q:Q,E:E,Datenbank!$E625,C:C,Datenbank!$C625))</f>
        <v>0</v>
      </c>
      <c r="V625" s="33" t="str">
        <f>IF(ISERROR(IF(Z625="Duplikat","",(Datenbank!$U625-Datenbank!$T625))),"",IF(Z625="Duplikat","",(Datenbank!$U625-Datenbank!$T625)))</f>
        <v/>
      </c>
      <c r="W625" s="33">
        <f ca="1">IF(ISERROR(SUMIF(O:T,Datenbank!$O625,T:T)),"",SUMIF(O:T,Datenbank!$O625,T:T))</f>
        <v>0</v>
      </c>
      <c r="X625" s="33">
        <f ca="1">IF(ISERROR(SUMIF(O:Q,Datenbank!$O625,Q:Q)),"",SUMIF(O:Q,Datenbank!$O625,Q:Q))+IF(ISERROR(SUMIF(O:Q,Datenbank!$O625,P:P)),"",SUMIF(O:Q,Datenbank!$O625,P:P))</f>
        <v>0</v>
      </c>
      <c r="Y625" s="33">
        <f ca="1">IF(ISERROR(Datenbank!$X625-W625),"",Datenbank!$X625-W625)</f>
        <v>0</v>
      </c>
      <c r="Z625" s="31" t="str" cm="1">
        <f t="array" ref="Z625">_xlfn.LET(_xlpm.fi,_xlfn._xlws.FILTER($O625:$O$2480,(MONTH($D625:$D$2480)=MONTH($D625))*($O625:$O$2480=$O625)),IF(COUNT(_xlpm.fi)&gt;1,"DUPLIKAT",""))</f>
        <v/>
      </c>
      <c r="AA625" s="31"/>
      <c r="AB625" s="31"/>
    </row>
    <row r="626" spans="2:28" ht="20.100000000000001" customHeight="1" x14ac:dyDescent="0.25">
      <c r="B626" s="31">
        <f t="shared" si="80"/>
        <v>614</v>
      </c>
      <c r="C626" s="31">
        <f t="shared" si="81"/>
        <v>1</v>
      </c>
      <c r="D626" s="32"/>
      <c r="E626" s="31"/>
      <c r="F626" s="31">
        <f>Datenbank!$E626</f>
        <v>0</v>
      </c>
      <c r="G626" s="33" t="str">
        <f>IF(ISERROR(INDEX([1]Plan!A:O,MATCH(E626,[1]Plan!C:C,0),MATCH(C626,[1]Plan!$A$2:$O$2,0))),"",INDEX([1]Plan!A:O,MATCH(E626,[1]Plan!C:C,0),MATCH(C626,[1]Plan!$A$2:$O$2,0)))</f>
        <v/>
      </c>
      <c r="H626" s="33"/>
      <c r="I626" s="33"/>
      <c r="J626" s="31"/>
      <c r="K626" s="33" t="str">
        <f t="shared" si="78"/>
        <v/>
      </c>
      <c r="L626" s="33" t="str">
        <f t="shared" si="79"/>
        <v/>
      </c>
      <c r="M626" s="31" t="str">
        <f t="shared" si="82"/>
        <v/>
      </c>
      <c r="N626" s="31" t="str">
        <f>IF(ISERROR(VLOOKUP(M626,[1]Plan!$Q$5:$R$22,2,FALSE)),"",VLOOKUP(M626,[1]Plan!$Q$5:$R$22,2,FALSE))</f>
        <v/>
      </c>
      <c r="O626" s="31" t="str">
        <f>IF(ISERROR(INDEX([1]Plan!$B:$B,MATCH(F626,[1]Plan!$C:$C,0))),"",INDEX([1]Plan!$B:$B,MATCH(F626,[1]Plan!$C:$C,0)))</f>
        <v/>
      </c>
      <c r="P626" s="33" t="str">
        <f t="shared" si="83"/>
        <v/>
      </c>
      <c r="Q626" s="33">
        <f t="shared" si="84"/>
        <v>0</v>
      </c>
      <c r="R626" s="33" t="str">
        <f t="shared" si="85"/>
        <v/>
      </c>
      <c r="S626" s="33" t="str">
        <f>IF(Z626="DUPLIKAT","",Tabelle1[[#This Row],[Soll-Monat]])</f>
        <v/>
      </c>
      <c r="T626" s="33" t="str">
        <f>IF(ISERROR(IF(M626=99,"",INDEX([1]Plan!A:O,MATCH($O626,[1]Plan!B:B,0),MATCH($C626,[1]Plan!$A$2:$O$2,0)))),"",IF(M626=99,"",INDEX([1]Plan!A:O,MATCH($O626,[1]Plan!B:B,0),MATCH($C626,[1]Plan!$A$2:$O$2,0))))</f>
        <v/>
      </c>
      <c r="U626" s="33">
        <f>IF(ISERROR(SUMIFS(P:P,E:E,Datenbank!$E626,C:C,Datenbank!$C626)),"",SUMIFS(P:P,E:E,Datenbank!$E626,C:C,Datenbank!$C626))+IF(ISERROR(SUMIFS(Q:Q,E:E,Datenbank!$E626,C:C,Datenbank!$C626)),"",SUMIFS(Q:Q,E:E,Datenbank!$E626,C:C,Datenbank!$C626))</f>
        <v>0</v>
      </c>
      <c r="V626" s="33" t="str">
        <f>IF(ISERROR(IF(Z626="Duplikat","",(Datenbank!$U626-Datenbank!$T626))),"",IF(Z626="Duplikat","",(Datenbank!$U626-Datenbank!$T626)))</f>
        <v/>
      </c>
      <c r="W626" s="33">
        <f ca="1">IF(ISERROR(SUMIF(O:T,Datenbank!$O626,T:T)),"",SUMIF(O:T,Datenbank!$O626,T:T))</f>
        <v>0</v>
      </c>
      <c r="X626" s="33">
        <f ca="1">IF(ISERROR(SUMIF(O:Q,Datenbank!$O626,Q:Q)),"",SUMIF(O:Q,Datenbank!$O626,Q:Q))+IF(ISERROR(SUMIF(O:Q,Datenbank!$O626,P:P)),"",SUMIF(O:Q,Datenbank!$O626,P:P))</f>
        <v>0</v>
      </c>
      <c r="Y626" s="33">
        <f ca="1">IF(ISERROR(Datenbank!$X626-W626),"",Datenbank!$X626-W626)</f>
        <v>0</v>
      </c>
      <c r="Z626" s="31" t="str" cm="1">
        <f t="array" ref="Z626">_xlfn.LET(_xlpm.fi,_xlfn._xlws.FILTER($O626:$O$2480,(MONTH($D626:$D$2480)=MONTH($D626))*($O626:$O$2480=$O626)),IF(COUNT(_xlpm.fi)&gt;1,"DUPLIKAT",""))</f>
        <v/>
      </c>
      <c r="AA626" s="31"/>
      <c r="AB626" s="31"/>
    </row>
    <row r="627" spans="2:28" ht="20.100000000000001" customHeight="1" x14ac:dyDescent="0.25">
      <c r="B627" s="31">
        <f t="shared" si="80"/>
        <v>615</v>
      </c>
      <c r="C627" s="31">
        <f t="shared" si="81"/>
        <v>1</v>
      </c>
      <c r="D627" s="32"/>
      <c r="E627" s="31"/>
      <c r="F627" s="31">
        <f>Datenbank!$E627</f>
        <v>0</v>
      </c>
      <c r="G627" s="33" t="str">
        <f>IF(ISERROR(INDEX([1]Plan!A:O,MATCH(E627,[1]Plan!C:C,0),MATCH(C627,[1]Plan!$A$2:$O$2,0))),"",INDEX([1]Plan!A:O,MATCH(E627,[1]Plan!C:C,0),MATCH(C627,[1]Plan!$A$2:$O$2,0)))</f>
        <v/>
      </c>
      <c r="H627" s="33"/>
      <c r="I627" s="33"/>
      <c r="J627" s="31"/>
      <c r="K627" s="33" t="str">
        <f t="shared" si="78"/>
        <v/>
      </c>
      <c r="L627" s="33" t="str">
        <f t="shared" si="79"/>
        <v/>
      </c>
      <c r="M627" s="31" t="str">
        <f t="shared" si="82"/>
        <v/>
      </c>
      <c r="N627" s="31" t="str">
        <f>IF(ISERROR(VLOOKUP(M627,[1]Plan!$Q$5:$R$22,2,FALSE)),"",VLOOKUP(M627,[1]Plan!$Q$5:$R$22,2,FALSE))</f>
        <v/>
      </c>
      <c r="O627" s="31" t="str">
        <f>IF(ISERROR(INDEX([1]Plan!$B:$B,MATCH(F627,[1]Plan!$C:$C,0))),"",INDEX([1]Plan!$B:$B,MATCH(F627,[1]Plan!$C:$C,0)))</f>
        <v/>
      </c>
      <c r="P627" s="33" t="str">
        <f t="shared" si="83"/>
        <v/>
      </c>
      <c r="Q627" s="33">
        <f t="shared" si="84"/>
        <v>0</v>
      </c>
      <c r="R627" s="33" t="str">
        <f t="shared" si="85"/>
        <v/>
      </c>
      <c r="S627" s="33" t="str">
        <f>IF(Z627="DUPLIKAT","",Tabelle1[[#This Row],[Soll-Monat]])</f>
        <v/>
      </c>
      <c r="T627" s="33" t="str">
        <f>IF(ISERROR(IF(M627=99,"",INDEX([1]Plan!A:O,MATCH($O627,[1]Plan!B:B,0),MATCH($C627,[1]Plan!$A$2:$O$2,0)))),"",IF(M627=99,"",INDEX([1]Plan!A:O,MATCH($O627,[1]Plan!B:B,0),MATCH($C627,[1]Plan!$A$2:$O$2,0))))</f>
        <v/>
      </c>
      <c r="U627" s="33">
        <f>IF(ISERROR(SUMIFS(P:P,E:E,Datenbank!$E627,C:C,Datenbank!$C627)),"",SUMIFS(P:P,E:E,Datenbank!$E627,C:C,Datenbank!$C627))+IF(ISERROR(SUMIFS(Q:Q,E:E,Datenbank!$E627,C:C,Datenbank!$C627)),"",SUMIFS(Q:Q,E:E,Datenbank!$E627,C:C,Datenbank!$C627))</f>
        <v>0</v>
      </c>
      <c r="V627" s="33" t="str">
        <f>IF(ISERROR(IF(Z627="Duplikat","",(Datenbank!$U627-Datenbank!$T627))),"",IF(Z627="Duplikat","",(Datenbank!$U627-Datenbank!$T627)))</f>
        <v/>
      </c>
      <c r="W627" s="33">
        <f ca="1">IF(ISERROR(SUMIF(O:T,Datenbank!$O627,T:T)),"",SUMIF(O:T,Datenbank!$O627,T:T))</f>
        <v>0</v>
      </c>
      <c r="X627" s="33">
        <f ca="1">IF(ISERROR(SUMIF(O:Q,Datenbank!$O627,Q:Q)),"",SUMIF(O:Q,Datenbank!$O627,Q:Q))+IF(ISERROR(SUMIF(O:Q,Datenbank!$O627,P:P)),"",SUMIF(O:Q,Datenbank!$O627,P:P))</f>
        <v>0</v>
      </c>
      <c r="Y627" s="33">
        <f ca="1">IF(ISERROR(Datenbank!$X627-W627),"",Datenbank!$X627-W627)</f>
        <v>0</v>
      </c>
      <c r="Z627" s="31" t="str" cm="1">
        <f t="array" ref="Z627">_xlfn.LET(_xlpm.fi,_xlfn._xlws.FILTER($O627:$O$2480,(MONTH($D627:$D$2480)=MONTH($D627))*($O627:$O$2480=$O627)),IF(COUNT(_xlpm.fi)&gt;1,"DUPLIKAT",""))</f>
        <v/>
      </c>
      <c r="AA627" s="31"/>
      <c r="AB627" s="31"/>
    </row>
    <row r="628" spans="2:28" ht="20.100000000000001" customHeight="1" x14ac:dyDescent="0.25">
      <c r="B628" s="31">
        <f t="shared" si="80"/>
        <v>616</v>
      </c>
      <c r="C628" s="31">
        <f t="shared" si="81"/>
        <v>1</v>
      </c>
      <c r="D628" s="32"/>
      <c r="E628" s="31"/>
      <c r="F628" s="31">
        <f>Datenbank!$E628</f>
        <v>0</v>
      </c>
      <c r="G628" s="33" t="str">
        <f>IF(ISERROR(INDEX([1]Plan!A:O,MATCH(E628,[1]Plan!C:C,0),MATCH(C628,[1]Plan!$A$2:$O$2,0))),"",INDEX([1]Plan!A:O,MATCH(E628,[1]Plan!C:C,0),MATCH(C628,[1]Plan!$A$2:$O$2,0)))</f>
        <v/>
      </c>
      <c r="H628" s="33"/>
      <c r="I628" s="33"/>
      <c r="J628" s="31"/>
      <c r="K628" s="33" t="str">
        <f t="shared" si="78"/>
        <v/>
      </c>
      <c r="L628" s="33" t="str">
        <f t="shared" si="79"/>
        <v/>
      </c>
      <c r="M628" s="31" t="str">
        <f t="shared" si="82"/>
        <v/>
      </c>
      <c r="N628" s="31" t="str">
        <f>IF(ISERROR(VLOOKUP(M628,[1]Plan!$Q$5:$R$22,2,FALSE)),"",VLOOKUP(M628,[1]Plan!$Q$5:$R$22,2,FALSE))</f>
        <v/>
      </c>
      <c r="O628" s="31" t="str">
        <f>IF(ISERROR(INDEX([1]Plan!$B:$B,MATCH(F628,[1]Plan!$C:$C,0))),"",INDEX([1]Plan!$B:$B,MATCH(F628,[1]Plan!$C:$C,0)))</f>
        <v/>
      </c>
      <c r="P628" s="33" t="str">
        <f t="shared" si="83"/>
        <v/>
      </c>
      <c r="Q628" s="33">
        <f t="shared" si="84"/>
        <v>0</v>
      </c>
      <c r="R628" s="33" t="str">
        <f t="shared" si="85"/>
        <v/>
      </c>
      <c r="S628" s="33" t="str">
        <f>IF(Z628="DUPLIKAT","",Tabelle1[[#This Row],[Soll-Monat]])</f>
        <v/>
      </c>
      <c r="T628" s="33" t="str">
        <f>IF(ISERROR(IF(M628=99,"",INDEX([1]Plan!A:O,MATCH($O628,[1]Plan!B:B,0),MATCH($C628,[1]Plan!$A$2:$O$2,0)))),"",IF(M628=99,"",INDEX([1]Plan!A:O,MATCH($O628,[1]Plan!B:B,0),MATCH($C628,[1]Plan!$A$2:$O$2,0))))</f>
        <v/>
      </c>
      <c r="U628" s="33">
        <f>IF(ISERROR(SUMIFS(P:P,E:E,Datenbank!$E628,C:C,Datenbank!$C628)),"",SUMIFS(P:P,E:E,Datenbank!$E628,C:C,Datenbank!$C628))+IF(ISERROR(SUMIFS(Q:Q,E:E,Datenbank!$E628,C:C,Datenbank!$C628)),"",SUMIFS(Q:Q,E:E,Datenbank!$E628,C:C,Datenbank!$C628))</f>
        <v>0</v>
      </c>
      <c r="V628" s="33" t="str">
        <f>IF(ISERROR(IF(Z628="Duplikat","",(Datenbank!$U628-Datenbank!$T628))),"",IF(Z628="Duplikat","",(Datenbank!$U628-Datenbank!$T628)))</f>
        <v/>
      </c>
      <c r="W628" s="33">
        <f ca="1">IF(ISERROR(SUMIF(O:T,Datenbank!$O628,T:T)),"",SUMIF(O:T,Datenbank!$O628,T:T))</f>
        <v>0</v>
      </c>
      <c r="X628" s="33">
        <f ca="1">IF(ISERROR(SUMIF(O:Q,Datenbank!$O628,Q:Q)),"",SUMIF(O:Q,Datenbank!$O628,Q:Q))+IF(ISERROR(SUMIF(O:Q,Datenbank!$O628,P:P)),"",SUMIF(O:Q,Datenbank!$O628,P:P))</f>
        <v>0</v>
      </c>
      <c r="Y628" s="33">
        <f ca="1">IF(ISERROR(Datenbank!$X628-W628),"",Datenbank!$X628-W628)</f>
        <v>0</v>
      </c>
      <c r="Z628" s="31" t="str" cm="1">
        <f t="array" ref="Z628">_xlfn.LET(_xlpm.fi,_xlfn._xlws.FILTER($O628:$O$2480,(MONTH($D628:$D$2480)=MONTH($D628))*($O628:$O$2480=$O628)),IF(COUNT(_xlpm.fi)&gt;1,"DUPLIKAT",""))</f>
        <v/>
      </c>
      <c r="AA628" s="31"/>
      <c r="AB628" s="31"/>
    </row>
    <row r="629" spans="2:28" ht="20.100000000000001" customHeight="1" x14ac:dyDescent="0.25">
      <c r="B629" s="31">
        <f t="shared" si="80"/>
        <v>617</v>
      </c>
      <c r="C629" s="31">
        <f t="shared" si="81"/>
        <v>1</v>
      </c>
      <c r="D629" s="32"/>
      <c r="E629" s="31"/>
      <c r="F629" s="31">
        <f>Datenbank!$E629</f>
        <v>0</v>
      </c>
      <c r="G629" s="33" t="str">
        <f>IF(ISERROR(INDEX([1]Plan!A:O,MATCH(E629,[1]Plan!C:C,0),MATCH(C629,[1]Plan!$A$2:$O$2,0))),"",INDEX([1]Plan!A:O,MATCH(E629,[1]Plan!C:C,0),MATCH(C629,[1]Plan!$A$2:$O$2,0)))</f>
        <v/>
      </c>
      <c r="H629" s="33"/>
      <c r="I629" s="33"/>
      <c r="J629" s="31"/>
      <c r="K629" s="33" t="str">
        <f t="shared" si="78"/>
        <v/>
      </c>
      <c r="L629" s="33" t="str">
        <f t="shared" si="79"/>
        <v/>
      </c>
      <c r="M629" s="31" t="str">
        <f t="shared" si="82"/>
        <v/>
      </c>
      <c r="N629" s="31" t="str">
        <f>IF(ISERROR(VLOOKUP(M629,[1]Plan!$Q$5:$R$22,2,FALSE)),"",VLOOKUP(M629,[1]Plan!$Q$5:$R$22,2,FALSE))</f>
        <v/>
      </c>
      <c r="O629" s="31" t="str">
        <f>IF(ISERROR(INDEX([1]Plan!$B:$B,MATCH(F629,[1]Plan!$C:$C,0))),"",INDEX([1]Plan!$B:$B,MATCH(F629,[1]Plan!$C:$C,0)))</f>
        <v/>
      </c>
      <c r="P629" s="33" t="str">
        <f t="shared" si="83"/>
        <v/>
      </c>
      <c r="Q629" s="33">
        <f t="shared" si="84"/>
        <v>0</v>
      </c>
      <c r="R629" s="33" t="str">
        <f t="shared" si="85"/>
        <v/>
      </c>
      <c r="S629" s="33" t="str">
        <f>IF(Z629="DUPLIKAT","",Tabelle1[[#This Row],[Soll-Monat]])</f>
        <v/>
      </c>
      <c r="T629" s="33" t="str">
        <f>IF(ISERROR(IF(M629=99,"",INDEX([1]Plan!A:O,MATCH($O629,[1]Plan!B:B,0),MATCH($C629,[1]Plan!$A$2:$O$2,0)))),"",IF(M629=99,"",INDEX([1]Plan!A:O,MATCH($O629,[1]Plan!B:B,0),MATCH($C629,[1]Plan!$A$2:$O$2,0))))</f>
        <v/>
      </c>
      <c r="U629" s="33">
        <f>IF(ISERROR(SUMIFS(P:P,E:E,Datenbank!$E629,C:C,Datenbank!$C629)),"",SUMIFS(P:P,E:E,Datenbank!$E629,C:C,Datenbank!$C629))+IF(ISERROR(SUMIFS(Q:Q,E:E,Datenbank!$E629,C:C,Datenbank!$C629)),"",SUMIFS(Q:Q,E:E,Datenbank!$E629,C:C,Datenbank!$C629))</f>
        <v>0</v>
      </c>
      <c r="V629" s="33" t="str">
        <f>IF(ISERROR(IF(Z629="Duplikat","",(Datenbank!$U629-Datenbank!$T629))),"",IF(Z629="Duplikat","",(Datenbank!$U629-Datenbank!$T629)))</f>
        <v/>
      </c>
      <c r="W629" s="33">
        <f ca="1">IF(ISERROR(SUMIF(O:T,Datenbank!$O629,T:T)),"",SUMIF(O:T,Datenbank!$O629,T:T))</f>
        <v>0</v>
      </c>
      <c r="X629" s="33">
        <f ca="1">IF(ISERROR(SUMIF(O:Q,Datenbank!$O629,Q:Q)),"",SUMIF(O:Q,Datenbank!$O629,Q:Q))+IF(ISERROR(SUMIF(O:Q,Datenbank!$O629,P:P)),"",SUMIF(O:Q,Datenbank!$O629,P:P))</f>
        <v>0</v>
      </c>
      <c r="Y629" s="33">
        <f ca="1">IF(ISERROR(Datenbank!$X629-W629),"",Datenbank!$X629-W629)</f>
        <v>0</v>
      </c>
      <c r="Z629" s="31" t="str" cm="1">
        <f t="array" ref="Z629">_xlfn.LET(_xlpm.fi,_xlfn._xlws.FILTER($O629:$O$2480,(MONTH($D629:$D$2480)=MONTH($D629))*($O629:$O$2480=$O629)),IF(COUNT(_xlpm.fi)&gt;1,"DUPLIKAT",""))</f>
        <v/>
      </c>
      <c r="AA629" s="31"/>
      <c r="AB629" s="31"/>
    </row>
    <row r="630" spans="2:28" ht="20.100000000000001" customHeight="1" x14ac:dyDescent="0.25">
      <c r="B630" s="31">
        <f t="shared" si="80"/>
        <v>618</v>
      </c>
      <c r="C630" s="31">
        <f t="shared" si="81"/>
        <v>1</v>
      </c>
      <c r="D630" s="32"/>
      <c r="E630" s="31"/>
      <c r="F630" s="31">
        <f>Datenbank!$E630</f>
        <v>0</v>
      </c>
      <c r="G630" s="33" t="str">
        <f>IF(ISERROR(INDEX([1]Plan!A:O,MATCH(E630,[1]Plan!C:C,0),MATCH(C630,[1]Plan!$A$2:$O$2,0))),"",INDEX([1]Plan!A:O,MATCH(E630,[1]Plan!C:C,0),MATCH(C630,[1]Plan!$A$2:$O$2,0)))</f>
        <v/>
      </c>
      <c r="H630" s="33"/>
      <c r="I630" s="33"/>
      <c r="J630" s="31"/>
      <c r="K630" s="33" t="str">
        <f t="shared" si="78"/>
        <v/>
      </c>
      <c r="L630" s="33" t="str">
        <f t="shared" si="79"/>
        <v/>
      </c>
      <c r="M630" s="31" t="str">
        <f t="shared" si="82"/>
        <v/>
      </c>
      <c r="N630" s="31" t="str">
        <f>IF(ISERROR(VLOOKUP(M630,[1]Plan!$Q$5:$R$22,2,FALSE)),"",VLOOKUP(M630,[1]Plan!$Q$5:$R$22,2,FALSE))</f>
        <v/>
      </c>
      <c r="O630" s="31" t="str">
        <f>IF(ISERROR(INDEX([1]Plan!$B:$B,MATCH(F630,[1]Plan!$C:$C,0))),"",INDEX([1]Plan!$B:$B,MATCH(F630,[1]Plan!$C:$C,0)))</f>
        <v/>
      </c>
      <c r="P630" s="33" t="str">
        <f t="shared" si="83"/>
        <v/>
      </c>
      <c r="Q630" s="33">
        <f t="shared" si="84"/>
        <v>0</v>
      </c>
      <c r="R630" s="33" t="str">
        <f t="shared" si="85"/>
        <v/>
      </c>
      <c r="S630" s="33" t="str">
        <f>IF(Z630="DUPLIKAT","",Tabelle1[[#This Row],[Soll-Monat]])</f>
        <v/>
      </c>
      <c r="T630" s="33" t="str">
        <f>IF(ISERROR(IF(M630=99,"",INDEX([1]Plan!A:O,MATCH($O630,[1]Plan!B:B,0),MATCH($C630,[1]Plan!$A$2:$O$2,0)))),"",IF(M630=99,"",INDEX([1]Plan!A:O,MATCH($O630,[1]Plan!B:B,0),MATCH($C630,[1]Plan!$A$2:$O$2,0))))</f>
        <v/>
      </c>
      <c r="U630" s="33">
        <f>IF(ISERROR(SUMIFS(P:P,E:E,Datenbank!$E630,C:C,Datenbank!$C630)),"",SUMIFS(P:P,E:E,Datenbank!$E630,C:C,Datenbank!$C630))+IF(ISERROR(SUMIFS(Q:Q,E:E,Datenbank!$E630,C:C,Datenbank!$C630)),"",SUMIFS(Q:Q,E:E,Datenbank!$E630,C:C,Datenbank!$C630))</f>
        <v>0</v>
      </c>
      <c r="V630" s="33" t="str">
        <f>IF(ISERROR(IF(Z630="Duplikat","",(Datenbank!$U630-Datenbank!$T630))),"",IF(Z630="Duplikat","",(Datenbank!$U630-Datenbank!$T630)))</f>
        <v/>
      </c>
      <c r="W630" s="33">
        <f ca="1">IF(ISERROR(SUMIF(O:T,Datenbank!$O630,T:T)),"",SUMIF(O:T,Datenbank!$O630,T:T))</f>
        <v>0</v>
      </c>
      <c r="X630" s="33">
        <f ca="1">IF(ISERROR(SUMIF(O:Q,Datenbank!$O630,Q:Q)),"",SUMIF(O:Q,Datenbank!$O630,Q:Q))+IF(ISERROR(SUMIF(O:Q,Datenbank!$O630,P:P)),"",SUMIF(O:Q,Datenbank!$O630,P:P))</f>
        <v>0</v>
      </c>
      <c r="Y630" s="33">
        <f ca="1">IF(ISERROR(Datenbank!$X630-W630),"",Datenbank!$X630-W630)</f>
        <v>0</v>
      </c>
      <c r="Z630" s="31" t="str" cm="1">
        <f t="array" ref="Z630">_xlfn.LET(_xlpm.fi,_xlfn._xlws.FILTER($O630:$O$2480,(MONTH($D630:$D$2480)=MONTH($D630))*($O630:$O$2480=$O630)),IF(COUNT(_xlpm.fi)&gt;1,"DUPLIKAT",""))</f>
        <v/>
      </c>
      <c r="AA630" s="31"/>
      <c r="AB630" s="31"/>
    </row>
    <row r="631" spans="2:28" ht="20.100000000000001" customHeight="1" x14ac:dyDescent="0.25">
      <c r="B631" s="31">
        <f t="shared" si="80"/>
        <v>619</v>
      </c>
      <c r="C631" s="31">
        <f t="shared" si="81"/>
        <v>1</v>
      </c>
      <c r="D631" s="32"/>
      <c r="E631" s="31"/>
      <c r="F631" s="31">
        <f>Datenbank!$E631</f>
        <v>0</v>
      </c>
      <c r="G631" s="33" t="str">
        <f>IF(ISERROR(INDEX([1]Plan!A:O,MATCH(E631,[1]Plan!C:C,0),MATCH(C631,[1]Plan!$A$2:$O$2,0))),"",INDEX([1]Plan!A:O,MATCH(E631,[1]Plan!C:C,0),MATCH(C631,[1]Plan!$A$2:$O$2,0)))</f>
        <v/>
      </c>
      <c r="H631" s="33"/>
      <c r="I631" s="33"/>
      <c r="J631" s="31"/>
      <c r="K631" s="33" t="str">
        <f t="shared" si="78"/>
        <v/>
      </c>
      <c r="L631" s="33" t="str">
        <f t="shared" si="79"/>
        <v/>
      </c>
      <c r="M631" s="31" t="str">
        <f t="shared" si="82"/>
        <v/>
      </c>
      <c r="N631" s="31" t="str">
        <f>IF(ISERROR(VLOOKUP(M631,[1]Plan!$Q$5:$R$22,2,FALSE)),"",VLOOKUP(M631,[1]Plan!$Q$5:$R$22,2,FALSE))</f>
        <v/>
      </c>
      <c r="O631" s="31" t="str">
        <f>IF(ISERROR(INDEX([1]Plan!$B:$B,MATCH(F631,[1]Plan!$C:$C,0))),"",INDEX([1]Plan!$B:$B,MATCH(F631,[1]Plan!$C:$C,0)))</f>
        <v/>
      </c>
      <c r="P631" s="33" t="str">
        <f t="shared" si="83"/>
        <v/>
      </c>
      <c r="Q631" s="33">
        <f t="shared" si="84"/>
        <v>0</v>
      </c>
      <c r="R631" s="33" t="str">
        <f t="shared" si="85"/>
        <v/>
      </c>
      <c r="S631" s="33" t="str">
        <f>IF(Z631="DUPLIKAT","",Tabelle1[[#This Row],[Soll-Monat]])</f>
        <v/>
      </c>
      <c r="T631" s="33" t="str">
        <f>IF(ISERROR(IF(M631=99,"",INDEX([1]Plan!A:O,MATCH($O631,[1]Plan!B:B,0),MATCH($C631,[1]Plan!$A$2:$O$2,0)))),"",IF(M631=99,"",INDEX([1]Plan!A:O,MATCH($O631,[1]Plan!B:B,0),MATCH($C631,[1]Plan!$A$2:$O$2,0))))</f>
        <v/>
      </c>
      <c r="U631" s="33">
        <f>IF(ISERROR(SUMIFS(P:P,E:E,Datenbank!$E631,C:C,Datenbank!$C631)),"",SUMIFS(P:P,E:E,Datenbank!$E631,C:C,Datenbank!$C631))+IF(ISERROR(SUMIFS(Q:Q,E:E,Datenbank!$E631,C:C,Datenbank!$C631)),"",SUMIFS(Q:Q,E:E,Datenbank!$E631,C:C,Datenbank!$C631))</f>
        <v>0</v>
      </c>
      <c r="V631" s="33" t="str">
        <f>IF(ISERROR(IF(Z631="Duplikat","",(Datenbank!$U631-Datenbank!$T631))),"",IF(Z631="Duplikat","",(Datenbank!$U631-Datenbank!$T631)))</f>
        <v/>
      </c>
      <c r="W631" s="33">
        <f ca="1">IF(ISERROR(SUMIF(O:T,Datenbank!$O631,T:T)),"",SUMIF(O:T,Datenbank!$O631,T:T))</f>
        <v>0</v>
      </c>
      <c r="X631" s="33">
        <f ca="1">IF(ISERROR(SUMIF(O:Q,Datenbank!$O631,Q:Q)),"",SUMIF(O:Q,Datenbank!$O631,Q:Q))+IF(ISERROR(SUMIF(O:Q,Datenbank!$O631,P:P)),"",SUMIF(O:Q,Datenbank!$O631,P:P))</f>
        <v>0</v>
      </c>
      <c r="Y631" s="33">
        <f ca="1">IF(ISERROR(Datenbank!$X631-W631),"",Datenbank!$X631-W631)</f>
        <v>0</v>
      </c>
      <c r="Z631" s="31" t="str" cm="1">
        <f t="array" ref="Z631">_xlfn.LET(_xlpm.fi,_xlfn._xlws.FILTER($O631:$O$2480,(MONTH($D631:$D$2480)=MONTH($D631))*($O631:$O$2480=$O631)),IF(COUNT(_xlpm.fi)&gt;1,"DUPLIKAT",""))</f>
        <v/>
      </c>
      <c r="AA631" s="31"/>
      <c r="AB631" s="31"/>
    </row>
    <row r="632" spans="2:28" ht="20.100000000000001" customHeight="1" x14ac:dyDescent="0.25">
      <c r="B632" s="31">
        <f t="shared" si="80"/>
        <v>620</v>
      </c>
      <c r="C632" s="31">
        <f t="shared" si="81"/>
        <v>1</v>
      </c>
      <c r="D632" s="32"/>
      <c r="E632" s="31"/>
      <c r="F632" s="31">
        <f>Datenbank!$E632</f>
        <v>0</v>
      </c>
      <c r="G632" s="33" t="str">
        <f>IF(ISERROR(INDEX([1]Plan!A:O,MATCH(E632,[1]Plan!C:C,0),MATCH(C632,[1]Plan!$A$2:$O$2,0))),"",INDEX([1]Plan!A:O,MATCH(E632,[1]Plan!C:C,0),MATCH(C632,[1]Plan!$A$2:$O$2,0)))</f>
        <v/>
      </c>
      <c r="H632" s="33"/>
      <c r="I632" s="33"/>
      <c r="J632" s="31"/>
      <c r="K632" s="33" t="str">
        <f t="shared" si="78"/>
        <v/>
      </c>
      <c r="L632" s="33" t="str">
        <f t="shared" si="79"/>
        <v/>
      </c>
      <c r="M632" s="31" t="str">
        <f t="shared" si="82"/>
        <v/>
      </c>
      <c r="N632" s="31" t="str">
        <f>IF(ISERROR(VLOOKUP(M632,[1]Plan!$Q$5:$R$22,2,FALSE)),"",VLOOKUP(M632,[1]Plan!$Q$5:$R$22,2,FALSE))</f>
        <v/>
      </c>
      <c r="O632" s="31" t="str">
        <f>IF(ISERROR(INDEX([1]Plan!$B:$B,MATCH(F632,[1]Plan!$C:$C,0))),"",INDEX([1]Plan!$B:$B,MATCH(F632,[1]Plan!$C:$C,0)))</f>
        <v/>
      </c>
      <c r="P632" s="33" t="str">
        <f t="shared" si="83"/>
        <v/>
      </c>
      <c r="Q632" s="33">
        <f t="shared" si="84"/>
        <v>0</v>
      </c>
      <c r="R632" s="33" t="str">
        <f t="shared" si="85"/>
        <v/>
      </c>
      <c r="S632" s="33" t="str">
        <f>IF(Z632="DUPLIKAT","",Tabelle1[[#This Row],[Soll-Monat]])</f>
        <v/>
      </c>
      <c r="T632" s="33" t="str">
        <f>IF(ISERROR(IF(M632=99,"",INDEX([1]Plan!A:O,MATCH($O632,[1]Plan!B:B,0),MATCH($C632,[1]Plan!$A$2:$O$2,0)))),"",IF(M632=99,"",INDEX([1]Plan!A:O,MATCH($O632,[1]Plan!B:B,0),MATCH($C632,[1]Plan!$A$2:$O$2,0))))</f>
        <v/>
      </c>
      <c r="U632" s="33">
        <f>IF(ISERROR(SUMIFS(P:P,E:E,Datenbank!$E632,C:C,Datenbank!$C632)),"",SUMIFS(P:P,E:E,Datenbank!$E632,C:C,Datenbank!$C632))+IF(ISERROR(SUMIFS(Q:Q,E:E,Datenbank!$E632,C:C,Datenbank!$C632)),"",SUMIFS(Q:Q,E:E,Datenbank!$E632,C:C,Datenbank!$C632))</f>
        <v>0</v>
      </c>
      <c r="V632" s="33" t="str">
        <f>IF(ISERROR(IF(Z632="Duplikat","",(Datenbank!$U632-Datenbank!$T632))),"",IF(Z632="Duplikat","",(Datenbank!$U632-Datenbank!$T632)))</f>
        <v/>
      </c>
      <c r="W632" s="33">
        <f ca="1">IF(ISERROR(SUMIF(O:T,Datenbank!$O632,T:T)),"",SUMIF(O:T,Datenbank!$O632,T:T))</f>
        <v>0</v>
      </c>
      <c r="X632" s="33">
        <f ca="1">IF(ISERROR(SUMIF(O:Q,Datenbank!$O632,Q:Q)),"",SUMIF(O:Q,Datenbank!$O632,Q:Q))+IF(ISERROR(SUMIF(O:Q,Datenbank!$O632,P:P)),"",SUMIF(O:Q,Datenbank!$O632,P:P))</f>
        <v>0</v>
      </c>
      <c r="Y632" s="33">
        <f ca="1">IF(ISERROR(Datenbank!$X632-W632),"",Datenbank!$X632-W632)</f>
        <v>0</v>
      </c>
      <c r="Z632" s="31" t="str" cm="1">
        <f t="array" ref="Z632">_xlfn.LET(_xlpm.fi,_xlfn._xlws.FILTER($O632:$O$2480,(MONTH($D632:$D$2480)=MONTH($D632))*($O632:$O$2480=$O632)),IF(COUNT(_xlpm.fi)&gt;1,"DUPLIKAT",""))</f>
        <v/>
      </c>
      <c r="AA632" s="31"/>
      <c r="AB632" s="31"/>
    </row>
    <row r="633" spans="2:28" ht="20.100000000000001" customHeight="1" x14ac:dyDescent="0.25">
      <c r="B633" s="31">
        <f t="shared" si="80"/>
        <v>621</v>
      </c>
      <c r="C633" s="31">
        <f t="shared" si="81"/>
        <v>1</v>
      </c>
      <c r="D633" s="32"/>
      <c r="E633" s="31"/>
      <c r="F633" s="31">
        <f>Datenbank!$E633</f>
        <v>0</v>
      </c>
      <c r="G633" s="33" t="str">
        <f>IF(ISERROR(INDEX([1]Plan!A:O,MATCH(E633,[1]Plan!C:C,0),MATCH(C633,[1]Plan!$A$2:$O$2,0))),"",INDEX([1]Plan!A:O,MATCH(E633,[1]Plan!C:C,0),MATCH(C633,[1]Plan!$A$2:$O$2,0)))</f>
        <v/>
      </c>
      <c r="H633" s="33"/>
      <c r="I633" s="33"/>
      <c r="J633" s="31"/>
      <c r="K633" s="33" t="str">
        <f t="shared" si="78"/>
        <v/>
      </c>
      <c r="L633" s="33" t="str">
        <f t="shared" si="79"/>
        <v/>
      </c>
      <c r="M633" s="31" t="str">
        <f t="shared" si="82"/>
        <v/>
      </c>
      <c r="N633" s="31" t="str">
        <f>IF(ISERROR(VLOOKUP(M633,[1]Plan!$Q$5:$R$22,2,FALSE)),"",VLOOKUP(M633,[1]Plan!$Q$5:$R$22,2,FALSE))</f>
        <v/>
      </c>
      <c r="O633" s="31" t="str">
        <f>IF(ISERROR(INDEX([1]Plan!$B:$B,MATCH(F633,[1]Plan!$C:$C,0))),"",INDEX([1]Plan!$B:$B,MATCH(F633,[1]Plan!$C:$C,0)))</f>
        <v/>
      </c>
      <c r="P633" s="33" t="str">
        <f t="shared" si="83"/>
        <v/>
      </c>
      <c r="Q633" s="33">
        <f t="shared" si="84"/>
        <v>0</v>
      </c>
      <c r="R633" s="33" t="str">
        <f t="shared" si="85"/>
        <v/>
      </c>
      <c r="S633" s="33" t="str">
        <f>IF(Z633="DUPLIKAT","",Tabelle1[[#This Row],[Soll-Monat]])</f>
        <v/>
      </c>
      <c r="T633" s="33" t="str">
        <f>IF(ISERROR(IF(M633=99,"",INDEX([1]Plan!A:O,MATCH($O633,[1]Plan!B:B,0),MATCH($C633,[1]Plan!$A$2:$O$2,0)))),"",IF(M633=99,"",INDEX([1]Plan!A:O,MATCH($O633,[1]Plan!B:B,0),MATCH($C633,[1]Plan!$A$2:$O$2,0))))</f>
        <v/>
      </c>
      <c r="U633" s="33">
        <f>IF(ISERROR(SUMIFS(P:P,E:E,Datenbank!$E633,C:C,Datenbank!$C633)),"",SUMIFS(P:P,E:E,Datenbank!$E633,C:C,Datenbank!$C633))+IF(ISERROR(SUMIFS(Q:Q,E:E,Datenbank!$E633,C:C,Datenbank!$C633)),"",SUMIFS(Q:Q,E:E,Datenbank!$E633,C:C,Datenbank!$C633))</f>
        <v>0</v>
      </c>
      <c r="V633" s="33" t="str">
        <f>IF(ISERROR(IF(Z633="Duplikat","",(Datenbank!$U633-Datenbank!$T633))),"",IF(Z633="Duplikat","",(Datenbank!$U633-Datenbank!$T633)))</f>
        <v/>
      </c>
      <c r="W633" s="33">
        <f ca="1">IF(ISERROR(SUMIF(O:T,Datenbank!$O633,T:T)),"",SUMIF(O:T,Datenbank!$O633,T:T))</f>
        <v>0</v>
      </c>
      <c r="X633" s="33">
        <f ca="1">IF(ISERROR(SUMIF(O:Q,Datenbank!$O633,Q:Q)),"",SUMIF(O:Q,Datenbank!$O633,Q:Q))+IF(ISERROR(SUMIF(O:Q,Datenbank!$O633,P:P)),"",SUMIF(O:Q,Datenbank!$O633,P:P))</f>
        <v>0</v>
      </c>
      <c r="Y633" s="33">
        <f ca="1">IF(ISERROR(Datenbank!$X633-W633),"",Datenbank!$X633-W633)</f>
        <v>0</v>
      </c>
      <c r="Z633" s="31" t="str" cm="1">
        <f t="array" ref="Z633">_xlfn.LET(_xlpm.fi,_xlfn._xlws.FILTER($O633:$O$2480,(MONTH($D633:$D$2480)=MONTH($D633))*($O633:$O$2480=$O633)),IF(COUNT(_xlpm.fi)&gt;1,"DUPLIKAT",""))</f>
        <v/>
      </c>
      <c r="AA633" s="31"/>
      <c r="AB633" s="31"/>
    </row>
    <row r="634" spans="2:28" ht="20.100000000000001" customHeight="1" x14ac:dyDescent="0.25">
      <c r="B634" s="31">
        <f t="shared" si="80"/>
        <v>622</v>
      </c>
      <c r="C634" s="31">
        <f t="shared" si="81"/>
        <v>1</v>
      </c>
      <c r="D634" s="32"/>
      <c r="E634" s="31"/>
      <c r="F634" s="31">
        <f>Datenbank!$E634</f>
        <v>0</v>
      </c>
      <c r="G634" s="33" t="str">
        <f>IF(ISERROR(INDEX([1]Plan!A:O,MATCH(E634,[1]Plan!C:C,0),MATCH(C634,[1]Plan!$A$2:$O$2,0))),"",INDEX([1]Plan!A:O,MATCH(E634,[1]Plan!C:C,0),MATCH(C634,[1]Plan!$A$2:$O$2,0)))</f>
        <v/>
      </c>
      <c r="H634" s="33"/>
      <c r="I634" s="33"/>
      <c r="J634" s="31"/>
      <c r="K634" s="33" t="str">
        <f t="shared" si="78"/>
        <v/>
      </c>
      <c r="L634" s="33" t="str">
        <f t="shared" si="79"/>
        <v/>
      </c>
      <c r="M634" s="31" t="str">
        <f t="shared" si="82"/>
        <v/>
      </c>
      <c r="N634" s="31" t="str">
        <f>IF(ISERROR(VLOOKUP(M634,[1]Plan!$Q$5:$R$22,2,FALSE)),"",VLOOKUP(M634,[1]Plan!$Q$5:$R$22,2,FALSE))</f>
        <v/>
      </c>
      <c r="O634" s="31" t="str">
        <f>IF(ISERROR(INDEX([1]Plan!$B:$B,MATCH(F634,[1]Plan!$C:$C,0))),"",INDEX([1]Plan!$B:$B,MATCH(F634,[1]Plan!$C:$C,0)))</f>
        <v/>
      </c>
      <c r="P634" s="33" t="str">
        <f t="shared" si="83"/>
        <v/>
      </c>
      <c r="Q634" s="33">
        <f t="shared" si="84"/>
        <v>0</v>
      </c>
      <c r="R634" s="33" t="str">
        <f t="shared" si="85"/>
        <v/>
      </c>
      <c r="S634" s="33" t="str">
        <f>IF(Z634="DUPLIKAT","",Tabelle1[[#This Row],[Soll-Monat]])</f>
        <v/>
      </c>
      <c r="T634" s="33" t="str">
        <f>IF(ISERROR(IF(M634=99,"",INDEX([1]Plan!A:O,MATCH($O634,[1]Plan!B:B,0),MATCH($C634,[1]Plan!$A$2:$O$2,0)))),"",IF(M634=99,"",INDEX([1]Plan!A:O,MATCH($O634,[1]Plan!B:B,0),MATCH($C634,[1]Plan!$A$2:$O$2,0))))</f>
        <v/>
      </c>
      <c r="U634" s="33">
        <f>IF(ISERROR(SUMIFS(P:P,E:E,Datenbank!$E634,C:C,Datenbank!$C634)),"",SUMIFS(P:P,E:E,Datenbank!$E634,C:C,Datenbank!$C634))+IF(ISERROR(SUMIFS(Q:Q,E:E,Datenbank!$E634,C:C,Datenbank!$C634)),"",SUMIFS(Q:Q,E:E,Datenbank!$E634,C:C,Datenbank!$C634))</f>
        <v>0</v>
      </c>
      <c r="V634" s="33" t="str">
        <f>IF(ISERROR(IF(Z634="Duplikat","",(Datenbank!$U634-Datenbank!$T634))),"",IF(Z634="Duplikat","",(Datenbank!$U634-Datenbank!$T634)))</f>
        <v/>
      </c>
      <c r="W634" s="33">
        <f ca="1">IF(ISERROR(SUMIF(O:T,Datenbank!$O634,T:T)),"",SUMIF(O:T,Datenbank!$O634,T:T))</f>
        <v>0</v>
      </c>
      <c r="X634" s="33">
        <f ca="1">IF(ISERROR(SUMIF(O:Q,Datenbank!$O634,Q:Q)),"",SUMIF(O:Q,Datenbank!$O634,Q:Q))+IF(ISERROR(SUMIF(O:Q,Datenbank!$O634,P:P)),"",SUMIF(O:Q,Datenbank!$O634,P:P))</f>
        <v>0</v>
      </c>
      <c r="Y634" s="33">
        <f ca="1">IF(ISERROR(Datenbank!$X634-W634),"",Datenbank!$X634-W634)</f>
        <v>0</v>
      </c>
      <c r="Z634" s="31" t="str" cm="1">
        <f t="array" ref="Z634">_xlfn.LET(_xlpm.fi,_xlfn._xlws.FILTER($O634:$O$2480,(MONTH($D634:$D$2480)=MONTH($D634))*($O634:$O$2480=$O634)),IF(COUNT(_xlpm.fi)&gt;1,"DUPLIKAT",""))</f>
        <v/>
      </c>
      <c r="AA634" s="31"/>
      <c r="AB634" s="31"/>
    </row>
    <row r="635" spans="2:28" ht="20.100000000000001" customHeight="1" x14ac:dyDescent="0.25">
      <c r="B635" s="31">
        <f t="shared" si="80"/>
        <v>623</v>
      </c>
      <c r="C635" s="31">
        <f t="shared" si="81"/>
        <v>1</v>
      </c>
      <c r="D635" s="32"/>
      <c r="E635" s="31"/>
      <c r="F635" s="31">
        <f>Datenbank!$E635</f>
        <v>0</v>
      </c>
      <c r="G635" s="33" t="str">
        <f>IF(ISERROR(INDEX([1]Plan!A:O,MATCH(E635,[1]Plan!C:C,0),MATCH(C635,[1]Plan!$A$2:$O$2,0))),"",INDEX([1]Plan!A:O,MATCH(E635,[1]Plan!C:C,0),MATCH(C635,[1]Plan!$A$2:$O$2,0)))</f>
        <v/>
      </c>
      <c r="H635" s="33"/>
      <c r="I635" s="33"/>
      <c r="J635" s="31"/>
      <c r="K635" s="33" t="str">
        <f t="shared" si="78"/>
        <v/>
      </c>
      <c r="L635" s="33" t="str">
        <f t="shared" si="79"/>
        <v/>
      </c>
      <c r="M635" s="31" t="str">
        <f t="shared" si="82"/>
        <v/>
      </c>
      <c r="N635" s="31" t="str">
        <f>IF(ISERROR(VLOOKUP(M635,[1]Plan!$Q$5:$R$22,2,FALSE)),"",VLOOKUP(M635,[1]Plan!$Q$5:$R$22,2,FALSE))</f>
        <v/>
      </c>
      <c r="O635" s="31" t="str">
        <f>IF(ISERROR(INDEX([1]Plan!$B:$B,MATCH(F635,[1]Plan!$C:$C,0))),"",INDEX([1]Plan!$B:$B,MATCH(F635,[1]Plan!$C:$C,0)))</f>
        <v/>
      </c>
      <c r="P635" s="33" t="str">
        <f t="shared" si="83"/>
        <v/>
      </c>
      <c r="Q635" s="33">
        <f t="shared" si="84"/>
        <v>0</v>
      </c>
      <c r="R635" s="33" t="str">
        <f t="shared" si="85"/>
        <v/>
      </c>
      <c r="S635" s="33" t="str">
        <f>IF(Z635="DUPLIKAT","",Tabelle1[[#This Row],[Soll-Monat]])</f>
        <v/>
      </c>
      <c r="T635" s="33" t="str">
        <f>IF(ISERROR(IF(M635=99,"",INDEX([1]Plan!A:O,MATCH($O635,[1]Plan!B:B,0),MATCH($C635,[1]Plan!$A$2:$O$2,0)))),"",IF(M635=99,"",INDEX([1]Plan!A:O,MATCH($O635,[1]Plan!B:B,0),MATCH($C635,[1]Plan!$A$2:$O$2,0))))</f>
        <v/>
      </c>
      <c r="U635" s="33">
        <f>IF(ISERROR(SUMIFS(P:P,E:E,Datenbank!$E635,C:C,Datenbank!$C635)),"",SUMIFS(P:P,E:E,Datenbank!$E635,C:C,Datenbank!$C635))+IF(ISERROR(SUMIFS(Q:Q,E:E,Datenbank!$E635,C:C,Datenbank!$C635)),"",SUMIFS(Q:Q,E:E,Datenbank!$E635,C:C,Datenbank!$C635))</f>
        <v>0</v>
      </c>
      <c r="V635" s="33" t="str">
        <f>IF(ISERROR(IF(Z635="Duplikat","",(Datenbank!$U635-Datenbank!$T635))),"",IF(Z635="Duplikat","",(Datenbank!$U635-Datenbank!$T635)))</f>
        <v/>
      </c>
      <c r="W635" s="33">
        <f ca="1">IF(ISERROR(SUMIF(O:T,Datenbank!$O635,T:T)),"",SUMIF(O:T,Datenbank!$O635,T:T))</f>
        <v>0</v>
      </c>
      <c r="X635" s="33">
        <f ca="1">IF(ISERROR(SUMIF(O:Q,Datenbank!$O635,Q:Q)),"",SUMIF(O:Q,Datenbank!$O635,Q:Q))+IF(ISERROR(SUMIF(O:Q,Datenbank!$O635,P:P)),"",SUMIF(O:Q,Datenbank!$O635,P:P))</f>
        <v>0</v>
      </c>
      <c r="Y635" s="33">
        <f ca="1">IF(ISERROR(Datenbank!$X635-W635),"",Datenbank!$X635-W635)</f>
        <v>0</v>
      </c>
      <c r="Z635" s="31" t="str" cm="1">
        <f t="array" ref="Z635">_xlfn.LET(_xlpm.fi,_xlfn._xlws.FILTER($O635:$O$2480,(MONTH($D635:$D$2480)=MONTH($D635))*($O635:$O$2480=$O635)),IF(COUNT(_xlpm.fi)&gt;1,"DUPLIKAT",""))</f>
        <v/>
      </c>
      <c r="AA635" s="31"/>
      <c r="AB635" s="31"/>
    </row>
    <row r="636" spans="2:28" ht="20.100000000000001" customHeight="1" x14ac:dyDescent="0.25">
      <c r="B636" s="31">
        <f t="shared" si="80"/>
        <v>624</v>
      </c>
      <c r="C636" s="31">
        <f t="shared" si="81"/>
        <v>1</v>
      </c>
      <c r="D636" s="32"/>
      <c r="E636" s="31"/>
      <c r="F636" s="31">
        <f>Datenbank!$E636</f>
        <v>0</v>
      </c>
      <c r="G636" s="33" t="str">
        <f>IF(ISERROR(INDEX([1]Plan!A:O,MATCH(E636,[1]Plan!C:C,0),MATCH(C636,[1]Plan!$A$2:$O$2,0))),"",INDEX([1]Plan!A:O,MATCH(E636,[1]Plan!C:C,0),MATCH(C636,[1]Plan!$A$2:$O$2,0)))</f>
        <v/>
      </c>
      <c r="H636" s="33"/>
      <c r="I636" s="33"/>
      <c r="J636" s="31"/>
      <c r="K636" s="33" t="str">
        <f t="shared" si="78"/>
        <v/>
      </c>
      <c r="L636" s="33" t="str">
        <f t="shared" si="79"/>
        <v/>
      </c>
      <c r="M636" s="31" t="str">
        <f t="shared" si="82"/>
        <v/>
      </c>
      <c r="N636" s="31" t="str">
        <f>IF(ISERROR(VLOOKUP(M636,[1]Plan!$Q$5:$R$22,2,FALSE)),"",VLOOKUP(M636,[1]Plan!$Q$5:$R$22,2,FALSE))</f>
        <v/>
      </c>
      <c r="O636" s="31" t="str">
        <f>IF(ISERROR(INDEX([1]Plan!$B:$B,MATCH(F636,[1]Plan!$C:$C,0))),"",INDEX([1]Plan!$B:$B,MATCH(F636,[1]Plan!$C:$C,0)))</f>
        <v/>
      </c>
      <c r="P636" s="33" t="str">
        <f t="shared" si="83"/>
        <v/>
      </c>
      <c r="Q636" s="33">
        <f t="shared" si="84"/>
        <v>0</v>
      </c>
      <c r="R636" s="33" t="str">
        <f t="shared" si="85"/>
        <v/>
      </c>
      <c r="S636" s="33" t="str">
        <f>IF(Z636="DUPLIKAT","",Tabelle1[[#This Row],[Soll-Monat]])</f>
        <v/>
      </c>
      <c r="T636" s="33" t="str">
        <f>IF(ISERROR(IF(M636=99,"",INDEX([1]Plan!A:O,MATCH($O636,[1]Plan!B:B,0),MATCH($C636,[1]Plan!$A$2:$O$2,0)))),"",IF(M636=99,"",INDEX([1]Plan!A:O,MATCH($O636,[1]Plan!B:B,0),MATCH($C636,[1]Plan!$A$2:$O$2,0))))</f>
        <v/>
      </c>
      <c r="U636" s="33">
        <f>IF(ISERROR(SUMIFS(P:P,E:E,Datenbank!$E636,C:C,Datenbank!$C636)),"",SUMIFS(P:P,E:E,Datenbank!$E636,C:C,Datenbank!$C636))+IF(ISERROR(SUMIFS(Q:Q,E:E,Datenbank!$E636,C:C,Datenbank!$C636)),"",SUMIFS(Q:Q,E:E,Datenbank!$E636,C:C,Datenbank!$C636))</f>
        <v>0</v>
      </c>
      <c r="V636" s="33" t="str">
        <f>IF(ISERROR(IF(Z636="Duplikat","",(Datenbank!$U636-Datenbank!$T636))),"",IF(Z636="Duplikat","",(Datenbank!$U636-Datenbank!$T636)))</f>
        <v/>
      </c>
      <c r="W636" s="33">
        <f ca="1">IF(ISERROR(SUMIF(O:T,Datenbank!$O636,T:T)),"",SUMIF(O:T,Datenbank!$O636,T:T))</f>
        <v>0</v>
      </c>
      <c r="X636" s="33">
        <f ca="1">IF(ISERROR(SUMIF(O:Q,Datenbank!$O636,Q:Q)),"",SUMIF(O:Q,Datenbank!$O636,Q:Q))+IF(ISERROR(SUMIF(O:Q,Datenbank!$O636,P:P)),"",SUMIF(O:Q,Datenbank!$O636,P:P))</f>
        <v>0</v>
      </c>
      <c r="Y636" s="33">
        <f ca="1">IF(ISERROR(Datenbank!$X636-W636),"",Datenbank!$X636-W636)</f>
        <v>0</v>
      </c>
      <c r="Z636" s="31" t="str" cm="1">
        <f t="array" ref="Z636">_xlfn.LET(_xlpm.fi,_xlfn._xlws.FILTER($O636:$O$2480,(MONTH($D636:$D$2480)=MONTH($D636))*($O636:$O$2480=$O636)),IF(COUNT(_xlpm.fi)&gt;1,"DUPLIKAT",""))</f>
        <v/>
      </c>
      <c r="AA636" s="31"/>
      <c r="AB636" s="31"/>
    </row>
    <row r="637" spans="2:28" ht="20.100000000000001" customHeight="1" x14ac:dyDescent="0.25">
      <c r="B637" s="31">
        <f t="shared" si="80"/>
        <v>625</v>
      </c>
      <c r="C637" s="31">
        <f t="shared" si="81"/>
        <v>1</v>
      </c>
      <c r="D637" s="32"/>
      <c r="E637" s="31"/>
      <c r="F637" s="31">
        <f>Datenbank!$E637</f>
        <v>0</v>
      </c>
      <c r="G637" s="33" t="str">
        <f>IF(ISERROR(INDEX([1]Plan!A:O,MATCH(E637,[1]Plan!C:C,0),MATCH(C637,[1]Plan!$A$2:$O$2,0))),"",INDEX([1]Plan!A:O,MATCH(E637,[1]Plan!C:C,0),MATCH(C637,[1]Plan!$A$2:$O$2,0)))</f>
        <v/>
      </c>
      <c r="H637" s="33"/>
      <c r="I637" s="33"/>
      <c r="J637" s="31"/>
      <c r="K637" s="33" t="str">
        <f t="shared" si="78"/>
        <v/>
      </c>
      <c r="L637" s="33" t="str">
        <f t="shared" si="79"/>
        <v/>
      </c>
      <c r="M637" s="31" t="str">
        <f t="shared" si="82"/>
        <v/>
      </c>
      <c r="N637" s="31" t="str">
        <f>IF(ISERROR(VLOOKUP(M637,[1]Plan!$Q$5:$R$22,2,FALSE)),"",VLOOKUP(M637,[1]Plan!$Q$5:$R$22,2,FALSE))</f>
        <v/>
      </c>
      <c r="O637" s="31" t="str">
        <f>IF(ISERROR(INDEX([1]Plan!$B:$B,MATCH(F637,[1]Plan!$C:$C,0))),"",INDEX([1]Plan!$B:$B,MATCH(F637,[1]Plan!$C:$C,0)))</f>
        <v/>
      </c>
      <c r="P637" s="33" t="str">
        <f t="shared" si="83"/>
        <v/>
      </c>
      <c r="Q637" s="33">
        <f t="shared" si="84"/>
        <v>0</v>
      </c>
      <c r="R637" s="33" t="str">
        <f t="shared" si="85"/>
        <v/>
      </c>
      <c r="S637" s="33" t="str">
        <f>IF(Z637="DUPLIKAT","",Tabelle1[[#This Row],[Soll-Monat]])</f>
        <v/>
      </c>
      <c r="T637" s="33" t="str">
        <f>IF(ISERROR(IF(M637=99,"",INDEX([1]Plan!A:O,MATCH($O637,[1]Plan!B:B,0),MATCH($C637,[1]Plan!$A$2:$O$2,0)))),"",IF(M637=99,"",INDEX([1]Plan!A:O,MATCH($O637,[1]Plan!B:B,0),MATCH($C637,[1]Plan!$A$2:$O$2,0))))</f>
        <v/>
      </c>
      <c r="U637" s="33">
        <f>IF(ISERROR(SUMIFS(P:P,E:E,Datenbank!$E637,C:C,Datenbank!$C637)),"",SUMIFS(P:P,E:E,Datenbank!$E637,C:C,Datenbank!$C637))+IF(ISERROR(SUMIFS(Q:Q,E:E,Datenbank!$E637,C:C,Datenbank!$C637)),"",SUMIFS(Q:Q,E:E,Datenbank!$E637,C:C,Datenbank!$C637))</f>
        <v>0</v>
      </c>
      <c r="V637" s="33" t="str">
        <f>IF(ISERROR(IF(Z637="Duplikat","",(Datenbank!$U637-Datenbank!$T637))),"",IF(Z637="Duplikat","",(Datenbank!$U637-Datenbank!$T637)))</f>
        <v/>
      </c>
      <c r="W637" s="33">
        <f ca="1">IF(ISERROR(SUMIF(O:T,Datenbank!$O637,T:T)),"",SUMIF(O:T,Datenbank!$O637,T:T))</f>
        <v>0</v>
      </c>
      <c r="X637" s="33">
        <f ca="1">IF(ISERROR(SUMIF(O:Q,Datenbank!$O637,Q:Q)),"",SUMIF(O:Q,Datenbank!$O637,Q:Q))+IF(ISERROR(SUMIF(O:Q,Datenbank!$O637,P:P)),"",SUMIF(O:Q,Datenbank!$O637,P:P))</f>
        <v>0</v>
      </c>
      <c r="Y637" s="33">
        <f ca="1">IF(ISERROR(Datenbank!$X637-W637),"",Datenbank!$X637-W637)</f>
        <v>0</v>
      </c>
      <c r="Z637" s="31" t="str" cm="1">
        <f t="array" ref="Z637">_xlfn.LET(_xlpm.fi,_xlfn._xlws.FILTER($O637:$O$2480,(MONTH($D637:$D$2480)=MONTH($D637))*($O637:$O$2480=$O637)),IF(COUNT(_xlpm.fi)&gt;1,"DUPLIKAT",""))</f>
        <v/>
      </c>
      <c r="AA637" s="31"/>
      <c r="AB637" s="31"/>
    </row>
    <row r="638" spans="2:28" ht="20.100000000000001" customHeight="1" x14ac:dyDescent="0.25">
      <c r="B638" s="31">
        <f t="shared" si="80"/>
        <v>626</v>
      </c>
      <c r="C638" s="31">
        <f t="shared" si="81"/>
        <v>1</v>
      </c>
      <c r="D638" s="32"/>
      <c r="E638" s="31"/>
      <c r="F638" s="31">
        <f>Datenbank!$E638</f>
        <v>0</v>
      </c>
      <c r="G638" s="33" t="str">
        <f>IF(ISERROR(INDEX([1]Plan!A:O,MATCH(E638,[1]Plan!C:C,0),MATCH(C638,[1]Plan!$A$2:$O$2,0))),"",INDEX([1]Plan!A:O,MATCH(E638,[1]Plan!C:C,0),MATCH(C638,[1]Plan!$A$2:$O$2,0)))</f>
        <v/>
      </c>
      <c r="H638" s="33"/>
      <c r="I638" s="33"/>
      <c r="J638" s="31"/>
      <c r="K638" s="33" t="str">
        <f t="shared" si="78"/>
        <v/>
      </c>
      <c r="L638" s="33" t="str">
        <f t="shared" si="79"/>
        <v/>
      </c>
      <c r="M638" s="31" t="str">
        <f t="shared" si="82"/>
        <v/>
      </c>
      <c r="N638" s="31" t="str">
        <f>IF(ISERROR(VLOOKUP(M638,[1]Plan!$Q$5:$R$22,2,FALSE)),"",VLOOKUP(M638,[1]Plan!$Q$5:$R$22,2,FALSE))</f>
        <v/>
      </c>
      <c r="O638" s="31" t="str">
        <f>IF(ISERROR(INDEX([1]Plan!$B:$B,MATCH(F638,[1]Plan!$C:$C,0))),"",INDEX([1]Plan!$B:$B,MATCH(F638,[1]Plan!$C:$C,0)))</f>
        <v/>
      </c>
      <c r="P638" s="33" t="str">
        <f t="shared" si="83"/>
        <v/>
      </c>
      <c r="Q638" s="33">
        <f t="shared" si="84"/>
        <v>0</v>
      </c>
      <c r="R638" s="33" t="str">
        <f t="shared" si="85"/>
        <v/>
      </c>
      <c r="S638" s="33" t="str">
        <f>IF(Z638="DUPLIKAT","",Tabelle1[[#This Row],[Soll-Monat]])</f>
        <v/>
      </c>
      <c r="T638" s="33" t="str">
        <f>IF(ISERROR(IF(M638=99,"",INDEX([1]Plan!A:O,MATCH($O638,[1]Plan!B:B,0),MATCH($C638,[1]Plan!$A$2:$O$2,0)))),"",IF(M638=99,"",INDEX([1]Plan!A:O,MATCH($O638,[1]Plan!B:B,0),MATCH($C638,[1]Plan!$A$2:$O$2,0))))</f>
        <v/>
      </c>
      <c r="U638" s="33">
        <f>IF(ISERROR(SUMIFS(P:P,E:E,Datenbank!$E638,C:C,Datenbank!$C638)),"",SUMIFS(P:P,E:E,Datenbank!$E638,C:C,Datenbank!$C638))+IF(ISERROR(SUMIFS(Q:Q,E:E,Datenbank!$E638,C:C,Datenbank!$C638)),"",SUMIFS(Q:Q,E:E,Datenbank!$E638,C:C,Datenbank!$C638))</f>
        <v>0</v>
      </c>
      <c r="V638" s="33" t="str">
        <f>IF(ISERROR(IF(Z638="Duplikat","",(Datenbank!$U638-Datenbank!$T638))),"",IF(Z638="Duplikat","",(Datenbank!$U638-Datenbank!$T638)))</f>
        <v/>
      </c>
      <c r="W638" s="33">
        <f ca="1">IF(ISERROR(SUMIF(O:T,Datenbank!$O638,T:T)),"",SUMIF(O:T,Datenbank!$O638,T:T))</f>
        <v>0</v>
      </c>
      <c r="X638" s="33">
        <f ca="1">IF(ISERROR(SUMIF(O:Q,Datenbank!$O638,Q:Q)),"",SUMIF(O:Q,Datenbank!$O638,Q:Q))+IF(ISERROR(SUMIF(O:Q,Datenbank!$O638,P:P)),"",SUMIF(O:Q,Datenbank!$O638,P:P))</f>
        <v>0</v>
      </c>
      <c r="Y638" s="33">
        <f ca="1">IF(ISERROR(Datenbank!$X638-W638),"",Datenbank!$X638-W638)</f>
        <v>0</v>
      </c>
      <c r="Z638" s="31" t="str" cm="1">
        <f t="array" ref="Z638">_xlfn.LET(_xlpm.fi,_xlfn._xlws.FILTER($O638:$O$2480,(MONTH($D638:$D$2480)=MONTH($D638))*($O638:$O$2480=$O638)),IF(COUNT(_xlpm.fi)&gt;1,"DUPLIKAT",""))</f>
        <v/>
      </c>
      <c r="AA638" s="31"/>
      <c r="AB638" s="31"/>
    </row>
    <row r="639" spans="2:28" ht="20.100000000000001" customHeight="1" x14ac:dyDescent="0.25">
      <c r="B639" s="31">
        <f t="shared" si="80"/>
        <v>627</v>
      </c>
      <c r="C639" s="31">
        <f t="shared" si="81"/>
        <v>1</v>
      </c>
      <c r="D639" s="32"/>
      <c r="E639" s="31"/>
      <c r="F639" s="31">
        <f>Datenbank!$E639</f>
        <v>0</v>
      </c>
      <c r="G639" s="33" t="str">
        <f>IF(ISERROR(INDEX([1]Plan!A:O,MATCH(E639,[1]Plan!C:C,0),MATCH(C639,[1]Plan!$A$2:$O$2,0))),"",INDEX([1]Plan!A:O,MATCH(E639,[1]Plan!C:C,0),MATCH(C639,[1]Plan!$A$2:$O$2,0)))</f>
        <v/>
      </c>
      <c r="H639" s="33"/>
      <c r="I639" s="33"/>
      <c r="J639" s="31"/>
      <c r="K639" s="33" t="str">
        <f t="shared" si="78"/>
        <v/>
      </c>
      <c r="L639" s="33" t="str">
        <f t="shared" si="79"/>
        <v/>
      </c>
      <c r="M639" s="31" t="str">
        <f t="shared" si="82"/>
        <v/>
      </c>
      <c r="N639" s="31" t="str">
        <f>IF(ISERROR(VLOOKUP(M639,[1]Plan!$Q$5:$R$22,2,FALSE)),"",VLOOKUP(M639,[1]Plan!$Q$5:$R$22,2,FALSE))</f>
        <v/>
      </c>
      <c r="O639" s="31" t="str">
        <f>IF(ISERROR(INDEX([1]Plan!$B:$B,MATCH(F639,[1]Plan!$C:$C,0))),"",INDEX([1]Plan!$B:$B,MATCH(F639,[1]Plan!$C:$C,0)))</f>
        <v/>
      </c>
      <c r="P639" s="33" t="str">
        <f t="shared" si="83"/>
        <v/>
      </c>
      <c r="Q639" s="33">
        <f t="shared" si="84"/>
        <v>0</v>
      </c>
      <c r="R639" s="33" t="str">
        <f t="shared" si="85"/>
        <v/>
      </c>
      <c r="S639" s="33" t="str">
        <f>IF(Z639="DUPLIKAT","",Tabelle1[[#This Row],[Soll-Monat]])</f>
        <v/>
      </c>
      <c r="T639" s="33" t="str">
        <f>IF(ISERROR(IF(M639=99,"",INDEX([1]Plan!A:O,MATCH($O639,[1]Plan!B:B,0),MATCH($C639,[1]Plan!$A$2:$O$2,0)))),"",IF(M639=99,"",INDEX([1]Plan!A:O,MATCH($O639,[1]Plan!B:B,0),MATCH($C639,[1]Plan!$A$2:$O$2,0))))</f>
        <v/>
      </c>
      <c r="U639" s="33">
        <f>IF(ISERROR(SUMIFS(P:P,E:E,Datenbank!$E639,C:C,Datenbank!$C639)),"",SUMIFS(P:P,E:E,Datenbank!$E639,C:C,Datenbank!$C639))+IF(ISERROR(SUMIFS(Q:Q,E:E,Datenbank!$E639,C:C,Datenbank!$C639)),"",SUMIFS(Q:Q,E:E,Datenbank!$E639,C:C,Datenbank!$C639))</f>
        <v>0</v>
      </c>
      <c r="V639" s="33" t="str">
        <f>IF(ISERROR(IF(Z639="Duplikat","",(Datenbank!$U639-Datenbank!$T639))),"",IF(Z639="Duplikat","",(Datenbank!$U639-Datenbank!$T639)))</f>
        <v/>
      </c>
      <c r="W639" s="33">
        <f ca="1">IF(ISERROR(SUMIF(O:T,Datenbank!$O639,T:T)),"",SUMIF(O:T,Datenbank!$O639,T:T))</f>
        <v>0</v>
      </c>
      <c r="X639" s="33">
        <f ca="1">IF(ISERROR(SUMIF(O:Q,Datenbank!$O639,Q:Q)),"",SUMIF(O:Q,Datenbank!$O639,Q:Q))+IF(ISERROR(SUMIF(O:Q,Datenbank!$O639,P:P)),"",SUMIF(O:Q,Datenbank!$O639,P:P))</f>
        <v>0</v>
      </c>
      <c r="Y639" s="33">
        <f ca="1">IF(ISERROR(Datenbank!$X639-W639),"",Datenbank!$X639-W639)</f>
        <v>0</v>
      </c>
      <c r="Z639" s="31" t="str" cm="1">
        <f t="array" ref="Z639">_xlfn.LET(_xlpm.fi,_xlfn._xlws.FILTER($O639:$O$2480,(MONTH($D639:$D$2480)=MONTH($D639))*($O639:$O$2480=$O639)),IF(COUNT(_xlpm.fi)&gt;1,"DUPLIKAT",""))</f>
        <v/>
      </c>
      <c r="AA639" s="31"/>
      <c r="AB639" s="31"/>
    </row>
    <row r="640" spans="2:28" ht="20.100000000000001" customHeight="1" x14ac:dyDescent="0.25">
      <c r="B640" s="31">
        <f t="shared" si="80"/>
        <v>628</v>
      </c>
      <c r="C640" s="31">
        <f t="shared" si="81"/>
        <v>1</v>
      </c>
      <c r="D640" s="32"/>
      <c r="E640" s="31"/>
      <c r="F640" s="31">
        <f>Datenbank!$E640</f>
        <v>0</v>
      </c>
      <c r="G640" s="33" t="str">
        <f>IF(ISERROR(INDEX([1]Plan!A:O,MATCH(E640,[1]Plan!C:C,0),MATCH(C640,[1]Plan!$A$2:$O$2,0))),"",INDEX([1]Plan!A:O,MATCH(E640,[1]Plan!C:C,0),MATCH(C640,[1]Plan!$A$2:$O$2,0)))</f>
        <v/>
      </c>
      <c r="H640" s="33"/>
      <c r="I640" s="33"/>
      <c r="J640" s="31"/>
      <c r="K640" s="33" t="str">
        <f t="shared" si="78"/>
        <v/>
      </c>
      <c r="L640" s="33" t="str">
        <f t="shared" si="79"/>
        <v/>
      </c>
      <c r="M640" s="31" t="str">
        <f t="shared" si="82"/>
        <v/>
      </c>
      <c r="N640" s="31" t="str">
        <f>IF(ISERROR(VLOOKUP(M640,[1]Plan!$Q$5:$R$22,2,FALSE)),"",VLOOKUP(M640,[1]Plan!$Q$5:$R$22,2,FALSE))</f>
        <v/>
      </c>
      <c r="O640" s="31" t="str">
        <f>IF(ISERROR(INDEX([1]Plan!$B:$B,MATCH(F640,[1]Plan!$C:$C,0))),"",INDEX([1]Plan!$B:$B,MATCH(F640,[1]Plan!$C:$C,0)))</f>
        <v/>
      </c>
      <c r="P640" s="33" t="str">
        <f t="shared" si="83"/>
        <v/>
      </c>
      <c r="Q640" s="33">
        <f t="shared" si="84"/>
        <v>0</v>
      </c>
      <c r="R640" s="33" t="str">
        <f t="shared" si="85"/>
        <v/>
      </c>
      <c r="S640" s="33" t="str">
        <f>IF(Z640="DUPLIKAT","",Tabelle1[[#This Row],[Soll-Monat]])</f>
        <v/>
      </c>
      <c r="T640" s="33" t="str">
        <f>IF(ISERROR(IF(M640=99,"",INDEX([1]Plan!A:O,MATCH($O640,[1]Plan!B:B,0),MATCH($C640,[1]Plan!$A$2:$O$2,0)))),"",IF(M640=99,"",INDEX([1]Plan!A:O,MATCH($O640,[1]Plan!B:B,0),MATCH($C640,[1]Plan!$A$2:$O$2,0))))</f>
        <v/>
      </c>
      <c r="U640" s="33">
        <f>IF(ISERROR(SUMIFS(P:P,E:E,Datenbank!$E640,C:C,Datenbank!$C640)),"",SUMIFS(P:P,E:E,Datenbank!$E640,C:C,Datenbank!$C640))+IF(ISERROR(SUMIFS(Q:Q,E:E,Datenbank!$E640,C:C,Datenbank!$C640)),"",SUMIFS(Q:Q,E:E,Datenbank!$E640,C:C,Datenbank!$C640))</f>
        <v>0</v>
      </c>
      <c r="V640" s="33" t="str">
        <f>IF(ISERROR(IF(Z640="Duplikat","",(Datenbank!$U640-Datenbank!$T640))),"",IF(Z640="Duplikat","",(Datenbank!$U640-Datenbank!$T640)))</f>
        <v/>
      </c>
      <c r="W640" s="33">
        <f ca="1">IF(ISERROR(SUMIF(O:T,Datenbank!$O640,T:T)),"",SUMIF(O:T,Datenbank!$O640,T:T))</f>
        <v>0</v>
      </c>
      <c r="X640" s="33">
        <f ca="1">IF(ISERROR(SUMIF(O:Q,Datenbank!$O640,Q:Q)),"",SUMIF(O:Q,Datenbank!$O640,Q:Q))+IF(ISERROR(SUMIF(O:Q,Datenbank!$O640,P:P)),"",SUMIF(O:Q,Datenbank!$O640,P:P))</f>
        <v>0</v>
      </c>
      <c r="Y640" s="33">
        <f ca="1">IF(ISERROR(Datenbank!$X640-W640),"",Datenbank!$X640-W640)</f>
        <v>0</v>
      </c>
      <c r="Z640" s="31" t="str" cm="1">
        <f t="array" ref="Z640">_xlfn.LET(_xlpm.fi,_xlfn._xlws.FILTER($O640:$O$2480,(MONTH($D640:$D$2480)=MONTH($D640))*($O640:$O$2480=$O640)),IF(COUNT(_xlpm.fi)&gt;1,"DUPLIKAT",""))</f>
        <v/>
      </c>
      <c r="AA640" s="31"/>
      <c r="AB640" s="31"/>
    </row>
    <row r="641" spans="2:28" ht="20.100000000000001" customHeight="1" x14ac:dyDescent="0.25">
      <c r="B641" s="31">
        <f t="shared" si="80"/>
        <v>629</v>
      </c>
      <c r="C641" s="31">
        <f t="shared" si="81"/>
        <v>1</v>
      </c>
      <c r="D641" s="32"/>
      <c r="E641" s="31"/>
      <c r="F641" s="31">
        <f>Datenbank!$E641</f>
        <v>0</v>
      </c>
      <c r="G641" s="33" t="str">
        <f>IF(ISERROR(INDEX([1]Plan!A:O,MATCH(E641,[1]Plan!C:C,0),MATCH(C641,[1]Plan!$A$2:$O$2,0))),"",INDEX([1]Plan!A:O,MATCH(E641,[1]Plan!C:C,0),MATCH(C641,[1]Plan!$A$2:$O$2,0)))</f>
        <v/>
      </c>
      <c r="H641" s="33"/>
      <c r="I641" s="33"/>
      <c r="J641" s="31"/>
      <c r="K641" s="33" t="str">
        <f t="shared" si="78"/>
        <v/>
      </c>
      <c r="L641" s="33" t="str">
        <f t="shared" si="79"/>
        <v/>
      </c>
      <c r="M641" s="31" t="str">
        <f t="shared" si="82"/>
        <v/>
      </c>
      <c r="N641" s="31" t="str">
        <f>IF(ISERROR(VLOOKUP(M641,[1]Plan!$Q$5:$R$22,2,FALSE)),"",VLOOKUP(M641,[1]Plan!$Q$5:$R$22,2,FALSE))</f>
        <v/>
      </c>
      <c r="O641" s="31" t="str">
        <f>IF(ISERROR(INDEX([1]Plan!$B:$B,MATCH(F641,[1]Plan!$C:$C,0))),"",INDEX([1]Plan!$B:$B,MATCH(F641,[1]Plan!$C:$C,0)))</f>
        <v/>
      </c>
      <c r="P641" s="33" t="str">
        <f t="shared" si="83"/>
        <v/>
      </c>
      <c r="Q641" s="33">
        <f t="shared" si="84"/>
        <v>0</v>
      </c>
      <c r="R641" s="33" t="str">
        <f t="shared" si="85"/>
        <v/>
      </c>
      <c r="S641" s="33" t="str">
        <f>IF(Z641="DUPLIKAT","",Tabelle1[[#This Row],[Soll-Monat]])</f>
        <v/>
      </c>
      <c r="T641" s="33" t="str">
        <f>IF(ISERROR(IF(M641=99,"",INDEX([1]Plan!A:O,MATCH($O641,[1]Plan!B:B,0),MATCH($C641,[1]Plan!$A$2:$O$2,0)))),"",IF(M641=99,"",INDEX([1]Plan!A:O,MATCH($O641,[1]Plan!B:B,0),MATCH($C641,[1]Plan!$A$2:$O$2,0))))</f>
        <v/>
      </c>
      <c r="U641" s="33">
        <f>IF(ISERROR(SUMIFS(P:P,E:E,Datenbank!$E641,C:C,Datenbank!$C641)),"",SUMIFS(P:P,E:E,Datenbank!$E641,C:C,Datenbank!$C641))+IF(ISERROR(SUMIFS(Q:Q,E:E,Datenbank!$E641,C:C,Datenbank!$C641)),"",SUMIFS(Q:Q,E:E,Datenbank!$E641,C:C,Datenbank!$C641))</f>
        <v>0</v>
      </c>
      <c r="V641" s="33" t="str">
        <f>IF(ISERROR(IF(Z641="Duplikat","",(Datenbank!$U641-Datenbank!$T641))),"",IF(Z641="Duplikat","",(Datenbank!$U641-Datenbank!$T641)))</f>
        <v/>
      </c>
      <c r="W641" s="33">
        <f ca="1">IF(ISERROR(SUMIF(O:T,Datenbank!$O641,T:T)),"",SUMIF(O:T,Datenbank!$O641,T:T))</f>
        <v>0</v>
      </c>
      <c r="X641" s="33">
        <f ca="1">IF(ISERROR(SUMIF(O:Q,Datenbank!$O641,Q:Q)),"",SUMIF(O:Q,Datenbank!$O641,Q:Q))+IF(ISERROR(SUMIF(O:Q,Datenbank!$O641,P:P)),"",SUMIF(O:Q,Datenbank!$O641,P:P))</f>
        <v>0</v>
      </c>
      <c r="Y641" s="33">
        <f ca="1">IF(ISERROR(Datenbank!$X641-W641),"",Datenbank!$X641-W641)</f>
        <v>0</v>
      </c>
      <c r="Z641" s="31" t="str" cm="1">
        <f t="array" ref="Z641">_xlfn.LET(_xlpm.fi,_xlfn._xlws.FILTER($O641:$O$2480,(MONTH($D641:$D$2480)=MONTH($D641))*($O641:$O$2480=$O641)),IF(COUNT(_xlpm.fi)&gt;1,"DUPLIKAT",""))</f>
        <v/>
      </c>
      <c r="AA641" s="31"/>
      <c r="AB641" s="31"/>
    </row>
    <row r="642" spans="2:28" ht="20.100000000000001" customHeight="1" x14ac:dyDescent="0.25">
      <c r="B642" s="31">
        <f t="shared" si="80"/>
        <v>630</v>
      </c>
      <c r="C642" s="31">
        <f t="shared" si="81"/>
        <v>1</v>
      </c>
      <c r="D642" s="32"/>
      <c r="E642" s="31"/>
      <c r="F642" s="31">
        <f>Datenbank!$E642</f>
        <v>0</v>
      </c>
      <c r="G642" s="33" t="str">
        <f>IF(ISERROR(INDEX([1]Plan!A:O,MATCH(E642,[1]Plan!C:C,0),MATCH(C642,[1]Plan!$A$2:$O$2,0))),"",INDEX([1]Plan!A:O,MATCH(E642,[1]Plan!C:C,0),MATCH(C642,[1]Plan!$A$2:$O$2,0)))</f>
        <v/>
      </c>
      <c r="H642" s="33"/>
      <c r="I642" s="33"/>
      <c r="J642" s="31"/>
      <c r="K642" s="33" t="str">
        <f t="shared" si="78"/>
        <v/>
      </c>
      <c r="L642" s="33" t="str">
        <f t="shared" si="79"/>
        <v/>
      </c>
      <c r="M642" s="31" t="str">
        <f t="shared" si="82"/>
        <v/>
      </c>
      <c r="N642" s="31" t="str">
        <f>IF(ISERROR(VLOOKUP(M642,[1]Plan!$Q$5:$R$22,2,FALSE)),"",VLOOKUP(M642,[1]Plan!$Q$5:$R$22,2,FALSE))</f>
        <v/>
      </c>
      <c r="O642" s="31" t="str">
        <f>IF(ISERROR(INDEX([1]Plan!$B:$B,MATCH(F642,[1]Plan!$C:$C,0))),"",INDEX([1]Plan!$B:$B,MATCH(F642,[1]Plan!$C:$C,0)))</f>
        <v/>
      </c>
      <c r="P642" s="33" t="str">
        <f t="shared" si="83"/>
        <v/>
      </c>
      <c r="Q642" s="33">
        <f t="shared" si="84"/>
        <v>0</v>
      </c>
      <c r="R642" s="33" t="str">
        <f t="shared" si="85"/>
        <v/>
      </c>
      <c r="S642" s="33" t="str">
        <f>IF(Z642="DUPLIKAT","",Tabelle1[[#This Row],[Soll-Monat]])</f>
        <v/>
      </c>
      <c r="T642" s="33" t="str">
        <f>IF(ISERROR(IF(M642=99,"",INDEX([1]Plan!A:O,MATCH($O642,[1]Plan!B:B,0),MATCH($C642,[1]Plan!$A$2:$O$2,0)))),"",IF(M642=99,"",INDEX([1]Plan!A:O,MATCH($O642,[1]Plan!B:B,0),MATCH($C642,[1]Plan!$A$2:$O$2,0))))</f>
        <v/>
      </c>
      <c r="U642" s="33">
        <f>IF(ISERROR(SUMIFS(P:P,E:E,Datenbank!$E642,C:C,Datenbank!$C642)),"",SUMIFS(P:P,E:E,Datenbank!$E642,C:C,Datenbank!$C642))+IF(ISERROR(SUMIFS(Q:Q,E:E,Datenbank!$E642,C:C,Datenbank!$C642)),"",SUMIFS(Q:Q,E:E,Datenbank!$E642,C:C,Datenbank!$C642))</f>
        <v>0</v>
      </c>
      <c r="V642" s="33" t="str">
        <f>IF(ISERROR(IF(Z642="Duplikat","",(Datenbank!$U642-Datenbank!$T642))),"",IF(Z642="Duplikat","",(Datenbank!$U642-Datenbank!$T642)))</f>
        <v/>
      </c>
      <c r="W642" s="33">
        <f ca="1">IF(ISERROR(SUMIF(O:T,Datenbank!$O642,T:T)),"",SUMIF(O:T,Datenbank!$O642,T:T))</f>
        <v>0</v>
      </c>
      <c r="X642" s="33">
        <f ca="1">IF(ISERROR(SUMIF(O:Q,Datenbank!$O642,Q:Q)),"",SUMIF(O:Q,Datenbank!$O642,Q:Q))+IF(ISERROR(SUMIF(O:Q,Datenbank!$O642,P:P)),"",SUMIF(O:Q,Datenbank!$O642,P:P))</f>
        <v>0</v>
      </c>
      <c r="Y642" s="33">
        <f ca="1">IF(ISERROR(Datenbank!$X642-W642),"",Datenbank!$X642-W642)</f>
        <v>0</v>
      </c>
      <c r="Z642" s="31" t="str" cm="1">
        <f t="array" ref="Z642">_xlfn.LET(_xlpm.fi,_xlfn._xlws.FILTER($O642:$O$2480,(MONTH($D642:$D$2480)=MONTH($D642))*($O642:$O$2480=$O642)),IF(COUNT(_xlpm.fi)&gt;1,"DUPLIKAT",""))</f>
        <v/>
      </c>
      <c r="AA642" s="31"/>
      <c r="AB642" s="31"/>
    </row>
    <row r="643" spans="2:28" ht="20.100000000000001" customHeight="1" x14ac:dyDescent="0.25">
      <c r="B643" s="31">
        <f t="shared" si="80"/>
        <v>631</v>
      </c>
      <c r="C643" s="31">
        <f t="shared" si="81"/>
        <v>1</v>
      </c>
      <c r="D643" s="32"/>
      <c r="E643" s="31"/>
      <c r="F643" s="31">
        <f>Datenbank!$E643</f>
        <v>0</v>
      </c>
      <c r="G643" s="33" t="str">
        <f>IF(ISERROR(INDEX([1]Plan!A:O,MATCH(E643,[1]Plan!C:C,0),MATCH(C643,[1]Plan!$A$2:$O$2,0))),"",INDEX([1]Plan!A:O,MATCH(E643,[1]Plan!C:C,0),MATCH(C643,[1]Plan!$A$2:$O$2,0)))</f>
        <v/>
      </c>
      <c r="H643" s="33"/>
      <c r="I643" s="33"/>
      <c r="J643" s="31"/>
      <c r="K643" s="33" t="str">
        <f t="shared" si="78"/>
        <v/>
      </c>
      <c r="L643" s="33" t="str">
        <f t="shared" si="79"/>
        <v/>
      </c>
      <c r="M643" s="31" t="str">
        <f t="shared" si="82"/>
        <v/>
      </c>
      <c r="N643" s="31" t="str">
        <f>IF(ISERROR(VLOOKUP(M643,[1]Plan!$Q$5:$R$22,2,FALSE)),"",VLOOKUP(M643,[1]Plan!$Q$5:$R$22,2,FALSE))</f>
        <v/>
      </c>
      <c r="O643" s="31" t="str">
        <f>IF(ISERROR(INDEX([1]Plan!$B:$B,MATCH(F643,[1]Plan!$C:$C,0))),"",INDEX([1]Plan!$B:$B,MATCH(F643,[1]Plan!$C:$C,0)))</f>
        <v/>
      </c>
      <c r="P643" s="33" t="str">
        <f t="shared" si="83"/>
        <v/>
      </c>
      <c r="Q643" s="33">
        <f t="shared" si="84"/>
        <v>0</v>
      </c>
      <c r="R643" s="33" t="str">
        <f t="shared" si="85"/>
        <v/>
      </c>
      <c r="S643" s="33" t="str">
        <f>IF(Z643="DUPLIKAT","",Tabelle1[[#This Row],[Soll-Monat]])</f>
        <v/>
      </c>
      <c r="T643" s="33" t="str">
        <f>IF(ISERROR(IF(M643=99,"",INDEX([1]Plan!A:O,MATCH($O643,[1]Plan!B:B,0),MATCH($C643,[1]Plan!$A$2:$O$2,0)))),"",IF(M643=99,"",INDEX([1]Plan!A:O,MATCH($O643,[1]Plan!B:B,0),MATCH($C643,[1]Plan!$A$2:$O$2,0))))</f>
        <v/>
      </c>
      <c r="U643" s="33">
        <f>IF(ISERROR(SUMIFS(P:P,E:E,Datenbank!$E643,C:C,Datenbank!$C643)),"",SUMIFS(P:P,E:E,Datenbank!$E643,C:C,Datenbank!$C643))+IF(ISERROR(SUMIFS(Q:Q,E:E,Datenbank!$E643,C:C,Datenbank!$C643)),"",SUMIFS(Q:Q,E:E,Datenbank!$E643,C:C,Datenbank!$C643))</f>
        <v>0</v>
      </c>
      <c r="V643" s="33" t="str">
        <f>IF(ISERROR(IF(Z643="Duplikat","",(Datenbank!$U643-Datenbank!$T643))),"",IF(Z643="Duplikat","",(Datenbank!$U643-Datenbank!$T643)))</f>
        <v/>
      </c>
      <c r="W643" s="33">
        <f ca="1">IF(ISERROR(SUMIF(O:T,Datenbank!$O643,T:T)),"",SUMIF(O:T,Datenbank!$O643,T:T))</f>
        <v>0</v>
      </c>
      <c r="X643" s="33">
        <f ca="1">IF(ISERROR(SUMIF(O:Q,Datenbank!$O643,Q:Q)),"",SUMIF(O:Q,Datenbank!$O643,Q:Q))+IF(ISERROR(SUMIF(O:Q,Datenbank!$O643,P:P)),"",SUMIF(O:Q,Datenbank!$O643,P:P))</f>
        <v>0</v>
      </c>
      <c r="Y643" s="33">
        <f ca="1">IF(ISERROR(Datenbank!$X643-W643),"",Datenbank!$X643-W643)</f>
        <v>0</v>
      </c>
      <c r="Z643" s="31" t="str" cm="1">
        <f t="array" ref="Z643">_xlfn.LET(_xlpm.fi,_xlfn._xlws.FILTER($O643:$O$2480,(MONTH($D643:$D$2480)=MONTH($D643))*($O643:$O$2480=$O643)),IF(COUNT(_xlpm.fi)&gt;1,"DUPLIKAT",""))</f>
        <v/>
      </c>
      <c r="AA643" s="31"/>
      <c r="AB643" s="31"/>
    </row>
    <row r="644" spans="2:28" ht="20.100000000000001" customHeight="1" x14ac:dyDescent="0.25">
      <c r="B644" s="31">
        <f t="shared" si="80"/>
        <v>632</v>
      </c>
      <c r="C644" s="31">
        <f t="shared" si="81"/>
        <v>1</v>
      </c>
      <c r="D644" s="32"/>
      <c r="E644" s="31"/>
      <c r="F644" s="31">
        <f>Datenbank!$E644</f>
        <v>0</v>
      </c>
      <c r="G644" s="33" t="str">
        <f>IF(ISERROR(INDEX([1]Plan!A:O,MATCH(E644,[1]Plan!C:C,0),MATCH(C644,[1]Plan!$A$2:$O$2,0))),"",INDEX([1]Plan!A:O,MATCH(E644,[1]Plan!C:C,0),MATCH(C644,[1]Plan!$A$2:$O$2,0)))</f>
        <v/>
      </c>
      <c r="H644" s="33"/>
      <c r="I644" s="33"/>
      <c r="J644" s="31"/>
      <c r="K644" s="33" t="str">
        <f t="shared" si="78"/>
        <v/>
      </c>
      <c r="L644" s="33" t="str">
        <f t="shared" si="79"/>
        <v/>
      </c>
      <c r="M644" s="31" t="str">
        <f t="shared" si="82"/>
        <v/>
      </c>
      <c r="N644" s="31" t="str">
        <f>IF(ISERROR(VLOOKUP(M644,[1]Plan!$Q$5:$R$22,2,FALSE)),"",VLOOKUP(M644,[1]Plan!$Q$5:$R$22,2,FALSE))</f>
        <v/>
      </c>
      <c r="O644" s="31" t="str">
        <f>IF(ISERROR(INDEX([1]Plan!$B:$B,MATCH(F644,[1]Plan!$C:$C,0))),"",INDEX([1]Plan!$B:$B,MATCH(F644,[1]Plan!$C:$C,0)))</f>
        <v/>
      </c>
      <c r="P644" s="33" t="str">
        <f t="shared" si="83"/>
        <v/>
      </c>
      <c r="Q644" s="33">
        <f t="shared" si="84"/>
        <v>0</v>
      </c>
      <c r="R644" s="33" t="str">
        <f t="shared" si="85"/>
        <v/>
      </c>
      <c r="S644" s="33" t="str">
        <f>IF(Z644="DUPLIKAT","",Tabelle1[[#This Row],[Soll-Monat]])</f>
        <v/>
      </c>
      <c r="T644" s="33" t="str">
        <f>IF(ISERROR(IF(M644=99,"",INDEX([1]Plan!A:O,MATCH($O644,[1]Plan!B:B,0),MATCH($C644,[1]Plan!$A$2:$O$2,0)))),"",IF(M644=99,"",INDEX([1]Plan!A:O,MATCH($O644,[1]Plan!B:B,0),MATCH($C644,[1]Plan!$A$2:$O$2,0))))</f>
        <v/>
      </c>
      <c r="U644" s="33">
        <f>IF(ISERROR(SUMIFS(P:P,E:E,Datenbank!$E644,C:C,Datenbank!$C644)),"",SUMIFS(P:P,E:E,Datenbank!$E644,C:C,Datenbank!$C644))+IF(ISERROR(SUMIFS(Q:Q,E:E,Datenbank!$E644,C:C,Datenbank!$C644)),"",SUMIFS(Q:Q,E:E,Datenbank!$E644,C:C,Datenbank!$C644))</f>
        <v>0</v>
      </c>
      <c r="V644" s="33" t="str">
        <f>IF(ISERROR(IF(Z644="Duplikat","",(Datenbank!$U644-Datenbank!$T644))),"",IF(Z644="Duplikat","",(Datenbank!$U644-Datenbank!$T644)))</f>
        <v/>
      </c>
      <c r="W644" s="33">
        <f ca="1">IF(ISERROR(SUMIF(O:T,Datenbank!$O644,T:T)),"",SUMIF(O:T,Datenbank!$O644,T:T))</f>
        <v>0</v>
      </c>
      <c r="X644" s="33">
        <f ca="1">IF(ISERROR(SUMIF(O:Q,Datenbank!$O644,Q:Q)),"",SUMIF(O:Q,Datenbank!$O644,Q:Q))+IF(ISERROR(SUMIF(O:Q,Datenbank!$O644,P:P)),"",SUMIF(O:Q,Datenbank!$O644,P:P))</f>
        <v>0</v>
      </c>
      <c r="Y644" s="33">
        <f ca="1">IF(ISERROR(Datenbank!$X644-W644),"",Datenbank!$X644-W644)</f>
        <v>0</v>
      </c>
      <c r="Z644" s="31" t="str" cm="1">
        <f t="array" ref="Z644">_xlfn.LET(_xlpm.fi,_xlfn._xlws.FILTER($O644:$O$2480,(MONTH($D644:$D$2480)=MONTH($D644))*($O644:$O$2480=$O644)),IF(COUNT(_xlpm.fi)&gt;1,"DUPLIKAT",""))</f>
        <v/>
      </c>
      <c r="AA644" s="31"/>
      <c r="AB644" s="31"/>
    </row>
    <row r="645" spans="2:28" ht="20.100000000000001" customHeight="1" x14ac:dyDescent="0.25">
      <c r="B645" s="31">
        <f t="shared" si="80"/>
        <v>633</v>
      </c>
      <c r="C645" s="31">
        <f t="shared" si="81"/>
        <v>1</v>
      </c>
      <c r="D645" s="32"/>
      <c r="E645" s="31"/>
      <c r="F645" s="31">
        <f>Datenbank!$E645</f>
        <v>0</v>
      </c>
      <c r="G645" s="33" t="str">
        <f>IF(ISERROR(INDEX([1]Plan!A:O,MATCH(E645,[1]Plan!C:C,0),MATCH(C645,[1]Plan!$A$2:$O$2,0))),"",INDEX([1]Plan!A:O,MATCH(E645,[1]Plan!C:C,0),MATCH(C645,[1]Plan!$A$2:$O$2,0)))</f>
        <v/>
      </c>
      <c r="H645" s="33"/>
      <c r="I645" s="33"/>
      <c r="J645" s="31"/>
      <c r="K645" s="33" t="str">
        <f t="shared" si="78"/>
        <v/>
      </c>
      <c r="L645" s="33" t="str">
        <f t="shared" si="79"/>
        <v/>
      </c>
      <c r="M645" s="31" t="str">
        <f t="shared" si="82"/>
        <v/>
      </c>
      <c r="N645" s="31" t="str">
        <f>IF(ISERROR(VLOOKUP(M645,[1]Plan!$Q$5:$R$22,2,FALSE)),"",VLOOKUP(M645,[1]Plan!$Q$5:$R$22,2,FALSE))</f>
        <v/>
      </c>
      <c r="O645" s="31" t="str">
        <f>IF(ISERROR(INDEX([1]Plan!$B:$B,MATCH(F645,[1]Plan!$C:$C,0))),"",INDEX([1]Plan!$B:$B,MATCH(F645,[1]Plan!$C:$C,0)))</f>
        <v/>
      </c>
      <c r="P645" s="33" t="str">
        <f t="shared" si="83"/>
        <v/>
      </c>
      <c r="Q645" s="33">
        <f t="shared" si="84"/>
        <v>0</v>
      </c>
      <c r="R645" s="33" t="str">
        <f t="shared" si="85"/>
        <v/>
      </c>
      <c r="S645" s="33" t="str">
        <f>IF(Z645="DUPLIKAT","",Tabelle1[[#This Row],[Soll-Monat]])</f>
        <v/>
      </c>
      <c r="T645" s="33" t="str">
        <f>IF(ISERROR(IF(M645=99,"",INDEX([1]Plan!A:O,MATCH($O645,[1]Plan!B:B,0),MATCH($C645,[1]Plan!$A$2:$O$2,0)))),"",IF(M645=99,"",INDEX([1]Plan!A:O,MATCH($O645,[1]Plan!B:B,0),MATCH($C645,[1]Plan!$A$2:$O$2,0))))</f>
        <v/>
      </c>
      <c r="U645" s="33">
        <f>IF(ISERROR(SUMIFS(P:P,E:E,Datenbank!$E645,C:C,Datenbank!$C645)),"",SUMIFS(P:P,E:E,Datenbank!$E645,C:C,Datenbank!$C645))+IF(ISERROR(SUMIFS(Q:Q,E:E,Datenbank!$E645,C:C,Datenbank!$C645)),"",SUMIFS(Q:Q,E:E,Datenbank!$E645,C:C,Datenbank!$C645))</f>
        <v>0</v>
      </c>
      <c r="V645" s="33" t="str">
        <f>IF(ISERROR(IF(Z645="Duplikat","",(Datenbank!$U645-Datenbank!$T645))),"",IF(Z645="Duplikat","",(Datenbank!$U645-Datenbank!$T645)))</f>
        <v/>
      </c>
      <c r="W645" s="33">
        <f ca="1">IF(ISERROR(SUMIF(O:T,Datenbank!$O645,T:T)),"",SUMIF(O:T,Datenbank!$O645,T:T))</f>
        <v>0</v>
      </c>
      <c r="X645" s="33">
        <f ca="1">IF(ISERROR(SUMIF(O:Q,Datenbank!$O645,Q:Q)),"",SUMIF(O:Q,Datenbank!$O645,Q:Q))+IF(ISERROR(SUMIF(O:Q,Datenbank!$O645,P:P)),"",SUMIF(O:Q,Datenbank!$O645,P:P))</f>
        <v>0</v>
      </c>
      <c r="Y645" s="33">
        <f ca="1">IF(ISERROR(Datenbank!$X645-W645),"",Datenbank!$X645-W645)</f>
        <v>0</v>
      </c>
      <c r="Z645" s="31" t="str" cm="1">
        <f t="array" ref="Z645">_xlfn.LET(_xlpm.fi,_xlfn._xlws.FILTER($O645:$O$2480,(MONTH($D645:$D$2480)=MONTH($D645))*($O645:$O$2480=$O645)),IF(COUNT(_xlpm.fi)&gt;1,"DUPLIKAT",""))</f>
        <v/>
      </c>
      <c r="AA645" s="31"/>
      <c r="AB645" s="31"/>
    </row>
    <row r="646" spans="2:28" ht="20.100000000000001" customHeight="1" x14ac:dyDescent="0.25">
      <c r="B646" s="31">
        <f t="shared" si="80"/>
        <v>634</v>
      </c>
      <c r="C646" s="31">
        <f t="shared" si="81"/>
        <v>1</v>
      </c>
      <c r="D646" s="32"/>
      <c r="E646" s="31"/>
      <c r="F646" s="31">
        <f>Datenbank!$E646</f>
        <v>0</v>
      </c>
      <c r="G646" s="33" t="str">
        <f>IF(ISERROR(INDEX([1]Plan!A:O,MATCH(E646,[1]Plan!C:C,0),MATCH(C646,[1]Plan!$A$2:$O$2,0))),"",INDEX([1]Plan!A:O,MATCH(E646,[1]Plan!C:C,0),MATCH(C646,[1]Plan!$A$2:$O$2,0)))</f>
        <v/>
      </c>
      <c r="H646" s="33"/>
      <c r="I646" s="33"/>
      <c r="J646" s="31"/>
      <c r="K646" s="33" t="str">
        <f t="shared" si="78"/>
        <v/>
      </c>
      <c r="L646" s="33" t="str">
        <f t="shared" si="79"/>
        <v/>
      </c>
      <c r="M646" s="31" t="str">
        <f t="shared" si="82"/>
        <v/>
      </c>
      <c r="N646" s="31" t="str">
        <f>IF(ISERROR(VLOOKUP(M646,[1]Plan!$Q$5:$R$22,2,FALSE)),"",VLOOKUP(M646,[1]Plan!$Q$5:$R$22,2,FALSE))</f>
        <v/>
      </c>
      <c r="O646" s="31" t="str">
        <f>IF(ISERROR(INDEX([1]Plan!$B:$B,MATCH(F646,[1]Plan!$C:$C,0))),"",INDEX([1]Plan!$B:$B,MATCH(F646,[1]Plan!$C:$C,0)))</f>
        <v/>
      </c>
      <c r="P646" s="33" t="str">
        <f t="shared" si="83"/>
        <v/>
      </c>
      <c r="Q646" s="33">
        <f t="shared" si="84"/>
        <v>0</v>
      </c>
      <c r="R646" s="33" t="str">
        <f t="shared" si="85"/>
        <v/>
      </c>
      <c r="S646" s="33" t="str">
        <f>IF(Z646="DUPLIKAT","",Tabelle1[[#This Row],[Soll-Monat]])</f>
        <v/>
      </c>
      <c r="T646" s="33" t="str">
        <f>IF(ISERROR(IF(M646=99,"",INDEX([1]Plan!A:O,MATCH($O646,[1]Plan!B:B,0),MATCH($C646,[1]Plan!$A$2:$O$2,0)))),"",IF(M646=99,"",INDEX([1]Plan!A:O,MATCH($O646,[1]Plan!B:B,0),MATCH($C646,[1]Plan!$A$2:$O$2,0))))</f>
        <v/>
      </c>
      <c r="U646" s="33">
        <f>IF(ISERROR(SUMIFS(P:P,E:E,Datenbank!$E646,C:C,Datenbank!$C646)),"",SUMIFS(P:P,E:E,Datenbank!$E646,C:C,Datenbank!$C646))+IF(ISERROR(SUMIFS(Q:Q,E:E,Datenbank!$E646,C:C,Datenbank!$C646)),"",SUMIFS(Q:Q,E:E,Datenbank!$E646,C:C,Datenbank!$C646))</f>
        <v>0</v>
      </c>
      <c r="V646" s="33" t="str">
        <f>IF(ISERROR(IF(Z646="Duplikat","",(Datenbank!$U646-Datenbank!$T646))),"",IF(Z646="Duplikat","",(Datenbank!$U646-Datenbank!$T646)))</f>
        <v/>
      </c>
      <c r="W646" s="33">
        <f ca="1">IF(ISERROR(SUMIF(O:T,Datenbank!$O646,T:T)),"",SUMIF(O:T,Datenbank!$O646,T:T))</f>
        <v>0</v>
      </c>
      <c r="X646" s="33">
        <f ca="1">IF(ISERROR(SUMIF(O:Q,Datenbank!$O646,Q:Q)),"",SUMIF(O:Q,Datenbank!$O646,Q:Q))+IF(ISERROR(SUMIF(O:Q,Datenbank!$O646,P:P)),"",SUMIF(O:Q,Datenbank!$O646,P:P))</f>
        <v>0</v>
      </c>
      <c r="Y646" s="33">
        <f ca="1">IF(ISERROR(Datenbank!$X646-W646),"",Datenbank!$X646-W646)</f>
        <v>0</v>
      </c>
      <c r="Z646" s="31" t="str" cm="1">
        <f t="array" ref="Z646">_xlfn.LET(_xlpm.fi,_xlfn._xlws.FILTER($O646:$O$2480,(MONTH($D646:$D$2480)=MONTH($D646))*($O646:$O$2480=$O646)),IF(COUNT(_xlpm.fi)&gt;1,"DUPLIKAT",""))</f>
        <v/>
      </c>
      <c r="AA646" s="31"/>
      <c r="AB646" s="31"/>
    </row>
    <row r="647" spans="2:28" ht="20.100000000000001" customHeight="1" x14ac:dyDescent="0.25">
      <c r="B647" s="31">
        <f t="shared" si="80"/>
        <v>635</v>
      </c>
      <c r="C647" s="31">
        <f t="shared" si="81"/>
        <v>1</v>
      </c>
      <c r="D647" s="32"/>
      <c r="E647" s="31"/>
      <c r="F647" s="31">
        <f>Datenbank!$E647</f>
        <v>0</v>
      </c>
      <c r="G647" s="33" t="str">
        <f>IF(ISERROR(INDEX([1]Plan!A:O,MATCH(E647,[1]Plan!C:C,0),MATCH(C647,[1]Plan!$A$2:$O$2,0))),"",INDEX([1]Plan!A:O,MATCH(E647,[1]Plan!C:C,0),MATCH(C647,[1]Plan!$A$2:$O$2,0)))</f>
        <v/>
      </c>
      <c r="H647" s="33"/>
      <c r="I647" s="33"/>
      <c r="J647" s="31"/>
      <c r="K647" s="33" t="str">
        <f t="shared" si="78"/>
        <v/>
      </c>
      <c r="L647" s="33" t="str">
        <f t="shared" si="79"/>
        <v/>
      </c>
      <c r="M647" s="31" t="str">
        <f t="shared" si="82"/>
        <v/>
      </c>
      <c r="N647" s="31" t="str">
        <f>IF(ISERROR(VLOOKUP(M647,[1]Plan!$Q$5:$R$22,2,FALSE)),"",VLOOKUP(M647,[1]Plan!$Q$5:$R$22,2,FALSE))</f>
        <v/>
      </c>
      <c r="O647" s="31" t="str">
        <f>IF(ISERROR(INDEX([1]Plan!$B:$B,MATCH(F647,[1]Plan!$C:$C,0))),"",INDEX([1]Plan!$B:$B,MATCH(F647,[1]Plan!$C:$C,0)))</f>
        <v/>
      </c>
      <c r="P647" s="33" t="str">
        <f t="shared" si="83"/>
        <v/>
      </c>
      <c r="Q647" s="33">
        <f t="shared" si="84"/>
        <v>0</v>
      </c>
      <c r="R647" s="33" t="str">
        <f t="shared" si="85"/>
        <v/>
      </c>
      <c r="S647" s="33" t="str">
        <f>IF(Z647="DUPLIKAT","",Tabelle1[[#This Row],[Soll-Monat]])</f>
        <v/>
      </c>
      <c r="T647" s="33" t="str">
        <f>IF(ISERROR(IF(M647=99,"",INDEX([1]Plan!A:O,MATCH($O647,[1]Plan!B:B,0),MATCH($C647,[1]Plan!$A$2:$O$2,0)))),"",IF(M647=99,"",INDEX([1]Plan!A:O,MATCH($O647,[1]Plan!B:B,0),MATCH($C647,[1]Plan!$A$2:$O$2,0))))</f>
        <v/>
      </c>
      <c r="U647" s="33">
        <f>IF(ISERROR(SUMIFS(P:P,E:E,Datenbank!$E647,C:C,Datenbank!$C647)),"",SUMIFS(P:P,E:E,Datenbank!$E647,C:C,Datenbank!$C647))+IF(ISERROR(SUMIFS(Q:Q,E:E,Datenbank!$E647,C:C,Datenbank!$C647)),"",SUMIFS(Q:Q,E:E,Datenbank!$E647,C:C,Datenbank!$C647))</f>
        <v>0</v>
      </c>
      <c r="V647" s="33" t="str">
        <f>IF(ISERROR(IF(Z647="Duplikat","",(Datenbank!$U647-Datenbank!$T647))),"",IF(Z647="Duplikat","",(Datenbank!$U647-Datenbank!$T647)))</f>
        <v/>
      </c>
      <c r="W647" s="33">
        <f ca="1">IF(ISERROR(SUMIF(O:T,Datenbank!$O647,T:T)),"",SUMIF(O:T,Datenbank!$O647,T:T))</f>
        <v>0</v>
      </c>
      <c r="X647" s="33">
        <f ca="1">IF(ISERROR(SUMIF(O:Q,Datenbank!$O647,Q:Q)),"",SUMIF(O:Q,Datenbank!$O647,Q:Q))+IF(ISERROR(SUMIF(O:Q,Datenbank!$O647,P:P)),"",SUMIF(O:Q,Datenbank!$O647,P:P))</f>
        <v>0</v>
      </c>
      <c r="Y647" s="33">
        <f ca="1">IF(ISERROR(Datenbank!$X647-W647),"",Datenbank!$X647-W647)</f>
        <v>0</v>
      </c>
      <c r="Z647" s="31" t="str" cm="1">
        <f t="array" ref="Z647">_xlfn.LET(_xlpm.fi,_xlfn._xlws.FILTER($O647:$O$2480,(MONTH($D647:$D$2480)=MONTH($D647))*($O647:$O$2480=$O647)),IF(COUNT(_xlpm.fi)&gt;1,"DUPLIKAT",""))</f>
        <v/>
      </c>
      <c r="AA647" s="31"/>
      <c r="AB647" s="31"/>
    </row>
    <row r="648" spans="2:28" ht="20.100000000000001" customHeight="1" x14ac:dyDescent="0.25">
      <c r="B648" s="31">
        <f t="shared" si="80"/>
        <v>636</v>
      </c>
      <c r="C648" s="31">
        <f t="shared" si="81"/>
        <v>1</v>
      </c>
      <c r="D648" s="32"/>
      <c r="E648" s="31"/>
      <c r="F648" s="31">
        <f>Datenbank!$E648</f>
        <v>0</v>
      </c>
      <c r="G648" s="33" t="str">
        <f>IF(ISERROR(INDEX([1]Plan!A:O,MATCH(E648,[1]Plan!C:C,0),MATCH(C648,[1]Plan!$A$2:$O$2,0))),"",INDEX([1]Plan!A:O,MATCH(E648,[1]Plan!C:C,0),MATCH(C648,[1]Plan!$A$2:$O$2,0)))</f>
        <v/>
      </c>
      <c r="H648" s="33"/>
      <c r="I648" s="33"/>
      <c r="J648" s="31"/>
      <c r="K648" s="33" t="str">
        <f t="shared" si="78"/>
        <v/>
      </c>
      <c r="L648" s="33" t="str">
        <f t="shared" si="79"/>
        <v/>
      </c>
      <c r="M648" s="31" t="str">
        <f t="shared" si="82"/>
        <v/>
      </c>
      <c r="N648" s="31" t="str">
        <f>IF(ISERROR(VLOOKUP(M648,[1]Plan!$Q$5:$R$22,2,FALSE)),"",VLOOKUP(M648,[1]Plan!$Q$5:$R$22,2,FALSE))</f>
        <v/>
      </c>
      <c r="O648" s="31" t="str">
        <f>IF(ISERROR(INDEX([1]Plan!$B:$B,MATCH(F648,[1]Plan!$C:$C,0))),"",INDEX([1]Plan!$B:$B,MATCH(F648,[1]Plan!$C:$C,0)))</f>
        <v/>
      </c>
      <c r="P648" s="33" t="str">
        <f t="shared" si="83"/>
        <v/>
      </c>
      <c r="Q648" s="33">
        <f t="shared" si="84"/>
        <v>0</v>
      </c>
      <c r="R648" s="33" t="str">
        <f t="shared" si="85"/>
        <v/>
      </c>
      <c r="S648" s="33" t="str">
        <f>IF(Z648="DUPLIKAT","",Tabelle1[[#This Row],[Soll-Monat]])</f>
        <v/>
      </c>
      <c r="T648" s="33" t="str">
        <f>IF(ISERROR(IF(M648=99,"",INDEX([1]Plan!A:O,MATCH($O648,[1]Plan!B:B,0),MATCH($C648,[1]Plan!$A$2:$O$2,0)))),"",IF(M648=99,"",INDEX([1]Plan!A:O,MATCH($O648,[1]Plan!B:B,0),MATCH($C648,[1]Plan!$A$2:$O$2,0))))</f>
        <v/>
      </c>
      <c r="U648" s="33">
        <f>IF(ISERROR(SUMIFS(P:P,E:E,Datenbank!$E648,C:C,Datenbank!$C648)),"",SUMIFS(P:P,E:E,Datenbank!$E648,C:C,Datenbank!$C648))+IF(ISERROR(SUMIFS(Q:Q,E:E,Datenbank!$E648,C:C,Datenbank!$C648)),"",SUMIFS(Q:Q,E:E,Datenbank!$E648,C:C,Datenbank!$C648))</f>
        <v>0</v>
      </c>
      <c r="V648" s="33" t="str">
        <f>IF(ISERROR(IF(Z648="Duplikat","",(Datenbank!$U648-Datenbank!$T648))),"",IF(Z648="Duplikat","",(Datenbank!$U648-Datenbank!$T648)))</f>
        <v/>
      </c>
      <c r="W648" s="33">
        <f ca="1">IF(ISERROR(SUMIF(O:T,Datenbank!$O648,T:T)),"",SUMIF(O:T,Datenbank!$O648,T:T))</f>
        <v>0</v>
      </c>
      <c r="X648" s="33">
        <f ca="1">IF(ISERROR(SUMIF(O:Q,Datenbank!$O648,Q:Q)),"",SUMIF(O:Q,Datenbank!$O648,Q:Q))+IF(ISERROR(SUMIF(O:Q,Datenbank!$O648,P:P)),"",SUMIF(O:Q,Datenbank!$O648,P:P))</f>
        <v>0</v>
      </c>
      <c r="Y648" s="33">
        <f ca="1">IF(ISERROR(Datenbank!$X648-W648),"",Datenbank!$X648-W648)</f>
        <v>0</v>
      </c>
      <c r="Z648" s="31" t="str" cm="1">
        <f t="array" ref="Z648">_xlfn.LET(_xlpm.fi,_xlfn._xlws.FILTER($O648:$O$2480,(MONTH($D648:$D$2480)=MONTH($D648))*($O648:$O$2480=$O648)),IF(COUNT(_xlpm.fi)&gt;1,"DUPLIKAT",""))</f>
        <v/>
      </c>
      <c r="AA648" s="31"/>
      <c r="AB648" s="31"/>
    </row>
    <row r="649" spans="2:28" ht="20.100000000000001" customHeight="1" x14ac:dyDescent="0.25">
      <c r="B649" s="31">
        <f t="shared" si="80"/>
        <v>637</v>
      </c>
      <c r="C649" s="31">
        <f t="shared" si="81"/>
        <v>1</v>
      </c>
      <c r="D649" s="32"/>
      <c r="E649" s="31"/>
      <c r="F649" s="31">
        <f>Datenbank!$E649</f>
        <v>0</v>
      </c>
      <c r="G649" s="33" t="str">
        <f>IF(ISERROR(INDEX([1]Plan!A:O,MATCH(E649,[1]Plan!C:C,0),MATCH(C649,[1]Plan!$A$2:$O$2,0))),"",INDEX([1]Plan!A:O,MATCH(E649,[1]Plan!C:C,0),MATCH(C649,[1]Plan!$A$2:$O$2,0)))</f>
        <v/>
      </c>
      <c r="H649" s="33"/>
      <c r="I649" s="33"/>
      <c r="J649" s="31"/>
      <c r="K649" s="33" t="str">
        <f t="shared" si="78"/>
        <v/>
      </c>
      <c r="L649" s="33" t="str">
        <f t="shared" si="79"/>
        <v/>
      </c>
      <c r="M649" s="31" t="str">
        <f t="shared" si="82"/>
        <v/>
      </c>
      <c r="N649" s="31" t="str">
        <f>IF(ISERROR(VLOOKUP(M649,[1]Plan!$Q$5:$R$22,2,FALSE)),"",VLOOKUP(M649,[1]Plan!$Q$5:$R$22,2,FALSE))</f>
        <v/>
      </c>
      <c r="O649" s="31" t="str">
        <f>IF(ISERROR(INDEX([1]Plan!$B:$B,MATCH(F649,[1]Plan!$C:$C,0))),"",INDEX([1]Plan!$B:$B,MATCH(F649,[1]Plan!$C:$C,0)))</f>
        <v/>
      </c>
      <c r="P649" s="33" t="str">
        <f t="shared" si="83"/>
        <v/>
      </c>
      <c r="Q649" s="33">
        <f t="shared" si="84"/>
        <v>0</v>
      </c>
      <c r="R649" s="33" t="str">
        <f t="shared" si="85"/>
        <v/>
      </c>
      <c r="S649" s="33" t="str">
        <f>IF(Z649="DUPLIKAT","",Tabelle1[[#This Row],[Soll-Monat]])</f>
        <v/>
      </c>
      <c r="T649" s="33" t="str">
        <f>IF(ISERROR(IF(M649=99,"",INDEX([1]Plan!A:O,MATCH($O649,[1]Plan!B:B,0),MATCH($C649,[1]Plan!$A$2:$O$2,0)))),"",IF(M649=99,"",INDEX([1]Plan!A:O,MATCH($O649,[1]Plan!B:B,0),MATCH($C649,[1]Plan!$A$2:$O$2,0))))</f>
        <v/>
      </c>
      <c r="U649" s="33">
        <f>IF(ISERROR(SUMIFS(P:P,E:E,Datenbank!$E649,C:C,Datenbank!$C649)),"",SUMIFS(P:P,E:E,Datenbank!$E649,C:C,Datenbank!$C649))+IF(ISERROR(SUMIFS(Q:Q,E:E,Datenbank!$E649,C:C,Datenbank!$C649)),"",SUMIFS(Q:Q,E:E,Datenbank!$E649,C:C,Datenbank!$C649))</f>
        <v>0</v>
      </c>
      <c r="V649" s="33" t="str">
        <f>IF(ISERROR(IF(Z649="Duplikat","",(Datenbank!$U649-Datenbank!$T649))),"",IF(Z649="Duplikat","",(Datenbank!$U649-Datenbank!$T649)))</f>
        <v/>
      </c>
      <c r="W649" s="33">
        <f ca="1">IF(ISERROR(SUMIF(O:T,Datenbank!$O649,T:T)),"",SUMIF(O:T,Datenbank!$O649,T:T))</f>
        <v>0</v>
      </c>
      <c r="X649" s="33">
        <f ca="1">IF(ISERROR(SUMIF(O:Q,Datenbank!$O649,Q:Q)),"",SUMIF(O:Q,Datenbank!$O649,Q:Q))+IF(ISERROR(SUMIF(O:Q,Datenbank!$O649,P:P)),"",SUMIF(O:Q,Datenbank!$O649,P:P))</f>
        <v>0</v>
      </c>
      <c r="Y649" s="33">
        <f ca="1">IF(ISERROR(Datenbank!$X649-W649),"",Datenbank!$X649-W649)</f>
        <v>0</v>
      </c>
      <c r="Z649" s="31" t="str" cm="1">
        <f t="array" ref="Z649">_xlfn.LET(_xlpm.fi,_xlfn._xlws.FILTER($O649:$O$2480,(MONTH($D649:$D$2480)=MONTH($D649))*($O649:$O$2480=$O649)),IF(COUNT(_xlpm.fi)&gt;1,"DUPLIKAT",""))</f>
        <v/>
      </c>
      <c r="AA649" s="31"/>
      <c r="AB649" s="31"/>
    </row>
    <row r="650" spans="2:28" ht="20.100000000000001" customHeight="1" x14ac:dyDescent="0.25">
      <c r="B650" s="31">
        <f t="shared" si="80"/>
        <v>638</v>
      </c>
      <c r="C650" s="31">
        <f t="shared" si="81"/>
        <v>1</v>
      </c>
      <c r="D650" s="32"/>
      <c r="E650" s="31"/>
      <c r="F650" s="31">
        <f>Datenbank!$E650</f>
        <v>0</v>
      </c>
      <c r="G650" s="33" t="str">
        <f>IF(ISERROR(INDEX([1]Plan!A:O,MATCH(E650,[1]Plan!C:C,0),MATCH(C650,[1]Plan!$A$2:$O$2,0))),"",INDEX([1]Plan!A:O,MATCH(E650,[1]Plan!C:C,0),MATCH(C650,[1]Plan!$A$2:$O$2,0)))</f>
        <v/>
      </c>
      <c r="H650" s="33"/>
      <c r="I650" s="33"/>
      <c r="J650" s="31"/>
      <c r="K650" s="33" t="str">
        <f t="shared" si="78"/>
        <v/>
      </c>
      <c r="L650" s="33" t="str">
        <f t="shared" si="79"/>
        <v/>
      </c>
      <c r="M650" s="31" t="str">
        <f t="shared" si="82"/>
        <v/>
      </c>
      <c r="N650" s="31" t="str">
        <f>IF(ISERROR(VLOOKUP(M650,[1]Plan!$Q$5:$R$22,2,FALSE)),"",VLOOKUP(M650,[1]Plan!$Q$5:$R$22,2,FALSE))</f>
        <v/>
      </c>
      <c r="O650" s="31" t="str">
        <f>IF(ISERROR(INDEX([1]Plan!$B:$B,MATCH(F650,[1]Plan!$C:$C,0))),"",INDEX([1]Plan!$B:$B,MATCH(F650,[1]Plan!$C:$C,0)))</f>
        <v/>
      </c>
      <c r="P650" s="33" t="str">
        <f t="shared" si="83"/>
        <v/>
      </c>
      <c r="Q650" s="33">
        <f t="shared" si="84"/>
        <v>0</v>
      </c>
      <c r="R650" s="33" t="str">
        <f t="shared" si="85"/>
        <v/>
      </c>
      <c r="S650" s="33" t="str">
        <f>IF(Z650="DUPLIKAT","",Tabelle1[[#This Row],[Soll-Monat]])</f>
        <v/>
      </c>
      <c r="T650" s="33" t="str">
        <f>IF(ISERROR(IF(M650=99,"",INDEX([1]Plan!A:O,MATCH($O650,[1]Plan!B:B,0),MATCH($C650,[1]Plan!$A$2:$O$2,0)))),"",IF(M650=99,"",INDEX([1]Plan!A:O,MATCH($O650,[1]Plan!B:B,0),MATCH($C650,[1]Plan!$A$2:$O$2,0))))</f>
        <v/>
      </c>
      <c r="U650" s="33">
        <f>IF(ISERROR(SUMIFS(P:P,E:E,Datenbank!$E650,C:C,Datenbank!$C650)),"",SUMIFS(P:P,E:E,Datenbank!$E650,C:C,Datenbank!$C650))+IF(ISERROR(SUMIFS(Q:Q,E:E,Datenbank!$E650,C:C,Datenbank!$C650)),"",SUMIFS(Q:Q,E:E,Datenbank!$E650,C:C,Datenbank!$C650))</f>
        <v>0</v>
      </c>
      <c r="V650" s="33" t="str">
        <f>IF(ISERROR(IF(Z650="Duplikat","",(Datenbank!$U650-Datenbank!$T650))),"",IF(Z650="Duplikat","",(Datenbank!$U650-Datenbank!$T650)))</f>
        <v/>
      </c>
      <c r="W650" s="33">
        <f ca="1">IF(ISERROR(SUMIF(O:T,Datenbank!$O650,T:T)),"",SUMIF(O:T,Datenbank!$O650,T:T))</f>
        <v>0</v>
      </c>
      <c r="X650" s="33">
        <f ca="1">IF(ISERROR(SUMIF(O:Q,Datenbank!$O650,Q:Q)),"",SUMIF(O:Q,Datenbank!$O650,Q:Q))+IF(ISERROR(SUMIF(O:Q,Datenbank!$O650,P:P)),"",SUMIF(O:Q,Datenbank!$O650,P:P))</f>
        <v>0</v>
      </c>
      <c r="Y650" s="33">
        <f ca="1">IF(ISERROR(Datenbank!$X650-W650),"",Datenbank!$X650-W650)</f>
        <v>0</v>
      </c>
      <c r="Z650" s="31" t="str" cm="1">
        <f t="array" ref="Z650">_xlfn.LET(_xlpm.fi,_xlfn._xlws.FILTER($O650:$O$2480,(MONTH($D650:$D$2480)=MONTH($D650))*($O650:$O$2480=$O650)),IF(COUNT(_xlpm.fi)&gt;1,"DUPLIKAT",""))</f>
        <v/>
      </c>
      <c r="AA650" s="31"/>
      <c r="AB650" s="31"/>
    </row>
    <row r="651" spans="2:28" ht="20.100000000000001" customHeight="1" x14ac:dyDescent="0.25">
      <c r="B651" s="31">
        <f t="shared" si="80"/>
        <v>639</v>
      </c>
      <c r="C651" s="31">
        <f t="shared" si="81"/>
        <v>1</v>
      </c>
      <c r="D651" s="32"/>
      <c r="E651" s="31"/>
      <c r="F651" s="31">
        <f>Datenbank!$E651</f>
        <v>0</v>
      </c>
      <c r="G651" s="33" t="str">
        <f>IF(ISERROR(INDEX([1]Plan!A:O,MATCH(E651,[1]Plan!C:C,0),MATCH(C651,[1]Plan!$A$2:$O$2,0))),"",INDEX([1]Plan!A:O,MATCH(E651,[1]Plan!C:C,0),MATCH(C651,[1]Plan!$A$2:$O$2,0)))</f>
        <v/>
      </c>
      <c r="H651" s="33"/>
      <c r="I651" s="33"/>
      <c r="J651" s="31"/>
      <c r="K651" s="33" t="str">
        <f t="shared" si="78"/>
        <v/>
      </c>
      <c r="L651" s="33" t="str">
        <f t="shared" si="79"/>
        <v/>
      </c>
      <c r="M651" s="31" t="str">
        <f t="shared" si="82"/>
        <v/>
      </c>
      <c r="N651" s="31" t="str">
        <f>IF(ISERROR(VLOOKUP(M651,[1]Plan!$Q$5:$R$22,2,FALSE)),"",VLOOKUP(M651,[1]Plan!$Q$5:$R$22,2,FALSE))</f>
        <v/>
      </c>
      <c r="O651" s="31" t="str">
        <f>IF(ISERROR(INDEX([1]Plan!$B:$B,MATCH(F651,[1]Plan!$C:$C,0))),"",INDEX([1]Plan!$B:$B,MATCH(F651,[1]Plan!$C:$C,0)))</f>
        <v/>
      </c>
      <c r="P651" s="33" t="str">
        <f t="shared" si="83"/>
        <v/>
      </c>
      <c r="Q651" s="33">
        <f t="shared" si="84"/>
        <v>0</v>
      </c>
      <c r="R651" s="33" t="str">
        <f t="shared" si="85"/>
        <v/>
      </c>
      <c r="S651" s="33" t="str">
        <f>IF(Z651="DUPLIKAT","",Tabelle1[[#This Row],[Soll-Monat]])</f>
        <v/>
      </c>
      <c r="T651" s="33" t="str">
        <f>IF(ISERROR(IF(M651=99,"",INDEX([1]Plan!A:O,MATCH($O651,[1]Plan!B:B,0),MATCH($C651,[1]Plan!$A$2:$O$2,0)))),"",IF(M651=99,"",INDEX([1]Plan!A:O,MATCH($O651,[1]Plan!B:B,0),MATCH($C651,[1]Plan!$A$2:$O$2,0))))</f>
        <v/>
      </c>
      <c r="U651" s="33">
        <f>IF(ISERROR(SUMIFS(P:P,E:E,Datenbank!$E651,C:C,Datenbank!$C651)),"",SUMIFS(P:P,E:E,Datenbank!$E651,C:C,Datenbank!$C651))+IF(ISERROR(SUMIFS(Q:Q,E:E,Datenbank!$E651,C:C,Datenbank!$C651)),"",SUMIFS(Q:Q,E:E,Datenbank!$E651,C:C,Datenbank!$C651))</f>
        <v>0</v>
      </c>
      <c r="V651" s="33" t="str">
        <f>IF(ISERROR(IF(Z651="Duplikat","",(Datenbank!$U651-Datenbank!$T651))),"",IF(Z651="Duplikat","",(Datenbank!$U651-Datenbank!$T651)))</f>
        <v/>
      </c>
      <c r="W651" s="33">
        <f ca="1">IF(ISERROR(SUMIF(O:T,Datenbank!$O651,T:T)),"",SUMIF(O:T,Datenbank!$O651,T:T))</f>
        <v>0</v>
      </c>
      <c r="X651" s="33">
        <f ca="1">IF(ISERROR(SUMIF(O:Q,Datenbank!$O651,Q:Q)),"",SUMIF(O:Q,Datenbank!$O651,Q:Q))+IF(ISERROR(SUMIF(O:Q,Datenbank!$O651,P:P)),"",SUMIF(O:Q,Datenbank!$O651,P:P))</f>
        <v>0</v>
      </c>
      <c r="Y651" s="33">
        <f ca="1">IF(ISERROR(Datenbank!$X651-W651),"",Datenbank!$X651-W651)</f>
        <v>0</v>
      </c>
      <c r="Z651" s="31" t="str" cm="1">
        <f t="array" ref="Z651">_xlfn.LET(_xlpm.fi,_xlfn._xlws.FILTER($O651:$O$2480,(MONTH($D651:$D$2480)=MONTH($D651))*($O651:$O$2480=$O651)),IF(COUNT(_xlpm.fi)&gt;1,"DUPLIKAT",""))</f>
        <v/>
      </c>
      <c r="AA651" s="31"/>
      <c r="AB651" s="31"/>
    </row>
    <row r="652" spans="2:28" ht="20.100000000000001" customHeight="1" x14ac:dyDescent="0.25">
      <c r="B652" s="31">
        <f t="shared" si="80"/>
        <v>640</v>
      </c>
      <c r="C652" s="31">
        <f t="shared" si="81"/>
        <v>1</v>
      </c>
      <c r="D652" s="32"/>
      <c r="E652" s="31"/>
      <c r="F652" s="31">
        <f>Datenbank!$E652</f>
        <v>0</v>
      </c>
      <c r="G652" s="33" t="str">
        <f>IF(ISERROR(INDEX([1]Plan!A:O,MATCH(E652,[1]Plan!C:C,0),MATCH(C652,[1]Plan!$A$2:$O$2,0))),"",INDEX([1]Plan!A:O,MATCH(E652,[1]Plan!C:C,0),MATCH(C652,[1]Plan!$A$2:$O$2,0)))</f>
        <v/>
      </c>
      <c r="H652" s="33"/>
      <c r="I652" s="33"/>
      <c r="J652" s="31"/>
      <c r="K652" s="33" t="str">
        <f t="shared" si="78"/>
        <v/>
      </c>
      <c r="L652" s="33" t="str">
        <f t="shared" si="79"/>
        <v/>
      </c>
      <c r="M652" s="31" t="str">
        <f t="shared" si="82"/>
        <v/>
      </c>
      <c r="N652" s="31" t="str">
        <f>IF(ISERROR(VLOOKUP(M652,[1]Plan!$Q$5:$R$22,2,FALSE)),"",VLOOKUP(M652,[1]Plan!$Q$5:$R$22,2,FALSE))</f>
        <v/>
      </c>
      <c r="O652" s="31" t="str">
        <f>IF(ISERROR(INDEX([1]Plan!$B:$B,MATCH(F652,[1]Plan!$C:$C,0))),"",INDEX([1]Plan!$B:$B,MATCH(F652,[1]Plan!$C:$C,0)))</f>
        <v/>
      </c>
      <c r="P652" s="33" t="str">
        <f t="shared" si="83"/>
        <v/>
      </c>
      <c r="Q652" s="33">
        <f t="shared" si="84"/>
        <v>0</v>
      </c>
      <c r="R652" s="33" t="str">
        <f t="shared" si="85"/>
        <v/>
      </c>
      <c r="S652" s="33" t="str">
        <f>IF(Z652="DUPLIKAT","",Tabelle1[[#This Row],[Soll-Monat]])</f>
        <v/>
      </c>
      <c r="T652" s="33" t="str">
        <f>IF(ISERROR(IF(M652=99,"",INDEX([1]Plan!A:O,MATCH($O652,[1]Plan!B:B,0),MATCH($C652,[1]Plan!$A$2:$O$2,0)))),"",IF(M652=99,"",INDEX([1]Plan!A:O,MATCH($O652,[1]Plan!B:B,0),MATCH($C652,[1]Plan!$A$2:$O$2,0))))</f>
        <v/>
      </c>
      <c r="U652" s="33">
        <f>IF(ISERROR(SUMIFS(P:P,E:E,Datenbank!$E652,C:C,Datenbank!$C652)),"",SUMIFS(P:P,E:E,Datenbank!$E652,C:C,Datenbank!$C652))+IF(ISERROR(SUMIFS(Q:Q,E:E,Datenbank!$E652,C:C,Datenbank!$C652)),"",SUMIFS(Q:Q,E:E,Datenbank!$E652,C:C,Datenbank!$C652))</f>
        <v>0</v>
      </c>
      <c r="V652" s="33" t="str">
        <f>IF(ISERROR(IF(Z652="Duplikat","",(Datenbank!$U652-Datenbank!$T652))),"",IF(Z652="Duplikat","",(Datenbank!$U652-Datenbank!$T652)))</f>
        <v/>
      </c>
      <c r="W652" s="33">
        <f ca="1">IF(ISERROR(SUMIF(O:T,Datenbank!$O652,T:T)),"",SUMIF(O:T,Datenbank!$O652,T:T))</f>
        <v>0</v>
      </c>
      <c r="X652" s="33">
        <f ca="1">IF(ISERROR(SUMIF(O:Q,Datenbank!$O652,Q:Q)),"",SUMIF(O:Q,Datenbank!$O652,Q:Q))+IF(ISERROR(SUMIF(O:Q,Datenbank!$O652,P:P)),"",SUMIF(O:Q,Datenbank!$O652,P:P))</f>
        <v>0</v>
      </c>
      <c r="Y652" s="33">
        <f ca="1">IF(ISERROR(Datenbank!$X652-W652),"",Datenbank!$X652-W652)</f>
        <v>0</v>
      </c>
      <c r="Z652" s="31" t="str" cm="1">
        <f t="array" ref="Z652">_xlfn.LET(_xlpm.fi,_xlfn._xlws.FILTER($O652:$O$2480,(MONTH($D652:$D$2480)=MONTH($D652))*($O652:$O$2480=$O652)),IF(COUNT(_xlpm.fi)&gt;1,"DUPLIKAT",""))</f>
        <v/>
      </c>
      <c r="AA652" s="31"/>
      <c r="AB652" s="31"/>
    </row>
    <row r="653" spans="2:28" ht="20.100000000000001" customHeight="1" x14ac:dyDescent="0.25">
      <c r="B653" s="31">
        <f t="shared" si="80"/>
        <v>641</v>
      </c>
      <c r="C653" s="31">
        <f t="shared" si="81"/>
        <v>1</v>
      </c>
      <c r="D653" s="32"/>
      <c r="E653" s="31"/>
      <c r="F653" s="31">
        <f>Datenbank!$E653</f>
        <v>0</v>
      </c>
      <c r="G653" s="33" t="str">
        <f>IF(ISERROR(INDEX([1]Plan!A:O,MATCH(E653,[1]Plan!C:C,0),MATCH(C653,[1]Plan!$A$2:$O$2,0))),"",INDEX([1]Plan!A:O,MATCH(E653,[1]Plan!C:C,0),MATCH(C653,[1]Plan!$A$2:$O$2,0)))</f>
        <v/>
      </c>
      <c r="H653" s="33"/>
      <c r="I653" s="33"/>
      <c r="J653" s="31"/>
      <c r="K653" s="33" t="str">
        <f t="shared" si="78"/>
        <v/>
      </c>
      <c r="L653" s="33" t="str">
        <f t="shared" si="79"/>
        <v/>
      </c>
      <c r="M653" s="31" t="str">
        <f t="shared" si="82"/>
        <v/>
      </c>
      <c r="N653" s="31" t="str">
        <f>IF(ISERROR(VLOOKUP(M653,[1]Plan!$Q$5:$R$22,2,FALSE)),"",VLOOKUP(M653,[1]Plan!$Q$5:$R$22,2,FALSE))</f>
        <v/>
      </c>
      <c r="O653" s="31" t="str">
        <f>IF(ISERROR(INDEX([1]Plan!$B:$B,MATCH(F653,[1]Plan!$C:$C,0))),"",INDEX([1]Plan!$B:$B,MATCH(F653,[1]Plan!$C:$C,0)))</f>
        <v/>
      </c>
      <c r="P653" s="33" t="str">
        <f t="shared" si="83"/>
        <v/>
      </c>
      <c r="Q653" s="33">
        <f t="shared" si="84"/>
        <v>0</v>
      </c>
      <c r="R653" s="33" t="str">
        <f t="shared" si="85"/>
        <v/>
      </c>
      <c r="S653" s="33" t="str">
        <f>IF(Z653="DUPLIKAT","",Tabelle1[[#This Row],[Soll-Monat]])</f>
        <v/>
      </c>
      <c r="T653" s="33" t="str">
        <f>IF(ISERROR(IF(M653=99,"",INDEX([1]Plan!A:O,MATCH($O653,[1]Plan!B:B,0),MATCH($C653,[1]Plan!$A$2:$O$2,0)))),"",IF(M653=99,"",INDEX([1]Plan!A:O,MATCH($O653,[1]Plan!B:B,0),MATCH($C653,[1]Plan!$A$2:$O$2,0))))</f>
        <v/>
      </c>
      <c r="U653" s="33">
        <f>IF(ISERROR(SUMIFS(P:P,E:E,Datenbank!$E653,C:C,Datenbank!$C653)),"",SUMIFS(P:P,E:E,Datenbank!$E653,C:C,Datenbank!$C653))+IF(ISERROR(SUMIFS(Q:Q,E:E,Datenbank!$E653,C:C,Datenbank!$C653)),"",SUMIFS(Q:Q,E:E,Datenbank!$E653,C:C,Datenbank!$C653))</f>
        <v>0</v>
      </c>
      <c r="V653" s="33" t="str">
        <f>IF(ISERROR(IF(Z653="Duplikat","",(Datenbank!$U653-Datenbank!$T653))),"",IF(Z653="Duplikat","",(Datenbank!$U653-Datenbank!$T653)))</f>
        <v/>
      </c>
      <c r="W653" s="33">
        <f ca="1">IF(ISERROR(SUMIF(O:T,Datenbank!$O653,T:T)),"",SUMIF(O:T,Datenbank!$O653,T:T))</f>
        <v>0</v>
      </c>
      <c r="X653" s="33">
        <f ca="1">IF(ISERROR(SUMIF(O:Q,Datenbank!$O653,Q:Q)),"",SUMIF(O:Q,Datenbank!$O653,Q:Q))+IF(ISERROR(SUMIF(O:Q,Datenbank!$O653,P:P)),"",SUMIF(O:Q,Datenbank!$O653,P:P))</f>
        <v>0</v>
      </c>
      <c r="Y653" s="33">
        <f ca="1">IF(ISERROR(Datenbank!$X653-W653),"",Datenbank!$X653-W653)</f>
        <v>0</v>
      </c>
      <c r="Z653" s="31" t="str" cm="1">
        <f t="array" ref="Z653">_xlfn.LET(_xlpm.fi,_xlfn._xlws.FILTER($O653:$O$2480,(MONTH($D653:$D$2480)=MONTH($D653))*($O653:$O$2480=$O653)),IF(COUNT(_xlpm.fi)&gt;1,"DUPLIKAT",""))</f>
        <v/>
      </c>
      <c r="AA653" s="31"/>
      <c r="AB653" s="31"/>
    </row>
    <row r="654" spans="2:28" ht="20.100000000000001" customHeight="1" x14ac:dyDescent="0.25">
      <c r="B654" s="31">
        <f t="shared" si="80"/>
        <v>642</v>
      </c>
      <c r="C654" s="31">
        <f t="shared" si="81"/>
        <v>1</v>
      </c>
      <c r="D654" s="32"/>
      <c r="E654" s="31"/>
      <c r="F654" s="31">
        <f>Datenbank!$E654</f>
        <v>0</v>
      </c>
      <c r="G654" s="33" t="str">
        <f>IF(ISERROR(INDEX([1]Plan!A:O,MATCH(E654,[1]Plan!C:C,0),MATCH(C654,[1]Plan!$A$2:$O$2,0))),"",INDEX([1]Plan!A:O,MATCH(E654,[1]Plan!C:C,0),MATCH(C654,[1]Plan!$A$2:$O$2,0)))</f>
        <v/>
      </c>
      <c r="H654" s="33"/>
      <c r="I654" s="33"/>
      <c r="J654" s="31"/>
      <c r="K654" s="33" t="str">
        <f t="shared" ref="K654:K717" si="86">IF(ISERROR(K653-G654),"",K653-G654)</f>
        <v/>
      </c>
      <c r="L654" s="33" t="str">
        <f t="shared" ref="L654:L717" si="87">IF(ISERROR(IF(AND(G654="",H654=""),"",L653-H654-I654)),"",IF(AND(G654="",H654=""),"",L653-H654-I654))</f>
        <v/>
      </c>
      <c r="M654" s="31" t="str">
        <f t="shared" si="82"/>
        <v/>
      </c>
      <c r="N654" s="31" t="str">
        <f>IF(ISERROR(VLOOKUP(M654,[1]Plan!$Q$5:$R$22,2,FALSE)),"",VLOOKUP(M654,[1]Plan!$Q$5:$R$22,2,FALSE))</f>
        <v/>
      </c>
      <c r="O654" s="31" t="str">
        <f>IF(ISERROR(INDEX([1]Plan!$B:$B,MATCH(F654,[1]Plan!$C:$C,0))),"",INDEX([1]Plan!$B:$B,MATCH(F654,[1]Plan!$C:$C,0)))</f>
        <v/>
      </c>
      <c r="P654" s="33" t="str">
        <f t="shared" si="83"/>
        <v/>
      </c>
      <c r="Q654" s="33">
        <f t="shared" si="84"/>
        <v>0</v>
      </c>
      <c r="R654" s="33" t="str">
        <f t="shared" si="85"/>
        <v/>
      </c>
      <c r="S654" s="33" t="str">
        <f>IF(Z654="DUPLIKAT","",Tabelle1[[#This Row],[Soll-Monat]])</f>
        <v/>
      </c>
      <c r="T654" s="33" t="str">
        <f>IF(ISERROR(IF(M654=99,"",INDEX([1]Plan!A:O,MATCH($O654,[1]Plan!B:B,0),MATCH($C654,[1]Plan!$A$2:$O$2,0)))),"",IF(M654=99,"",INDEX([1]Plan!A:O,MATCH($O654,[1]Plan!B:B,0),MATCH($C654,[1]Plan!$A$2:$O$2,0))))</f>
        <v/>
      </c>
      <c r="U654" s="33">
        <f>IF(ISERROR(SUMIFS(P:P,E:E,Datenbank!$E654,C:C,Datenbank!$C654)),"",SUMIFS(P:P,E:E,Datenbank!$E654,C:C,Datenbank!$C654))+IF(ISERROR(SUMIFS(Q:Q,E:E,Datenbank!$E654,C:C,Datenbank!$C654)),"",SUMIFS(Q:Q,E:E,Datenbank!$E654,C:C,Datenbank!$C654))</f>
        <v>0</v>
      </c>
      <c r="V654" s="33" t="str">
        <f>IF(ISERROR(IF(Z654="Duplikat","",(Datenbank!$U654-Datenbank!$T654))),"",IF(Z654="Duplikat","",(Datenbank!$U654-Datenbank!$T654)))</f>
        <v/>
      </c>
      <c r="W654" s="33">
        <f ca="1">IF(ISERROR(SUMIF(O:T,Datenbank!$O654,T:T)),"",SUMIF(O:T,Datenbank!$O654,T:T))</f>
        <v>0</v>
      </c>
      <c r="X654" s="33">
        <f ca="1">IF(ISERROR(SUMIF(O:Q,Datenbank!$O654,Q:Q)),"",SUMIF(O:Q,Datenbank!$O654,Q:Q))+IF(ISERROR(SUMIF(O:Q,Datenbank!$O654,P:P)),"",SUMIF(O:Q,Datenbank!$O654,P:P))</f>
        <v>0</v>
      </c>
      <c r="Y654" s="33">
        <f ca="1">IF(ISERROR(Datenbank!$X654-W654),"",Datenbank!$X654-W654)</f>
        <v>0</v>
      </c>
      <c r="Z654" s="31" t="str" cm="1">
        <f t="array" ref="Z654">_xlfn.LET(_xlpm.fi,_xlfn._xlws.FILTER($O654:$O$2480,(MONTH($D654:$D$2480)=MONTH($D654))*($O654:$O$2480=$O654)),IF(COUNT(_xlpm.fi)&gt;1,"DUPLIKAT",""))</f>
        <v/>
      </c>
      <c r="AA654" s="31"/>
      <c r="AB654" s="31"/>
    </row>
    <row r="655" spans="2:28" ht="20.100000000000001" customHeight="1" x14ac:dyDescent="0.25">
      <c r="B655" s="31">
        <f t="shared" si="80"/>
        <v>643</v>
      </c>
      <c r="C655" s="31">
        <f t="shared" si="81"/>
        <v>1</v>
      </c>
      <c r="D655" s="32"/>
      <c r="E655" s="31"/>
      <c r="F655" s="31">
        <f>Datenbank!$E655</f>
        <v>0</v>
      </c>
      <c r="G655" s="33" t="str">
        <f>IF(ISERROR(INDEX([1]Plan!A:O,MATCH(E655,[1]Plan!C:C,0),MATCH(C655,[1]Plan!$A$2:$O$2,0))),"",INDEX([1]Plan!A:O,MATCH(E655,[1]Plan!C:C,0),MATCH(C655,[1]Plan!$A$2:$O$2,0)))</f>
        <v/>
      </c>
      <c r="H655" s="33"/>
      <c r="I655" s="33"/>
      <c r="J655" s="31"/>
      <c r="K655" s="33" t="str">
        <f t="shared" si="86"/>
        <v/>
      </c>
      <c r="L655" s="33" t="str">
        <f t="shared" si="87"/>
        <v/>
      </c>
      <c r="M655" s="31" t="str">
        <f t="shared" si="82"/>
        <v/>
      </c>
      <c r="N655" s="31" t="str">
        <f>IF(ISERROR(VLOOKUP(M655,[1]Plan!$Q$5:$R$22,2,FALSE)),"",VLOOKUP(M655,[1]Plan!$Q$5:$R$22,2,FALSE))</f>
        <v/>
      </c>
      <c r="O655" s="31" t="str">
        <f>IF(ISERROR(INDEX([1]Plan!$B:$B,MATCH(F655,[1]Plan!$C:$C,0))),"",INDEX([1]Plan!$B:$B,MATCH(F655,[1]Plan!$C:$C,0)))</f>
        <v/>
      </c>
      <c r="P655" s="33" t="str">
        <f t="shared" si="83"/>
        <v/>
      </c>
      <c r="Q655" s="33">
        <f t="shared" si="84"/>
        <v>0</v>
      </c>
      <c r="R655" s="33" t="str">
        <f t="shared" si="85"/>
        <v/>
      </c>
      <c r="S655" s="33" t="str">
        <f>IF(Z655="DUPLIKAT","",Tabelle1[[#This Row],[Soll-Monat]])</f>
        <v/>
      </c>
      <c r="T655" s="33" t="str">
        <f>IF(ISERROR(IF(M655=99,"",INDEX([1]Plan!A:O,MATCH($O655,[1]Plan!B:B,0),MATCH($C655,[1]Plan!$A$2:$O$2,0)))),"",IF(M655=99,"",INDEX([1]Plan!A:O,MATCH($O655,[1]Plan!B:B,0),MATCH($C655,[1]Plan!$A$2:$O$2,0))))</f>
        <v/>
      </c>
      <c r="U655" s="33">
        <f>IF(ISERROR(SUMIFS(P:P,E:E,Datenbank!$E655,C:C,Datenbank!$C655)),"",SUMIFS(P:P,E:E,Datenbank!$E655,C:C,Datenbank!$C655))+IF(ISERROR(SUMIFS(Q:Q,E:E,Datenbank!$E655,C:C,Datenbank!$C655)),"",SUMIFS(Q:Q,E:E,Datenbank!$E655,C:C,Datenbank!$C655))</f>
        <v>0</v>
      </c>
      <c r="V655" s="33" t="str">
        <f>IF(ISERROR(IF(Z655="Duplikat","",(Datenbank!$U655-Datenbank!$T655))),"",IF(Z655="Duplikat","",(Datenbank!$U655-Datenbank!$T655)))</f>
        <v/>
      </c>
      <c r="W655" s="33">
        <f ca="1">IF(ISERROR(SUMIF(O:T,Datenbank!$O655,T:T)),"",SUMIF(O:T,Datenbank!$O655,T:T))</f>
        <v>0</v>
      </c>
      <c r="X655" s="33">
        <f ca="1">IF(ISERROR(SUMIF(O:Q,Datenbank!$O655,Q:Q)),"",SUMIF(O:Q,Datenbank!$O655,Q:Q))+IF(ISERROR(SUMIF(O:Q,Datenbank!$O655,P:P)),"",SUMIF(O:Q,Datenbank!$O655,P:P))</f>
        <v>0</v>
      </c>
      <c r="Y655" s="33">
        <f ca="1">IF(ISERROR(Datenbank!$X655-W655),"",Datenbank!$X655-W655)</f>
        <v>0</v>
      </c>
      <c r="Z655" s="31" t="str" cm="1">
        <f t="array" ref="Z655">_xlfn.LET(_xlpm.fi,_xlfn._xlws.FILTER($O655:$O$2480,(MONTH($D655:$D$2480)=MONTH($D655))*($O655:$O$2480=$O655)),IF(COUNT(_xlpm.fi)&gt;1,"DUPLIKAT",""))</f>
        <v/>
      </c>
      <c r="AA655" s="31"/>
      <c r="AB655" s="31"/>
    </row>
    <row r="656" spans="2:28" ht="20.100000000000001" customHeight="1" x14ac:dyDescent="0.25">
      <c r="B656" s="31">
        <f t="shared" si="80"/>
        <v>644</v>
      </c>
      <c r="C656" s="31">
        <f t="shared" si="81"/>
        <v>1</v>
      </c>
      <c r="D656" s="32"/>
      <c r="E656" s="31"/>
      <c r="F656" s="31">
        <f>Datenbank!$E656</f>
        <v>0</v>
      </c>
      <c r="G656" s="33" t="str">
        <f>IF(ISERROR(INDEX([1]Plan!A:O,MATCH(E656,[1]Plan!C:C,0),MATCH(C656,[1]Plan!$A$2:$O$2,0))),"",INDEX([1]Plan!A:O,MATCH(E656,[1]Plan!C:C,0),MATCH(C656,[1]Plan!$A$2:$O$2,0)))</f>
        <v/>
      </c>
      <c r="H656" s="33"/>
      <c r="I656" s="33"/>
      <c r="J656" s="31"/>
      <c r="K656" s="33" t="str">
        <f t="shared" si="86"/>
        <v/>
      </c>
      <c r="L656" s="33" t="str">
        <f t="shared" si="87"/>
        <v/>
      </c>
      <c r="M656" s="31" t="str">
        <f t="shared" si="82"/>
        <v/>
      </c>
      <c r="N656" s="31" t="str">
        <f>IF(ISERROR(VLOOKUP(M656,[1]Plan!$Q$5:$R$22,2,FALSE)),"",VLOOKUP(M656,[1]Plan!$Q$5:$R$22,2,FALSE))</f>
        <v/>
      </c>
      <c r="O656" s="31" t="str">
        <f>IF(ISERROR(INDEX([1]Plan!$B:$B,MATCH(F656,[1]Plan!$C:$C,0))),"",INDEX([1]Plan!$B:$B,MATCH(F656,[1]Plan!$C:$C,0)))</f>
        <v/>
      </c>
      <c r="P656" s="33" t="str">
        <f t="shared" si="83"/>
        <v/>
      </c>
      <c r="Q656" s="33">
        <f t="shared" si="84"/>
        <v>0</v>
      </c>
      <c r="R656" s="33" t="str">
        <f t="shared" si="85"/>
        <v/>
      </c>
      <c r="S656" s="33" t="str">
        <f>IF(Z656="DUPLIKAT","",Tabelle1[[#This Row],[Soll-Monat]])</f>
        <v/>
      </c>
      <c r="T656" s="33" t="str">
        <f>IF(ISERROR(IF(M656=99,"",INDEX([1]Plan!A:O,MATCH($O656,[1]Plan!B:B,0),MATCH($C656,[1]Plan!$A$2:$O$2,0)))),"",IF(M656=99,"",INDEX([1]Plan!A:O,MATCH($O656,[1]Plan!B:B,0),MATCH($C656,[1]Plan!$A$2:$O$2,0))))</f>
        <v/>
      </c>
      <c r="U656" s="33">
        <f>IF(ISERROR(SUMIFS(P:P,E:E,Datenbank!$E656,C:C,Datenbank!$C656)),"",SUMIFS(P:P,E:E,Datenbank!$E656,C:C,Datenbank!$C656))+IF(ISERROR(SUMIFS(Q:Q,E:E,Datenbank!$E656,C:C,Datenbank!$C656)),"",SUMIFS(Q:Q,E:E,Datenbank!$E656,C:C,Datenbank!$C656))</f>
        <v>0</v>
      </c>
      <c r="V656" s="33" t="str">
        <f>IF(ISERROR(IF(Z656="Duplikat","",(Datenbank!$U656-Datenbank!$T656))),"",IF(Z656="Duplikat","",(Datenbank!$U656-Datenbank!$T656)))</f>
        <v/>
      </c>
      <c r="W656" s="33">
        <f ca="1">IF(ISERROR(SUMIF(O:T,Datenbank!$O656,T:T)),"",SUMIF(O:T,Datenbank!$O656,T:T))</f>
        <v>0</v>
      </c>
      <c r="X656" s="33">
        <f ca="1">IF(ISERROR(SUMIF(O:Q,Datenbank!$O656,Q:Q)),"",SUMIF(O:Q,Datenbank!$O656,Q:Q))+IF(ISERROR(SUMIF(O:Q,Datenbank!$O656,P:P)),"",SUMIF(O:Q,Datenbank!$O656,P:P))</f>
        <v>0</v>
      </c>
      <c r="Y656" s="33">
        <f ca="1">IF(ISERROR(Datenbank!$X656-W656),"",Datenbank!$X656-W656)</f>
        <v>0</v>
      </c>
      <c r="Z656" s="31" t="str" cm="1">
        <f t="array" ref="Z656">_xlfn.LET(_xlpm.fi,_xlfn._xlws.FILTER($O656:$O$2480,(MONTH($D656:$D$2480)=MONTH($D656))*($O656:$O$2480=$O656)),IF(COUNT(_xlpm.fi)&gt;1,"DUPLIKAT",""))</f>
        <v/>
      </c>
      <c r="AA656" s="31"/>
      <c r="AB656" s="31"/>
    </row>
    <row r="657" spans="2:28" ht="20.100000000000001" customHeight="1" x14ac:dyDescent="0.25">
      <c r="B657" s="31">
        <f t="shared" si="80"/>
        <v>645</v>
      </c>
      <c r="C657" s="31">
        <f t="shared" si="81"/>
        <v>1</v>
      </c>
      <c r="D657" s="32"/>
      <c r="E657" s="31"/>
      <c r="F657" s="31">
        <f>Datenbank!$E657</f>
        <v>0</v>
      </c>
      <c r="G657" s="33" t="str">
        <f>IF(ISERROR(INDEX([1]Plan!A:O,MATCH(E657,[1]Plan!C:C,0),MATCH(C657,[1]Plan!$A$2:$O$2,0))),"",INDEX([1]Plan!A:O,MATCH(E657,[1]Plan!C:C,0),MATCH(C657,[1]Plan!$A$2:$O$2,0)))</f>
        <v/>
      </c>
      <c r="H657" s="33"/>
      <c r="I657" s="33"/>
      <c r="J657" s="31"/>
      <c r="K657" s="33" t="str">
        <f t="shared" si="86"/>
        <v/>
      </c>
      <c r="L657" s="33" t="str">
        <f t="shared" si="87"/>
        <v/>
      </c>
      <c r="M657" s="31" t="str">
        <f t="shared" si="82"/>
        <v/>
      </c>
      <c r="N657" s="31" t="str">
        <f>IF(ISERROR(VLOOKUP(M657,[1]Plan!$Q$5:$R$22,2,FALSE)),"",VLOOKUP(M657,[1]Plan!$Q$5:$R$22,2,FALSE))</f>
        <v/>
      </c>
      <c r="O657" s="31" t="str">
        <f>IF(ISERROR(INDEX([1]Plan!$B:$B,MATCH(F657,[1]Plan!$C:$C,0))),"",INDEX([1]Plan!$B:$B,MATCH(F657,[1]Plan!$C:$C,0)))</f>
        <v/>
      </c>
      <c r="P657" s="33" t="str">
        <f t="shared" si="83"/>
        <v/>
      </c>
      <c r="Q657" s="33">
        <f t="shared" si="84"/>
        <v>0</v>
      </c>
      <c r="R657" s="33" t="str">
        <f t="shared" si="85"/>
        <v/>
      </c>
      <c r="S657" s="33" t="str">
        <f>IF(Z657="DUPLIKAT","",Tabelle1[[#This Row],[Soll-Monat]])</f>
        <v/>
      </c>
      <c r="T657" s="33" t="str">
        <f>IF(ISERROR(IF(M657=99,"",INDEX([1]Plan!A:O,MATCH($O657,[1]Plan!B:B,0),MATCH($C657,[1]Plan!$A$2:$O$2,0)))),"",IF(M657=99,"",INDEX([1]Plan!A:O,MATCH($O657,[1]Plan!B:B,0),MATCH($C657,[1]Plan!$A$2:$O$2,0))))</f>
        <v/>
      </c>
      <c r="U657" s="33">
        <f>IF(ISERROR(SUMIFS(P:P,E:E,Datenbank!$E657,C:C,Datenbank!$C657)),"",SUMIFS(P:P,E:E,Datenbank!$E657,C:C,Datenbank!$C657))+IF(ISERROR(SUMIFS(Q:Q,E:E,Datenbank!$E657,C:C,Datenbank!$C657)),"",SUMIFS(Q:Q,E:E,Datenbank!$E657,C:C,Datenbank!$C657))</f>
        <v>0</v>
      </c>
      <c r="V657" s="33" t="str">
        <f>IF(ISERROR(IF(Z657="Duplikat","",(Datenbank!$U657-Datenbank!$T657))),"",IF(Z657="Duplikat","",(Datenbank!$U657-Datenbank!$T657)))</f>
        <v/>
      </c>
      <c r="W657" s="33">
        <f ca="1">IF(ISERROR(SUMIF(O:T,Datenbank!$O657,T:T)),"",SUMIF(O:T,Datenbank!$O657,T:T))</f>
        <v>0</v>
      </c>
      <c r="X657" s="33">
        <f ca="1">IF(ISERROR(SUMIF(O:Q,Datenbank!$O657,Q:Q)),"",SUMIF(O:Q,Datenbank!$O657,Q:Q))+IF(ISERROR(SUMIF(O:Q,Datenbank!$O657,P:P)),"",SUMIF(O:Q,Datenbank!$O657,P:P))</f>
        <v>0</v>
      </c>
      <c r="Y657" s="33">
        <f ca="1">IF(ISERROR(Datenbank!$X657-W657),"",Datenbank!$X657-W657)</f>
        <v>0</v>
      </c>
      <c r="Z657" s="31" t="str" cm="1">
        <f t="array" ref="Z657">_xlfn.LET(_xlpm.fi,_xlfn._xlws.FILTER($O657:$O$2480,(MONTH($D657:$D$2480)=MONTH($D657))*($O657:$O$2480=$O657)),IF(COUNT(_xlpm.fi)&gt;1,"DUPLIKAT",""))</f>
        <v/>
      </c>
      <c r="AA657" s="31"/>
      <c r="AB657" s="31"/>
    </row>
    <row r="658" spans="2:28" ht="20.100000000000001" customHeight="1" x14ac:dyDescent="0.25">
      <c r="B658" s="31">
        <f t="shared" si="80"/>
        <v>646</v>
      </c>
      <c r="C658" s="31">
        <f t="shared" si="81"/>
        <v>1</v>
      </c>
      <c r="D658" s="32"/>
      <c r="E658" s="31"/>
      <c r="F658" s="31">
        <f>Datenbank!$E658</f>
        <v>0</v>
      </c>
      <c r="G658" s="33" t="str">
        <f>IF(ISERROR(INDEX([1]Plan!A:O,MATCH(E658,[1]Plan!C:C,0),MATCH(C658,[1]Plan!$A$2:$O$2,0))),"",INDEX([1]Plan!A:O,MATCH(E658,[1]Plan!C:C,0),MATCH(C658,[1]Plan!$A$2:$O$2,0)))</f>
        <v/>
      </c>
      <c r="H658" s="33"/>
      <c r="I658" s="33"/>
      <c r="J658" s="31"/>
      <c r="K658" s="33" t="str">
        <f t="shared" si="86"/>
        <v/>
      </c>
      <c r="L658" s="33" t="str">
        <f t="shared" si="87"/>
        <v/>
      </c>
      <c r="M658" s="31" t="str">
        <f t="shared" si="82"/>
        <v/>
      </c>
      <c r="N658" s="31" t="str">
        <f>IF(ISERROR(VLOOKUP(M658,[1]Plan!$Q$5:$R$22,2,FALSE)),"",VLOOKUP(M658,[1]Plan!$Q$5:$R$22,2,FALSE))</f>
        <v/>
      </c>
      <c r="O658" s="31" t="str">
        <f>IF(ISERROR(INDEX([1]Plan!$B:$B,MATCH(F658,[1]Plan!$C:$C,0))),"",INDEX([1]Plan!$B:$B,MATCH(F658,[1]Plan!$C:$C,0)))</f>
        <v/>
      </c>
      <c r="P658" s="33" t="str">
        <f t="shared" si="83"/>
        <v/>
      </c>
      <c r="Q658" s="33">
        <f t="shared" si="84"/>
        <v>0</v>
      </c>
      <c r="R658" s="33" t="str">
        <f t="shared" si="85"/>
        <v/>
      </c>
      <c r="S658" s="33" t="str">
        <f>IF(Z658="DUPLIKAT","",Tabelle1[[#This Row],[Soll-Monat]])</f>
        <v/>
      </c>
      <c r="T658" s="33" t="str">
        <f>IF(ISERROR(IF(M658=99,"",INDEX([1]Plan!A:O,MATCH($O658,[1]Plan!B:B,0),MATCH($C658,[1]Plan!$A$2:$O$2,0)))),"",IF(M658=99,"",INDEX([1]Plan!A:O,MATCH($O658,[1]Plan!B:B,0),MATCH($C658,[1]Plan!$A$2:$O$2,0))))</f>
        <v/>
      </c>
      <c r="U658" s="33">
        <f>IF(ISERROR(SUMIFS(P:P,E:E,Datenbank!$E658,C:C,Datenbank!$C658)),"",SUMIFS(P:P,E:E,Datenbank!$E658,C:C,Datenbank!$C658))+IF(ISERROR(SUMIFS(Q:Q,E:E,Datenbank!$E658,C:C,Datenbank!$C658)),"",SUMIFS(Q:Q,E:E,Datenbank!$E658,C:C,Datenbank!$C658))</f>
        <v>0</v>
      </c>
      <c r="V658" s="33" t="str">
        <f>IF(ISERROR(IF(Z658="Duplikat","",(Datenbank!$U658-Datenbank!$T658))),"",IF(Z658="Duplikat","",(Datenbank!$U658-Datenbank!$T658)))</f>
        <v/>
      </c>
      <c r="W658" s="33">
        <f ca="1">IF(ISERROR(SUMIF(O:T,Datenbank!$O658,T:T)),"",SUMIF(O:T,Datenbank!$O658,T:T))</f>
        <v>0</v>
      </c>
      <c r="X658" s="33">
        <f ca="1">IF(ISERROR(SUMIF(O:Q,Datenbank!$O658,Q:Q)),"",SUMIF(O:Q,Datenbank!$O658,Q:Q))+IF(ISERROR(SUMIF(O:Q,Datenbank!$O658,P:P)),"",SUMIF(O:Q,Datenbank!$O658,P:P))</f>
        <v>0</v>
      </c>
      <c r="Y658" s="33">
        <f ca="1">IF(ISERROR(Datenbank!$X658-W658),"",Datenbank!$X658-W658)</f>
        <v>0</v>
      </c>
      <c r="Z658" s="31" t="str" cm="1">
        <f t="array" ref="Z658">_xlfn.LET(_xlpm.fi,_xlfn._xlws.FILTER($O658:$O$2480,(MONTH($D658:$D$2480)=MONTH($D658))*($O658:$O$2480=$O658)),IF(COUNT(_xlpm.fi)&gt;1,"DUPLIKAT",""))</f>
        <v/>
      </c>
      <c r="AA658" s="31"/>
      <c r="AB658" s="31"/>
    </row>
    <row r="659" spans="2:28" ht="20.100000000000001" customHeight="1" x14ac:dyDescent="0.25">
      <c r="B659" s="31">
        <f t="shared" si="80"/>
        <v>647</v>
      </c>
      <c r="C659" s="31">
        <f t="shared" si="81"/>
        <v>1</v>
      </c>
      <c r="D659" s="32"/>
      <c r="E659" s="31"/>
      <c r="F659" s="31">
        <f>Datenbank!$E659</f>
        <v>0</v>
      </c>
      <c r="G659" s="33" t="str">
        <f>IF(ISERROR(INDEX([1]Plan!A:O,MATCH(E659,[1]Plan!C:C,0),MATCH(C659,[1]Plan!$A$2:$O$2,0))),"",INDEX([1]Plan!A:O,MATCH(E659,[1]Plan!C:C,0),MATCH(C659,[1]Plan!$A$2:$O$2,0)))</f>
        <v/>
      </c>
      <c r="H659" s="33"/>
      <c r="I659" s="33"/>
      <c r="J659" s="31"/>
      <c r="K659" s="33" t="str">
        <f t="shared" si="86"/>
        <v/>
      </c>
      <c r="L659" s="33" t="str">
        <f t="shared" si="87"/>
        <v/>
      </c>
      <c r="M659" s="31" t="str">
        <f t="shared" si="82"/>
        <v/>
      </c>
      <c r="N659" s="31" t="str">
        <f>IF(ISERROR(VLOOKUP(M659,[1]Plan!$Q$5:$R$22,2,FALSE)),"",VLOOKUP(M659,[1]Plan!$Q$5:$R$22,2,FALSE))</f>
        <v/>
      </c>
      <c r="O659" s="31" t="str">
        <f>IF(ISERROR(INDEX([1]Plan!$B:$B,MATCH(F659,[1]Plan!$C:$C,0))),"",INDEX([1]Plan!$B:$B,MATCH(F659,[1]Plan!$C:$C,0)))</f>
        <v/>
      </c>
      <c r="P659" s="33" t="str">
        <f t="shared" si="83"/>
        <v/>
      </c>
      <c r="Q659" s="33">
        <f t="shared" si="84"/>
        <v>0</v>
      </c>
      <c r="R659" s="33" t="str">
        <f t="shared" si="85"/>
        <v/>
      </c>
      <c r="S659" s="33" t="str">
        <f>IF(Z659="DUPLIKAT","",Tabelle1[[#This Row],[Soll-Monat]])</f>
        <v/>
      </c>
      <c r="T659" s="33" t="str">
        <f>IF(ISERROR(IF(M659=99,"",INDEX([1]Plan!A:O,MATCH($O659,[1]Plan!B:B,0),MATCH($C659,[1]Plan!$A$2:$O$2,0)))),"",IF(M659=99,"",INDEX([1]Plan!A:O,MATCH($O659,[1]Plan!B:B,0),MATCH($C659,[1]Plan!$A$2:$O$2,0))))</f>
        <v/>
      </c>
      <c r="U659" s="33">
        <f>IF(ISERROR(SUMIFS(P:P,E:E,Datenbank!$E659,C:C,Datenbank!$C659)),"",SUMIFS(P:P,E:E,Datenbank!$E659,C:C,Datenbank!$C659))+IF(ISERROR(SUMIFS(Q:Q,E:E,Datenbank!$E659,C:C,Datenbank!$C659)),"",SUMIFS(Q:Q,E:E,Datenbank!$E659,C:C,Datenbank!$C659))</f>
        <v>0</v>
      </c>
      <c r="V659" s="33" t="str">
        <f>IF(ISERROR(IF(Z659="Duplikat","",(Datenbank!$U659-Datenbank!$T659))),"",IF(Z659="Duplikat","",(Datenbank!$U659-Datenbank!$T659)))</f>
        <v/>
      </c>
      <c r="W659" s="33">
        <f ca="1">IF(ISERROR(SUMIF(O:T,Datenbank!$O659,T:T)),"",SUMIF(O:T,Datenbank!$O659,T:T))</f>
        <v>0</v>
      </c>
      <c r="X659" s="33">
        <f ca="1">IF(ISERROR(SUMIF(O:Q,Datenbank!$O659,Q:Q)),"",SUMIF(O:Q,Datenbank!$O659,Q:Q))+IF(ISERROR(SUMIF(O:Q,Datenbank!$O659,P:P)),"",SUMIF(O:Q,Datenbank!$O659,P:P))</f>
        <v>0</v>
      </c>
      <c r="Y659" s="33">
        <f ca="1">IF(ISERROR(Datenbank!$X659-W659),"",Datenbank!$X659-W659)</f>
        <v>0</v>
      </c>
      <c r="Z659" s="31" t="str" cm="1">
        <f t="array" ref="Z659">_xlfn.LET(_xlpm.fi,_xlfn._xlws.FILTER($O659:$O$2480,(MONTH($D659:$D$2480)=MONTH($D659))*($O659:$O$2480=$O659)),IF(COUNT(_xlpm.fi)&gt;1,"DUPLIKAT",""))</f>
        <v/>
      </c>
      <c r="AA659" s="31"/>
      <c r="AB659" s="31"/>
    </row>
    <row r="660" spans="2:28" ht="20.100000000000001" customHeight="1" x14ac:dyDescent="0.25">
      <c r="B660" s="31">
        <f t="shared" si="80"/>
        <v>648</v>
      </c>
      <c r="C660" s="31">
        <f t="shared" si="81"/>
        <v>1</v>
      </c>
      <c r="D660" s="32"/>
      <c r="E660" s="31"/>
      <c r="F660" s="31">
        <f>Datenbank!$E660</f>
        <v>0</v>
      </c>
      <c r="G660" s="33" t="str">
        <f>IF(ISERROR(INDEX([1]Plan!A:O,MATCH(E660,[1]Plan!C:C,0),MATCH(C660,[1]Plan!$A$2:$O$2,0))),"",INDEX([1]Plan!A:O,MATCH(E660,[1]Plan!C:C,0),MATCH(C660,[1]Plan!$A$2:$O$2,0)))</f>
        <v/>
      </c>
      <c r="H660" s="33"/>
      <c r="I660" s="33"/>
      <c r="J660" s="31"/>
      <c r="K660" s="33" t="str">
        <f t="shared" si="86"/>
        <v/>
      </c>
      <c r="L660" s="33" t="str">
        <f t="shared" si="87"/>
        <v/>
      </c>
      <c r="M660" s="31" t="str">
        <f t="shared" si="82"/>
        <v/>
      </c>
      <c r="N660" s="31" t="str">
        <f>IF(ISERROR(VLOOKUP(M660,[1]Plan!$Q$5:$R$22,2,FALSE)),"",VLOOKUP(M660,[1]Plan!$Q$5:$R$22,2,FALSE))</f>
        <v/>
      </c>
      <c r="O660" s="31" t="str">
        <f>IF(ISERROR(INDEX([1]Plan!$B:$B,MATCH(F660,[1]Plan!$C:$C,0))),"",INDEX([1]Plan!$B:$B,MATCH(F660,[1]Plan!$C:$C,0)))</f>
        <v/>
      </c>
      <c r="P660" s="33" t="str">
        <f t="shared" si="83"/>
        <v/>
      </c>
      <c r="Q660" s="33">
        <f t="shared" si="84"/>
        <v>0</v>
      </c>
      <c r="R660" s="33" t="str">
        <f t="shared" si="85"/>
        <v/>
      </c>
      <c r="S660" s="33" t="str">
        <f>IF(Z660="DUPLIKAT","",Tabelle1[[#This Row],[Soll-Monat]])</f>
        <v/>
      </c>
      <c r="T660" s="33" t="str">
        <f>IF(ISERROR(IF(M660=99,"",INDEX([1]Plan!A:O,MATCH($O660,[1]Plan!B:B,0),MATCH($C660,[1]Plan!$A$2:$O$2,0)))),"",IF(M660=99,"",INDEX([1]Plan!A:O,MATCH($O660,[1]Plan!B:B,0),MATCH($C660,[1]Plan!$A$2:$O$2,0))))</f>
        <v/>
      </c>
      <c r="U660" s="33">
        <f>IF(ISERROR(SUMIFS(P:P,E:E,Datenbank!$E660,C:C,Datenbank!$C660)),"",SUMIFS(P:P,E:E,Datenbank!$E660,C:C,Datenbank!$C660))+IF(ISERROR(SUMIFS(Q:Q,E:E,Datenbank!$E660,C:C,Datenbank!$C660)),"",SUMIFS(Q:Q,E:E,Datenbank!$E660,C:C,Datenbank!$C660))</f>
        <v>0</v>
      </c>
      <c r="V660" s="33" t="str">
        <f>IF(ISERROR(IF(Z660="Duplikat","",(Datenbank!$U660-Datenbank!$T660))),"",IF(Z660="Duplikat","",(Datenbank!$U660-Datenbank!$T660)))</f>
        <v/>
      </c>
      <c r="W660" s="33">
        <f ca="1">IF(ISERROR(SUMIF(O:T,Datenbank!$O660,T:T)),"",SUMIF(O:T,Datenbank!$O660,T:T))</f>
        <v>0</v>
      </c>
      <c r="X660" s="33">
        <f ca="1">IF(ISERROR(SUMIF(O:Q,Datenbank!$O660,Q:Q)),"",SUMIF(O:Q,Datenbank!$O660,Q:Q))+IF(ISERROR(SUMIF(O:Q,Datenbank!$O660,P:P)),"",SUMIF(O:Q,Datenbank!$O660,P:P))</f>
        <v>0</v>
      </c>
      <c r="Y660" s="33">
        <f ca="1">IF(ISERROR(Datenbank!$X660-W660),"",Datenbank!$X660-W660)</f>
        <v>0</v>
      </c>
      <c r="Z660" s="31" t="str" cm="1">
        <f t="array" ref="Z660">_xlfn.LET(_xlpm.fi,_xlfn._xlws.FILTER($O660:$O$2480,(MONTH($D660:$D$2480)=MONTH($D660))*($O660:$O$2480=$O660)),IF(COUNT(_xlpm.fi)&gt;1,"DUPLIKAT",""))</f>
        <v/>
      </c>
      <c r="AA660" s="31"/>
      <c r="AB660" s="31"/>
    </row>
    <row r="661" spans="2:28" ht="20.100000000000001" customHeight="1" x14ac:dyDescent="0.25">
      <c r="B661" s="31">
        <f t="shared" ref="B661:B724" si="88">B660+1</f>
        <v>649</v>
      </c>
      <c r="C661" s="31">
        <f t="shared" ref="C661:C724" si="89">MONTH(D661)*1</f>
        <v>1</v>
      </c>
      <c r="D661" s="32"/>
      <c r="E661" s="31"/>
      <c r="F661" s="31">
        <f>Datenbank!$E661</f>
        <v>0</v>
      </c>
      <c r="G661" s="33" t="str">
        <f>IF(ISERROR(INDEX([1]Plan!A:O,MATCH(E661,[1]Plan!C:C,0),MATCH(C661,[1]Plan!$A$2:$O$2,0))),"",INDEX([1]Plan!A:O,MATCH(E661,[1]Plan!C:C,0),MATCH(C661,[1]Plan!$A$2:$O$2,0)))</f>
        <v/>
      </c>
      <c r="H661" s="33"/>
      <c r="I661" s="33"/>
      <c r="J661" s="31"/>
      <c r="K661" s="33" t="str">
        <f t="shared" si="86"/>
        <v/>
      </c>
      <c r="L661" s="33" t="str">
        <f t="shared" si="87"/>
        <v/>
      </c>
      <c r="M661" s="31" t="str">
        <f t="shared" ref="M661:M724" si="90">IF(E661&gt;0,LEFT(O661,2)*1,"")</f>
        <v/>
      </c>
      <c r="N661" s="31" t="str">
        <f>IF(ISERROR(VLOOKUP(M661,[1]Plan!$Q$5:$R$22,2,FALSE)),"",VLOOKUP(M661,[1]Plan!$Q$5:$R$22,2,FALSE))</f>
        <v/>
      </c>
      <c r="O661" s="31" t="str">
        <f>IF(ISERROR(INDEX([1]Plan!$B:$B,MATCH(F661,[1]Plan!$C:$C,0))),"",INDEX([1]Plan!$B:$B,MATCH(F661,[1]Plan!$C:$C,0)))</f>
        <v/>
      </c>
      <c r="P661" s="33" t="str">
        <f t="shared" ref="P661:P724" si="91">IF(ISERROR(IF(M661=99,0,IF(M661&lt;&gt;10,G661+I661,0))),"",IF(M661=99,0,IF(M661&lt;&gt;10,G661+I661,0)))</f>
        <v/>
      </c>
      <c r="Q661" s="33">
        <f t="shared" ref="Q661:Q724" si="92">IF(ISERROR(IF(M661=10,G661+I661,0)*1),"",IF(M661=10,G661+I661,0)*1)</f>
        <v>0</v>
      </c>
      <c r="R661" s="33" t="str">
        <f t="shared" ref="R661:R724" si="93">IF(M661=99,G661,"")</f>
        <v/>
      </c>
      <c r="S661" s="33" t="str">
        <f>IF(Z661="DUPLIKAT","",Tabelle1[[#This Row],[Soll-Monat]])</f>
        <v/>
      </c>
      <c r="T661" s="33" t="str">
        <f>IF(ISERROR(IF(M661=99,"",INDEX([1]Plan!A:O,MATCH($O661,[1]Plan!B:B,0),MATCH($C661,[1]Plan!$A$2:$O$2,0)))),"",IF(M661=99,"",INDEX([1]Plan!A:O,MATCH($O661,[1]Plan!B:B,0),MATCH($C661,[1]Plan!$A$2:$O$2,0))))</f>
        <v/>
      </c>
      <c r="U661" s="33">
        <f>IF(ISERROR(SUMIFS(P:P,E:E,Datenbank!$E661,C:C,Datenbank!$C661)),"",SUMIFS(P:P,E:E,Datenbank!$E661,C:C,Datenbank!$C661))+IF(ISERROR(SUMIFS(Q:Q,E:E,Datenbank!$E661,C:C,Datenbank!$C661)),"",SUMIFS(Q:Q,E:E,Datenbank!$E661,C:C,Datenbank!$C661))</f>
        <v>0</v>
      </c>
      <c r="V661" s="33" t="str">
        <f>IF(ISERROR(IF(Z661="Duplikat","",(Datenbank!$U661-Datenbank!$T661))),"",IF(Z661="Duplikat","",(Datenbank!$U661-Datenbank!$T661)))</f>
        <v/>
      </c>
      <c r="W661" s="33">
        <f ca="1">IF(ISERROR(SUMIF(O:T,Datenbank!$O661,T:T)),"",SUMIF(O:T,Datenbank!$O661,T:T))</f>
        <v>0</v>
      </c>
      <c r="X661" s="33">
        <f ca="1">IF(ISERROR(SUMIF(O:Q,Datenbank!$O661,Q:Q)),"",SUMIF(O:Q,Datenbank!$O661,Q:Q))+IF(ISERROR(SUMIF(O:Q,Datenbank!$O661,P:P)),"",SUMIF(O:Q,Datenbank!$O661,P:P))</f>
        <v>0</v>
      </c>
      <c r="Y661" s="33">
        <f ca="1">IF(ISERROR(Datenbank!$X661-W661),"",Datenbank!$X661-W661)</f>
        <v>0</v>
      </c>
      <c r="Z661" s="31" t="str" cm="1">
        <f t="array" ref="Z661">_xlfn.LET(_xlpm.fi,_xlfn._xlws.FILTER($O661:$O$2480,(MONTH($D661:$D$2480)=MONTH($D661))*($O661:$O$2480=$O661)),IF(COUNT(_xlpm.fi)&gt;1,"DUPLIKAT",""))</f>
        <v/>
      </c>
      <c r="AA661" s="31"/>
      <c r="AB661" s="31"/>
    </row>
    <row r="662" spans="2:28" ht="20.100000000000001" customHeight="1" x14ac:dyDescent="0.25">
      <c r="B662" s="31">
        <f t="shared" si="88"/>
        <v>650</v>
      </c>
      <c r="C662" s="31">
        <f t="shared" si="89"/>
        <v>1</v>
      </c>
      <c r="D662" s="32"/>
      <c r="E662" s="31"/>
      <c r="F662" s="31">
        <f>Datenbank!$E662</f>
        <v>0</v>
      </c>
      <c r="G662" s="33" t="str">
        <f>IF(ISERROR(INDEX([1]Plan!A:O,MATCH(E662,[1]Plan!C:C,0),MATCH(C662,[1]Plan!$A$2:$O$2,0))),"",INDEX([1]Plan!A:O,MATCH(E662,[1]Plan!C:C,0),MATCH(C662,[1]Plan!$A$2:$O$2,0)))</f>
        <v/>
      </c>
      <c r="H662" s="33"/>
      <c r="I662" s="33"/>
      <c r="J662" s="31"/>
      <c r="K662" s="33" t="str">
        <f t="shared" si="86"/>
        <v/>
      </c>
      <c r="L662" s="33" t="str">
        <f t="shared" si="87"/>
        <v/>
      </c>
      <c r="M662" s="31" t="str">
        <f t="shared" si="90"/>
        <v/>
      </c>
      <c r="N662" s="31" t="str">
        <f>IF(ISERROR(VLOOKUP(M662,[1]Plan!$Q$5:$R$22,2,FALSE)),"",VLOOKUP(M662,[1]Plan!$Q$5:$R$22,2,FALSE))</f>
        <v/>
      </c>
      <c r="O662" s="31" t="str">
        <f>IF(ISERROR(INDEX([1]Plan!$B:$B,MATCH(F662,[1]Plan!$C:$C,0))),"",INDEX([1]Plan!$B:$B,MATCH(F662,[1]Plan!$C:$C,0)))</f>
        <v/>
      </c>
      <c r="P662" s="33" t="str">
        <f t="shared" si="91"/>
        <v/>
      </c>
      <c r="Q662" s="33">
        <f t="shared" si="92"/>
        <v>0</v>
      </c>
      <c r="R662" s="33" t="str">
        <f t="shared" si="93"/>
        <v/>
      </c>
      <c r="S662" s="33" t="str">
        <f>IF(Z662="DUPLIKAT","",Tabelle1[[#This Row],[Soll-Monat]])</f>
        <v/>
      </c>
      <c r="T662" s="33" t="str">
        <f>IF(ISERROR(IF(M662=99,"",INDEX([1]Plan!A:O,MATCH($O662,[1]Plan!B:B,0),MATCH($C662,[1]Plan!$A$2:$O$2,0)))),"",IF(M662=99,"",INDEX([1]Plan!A:O,MATCH($O662,[1]Plan!B:B,0),MATCH($C662,[1]Plan!$A$2:$O$2,0))))</f>
        <v/>
      </c>
      <c r="U662" s="33">
        <f>IF(ISERROR(SUMIFS(P:P,E:E,Datenbank!$E662,C:C,Datenbank!$C662)),"",SUMIFS(P:P,E:E,Datenbank!$E662,C:C,Datenbank!$C662))+IF(ISERROR(SUMIFS(Q:Q,E:E,Datenbank!$E662,C:C,Datenbank!$C662)),"",SUMIFS(Q:Q,E:E,Datenbank!$E662,C:C,Datenbank!$C662))</f>
        <v>0</v>
      </c>
      <c r="V662" s="33" t="str">
        <f>IF(ISERROR(IF(Z662="Duplikat","",(Datenbank!$U662-Datenbank!$T662))),"",IF(Z662="Duplikat","",(Datenbank!$U662-Datenbank!$T662)))</f>
        <v/>
      </c>
      <c r="W662" s="33">
        <f ca="1">IF(ISERROR(SUMIF(O:T,Datenbank!$O662,T:T)),"",SUMIF(O:T,Datenbank!$O662,T:T))</f>
        <v>0</v>
      </c>
      <c r="X662" s="33">
        <f ca="1">IF(ISERROR(SUMIF(O:Q,Datenbank!$O662,Q:Q)),"",SUMIF(O:Q,Datenbank!$O662,Q:Q))+IF(ISERROR(SUMIF(O:Q,Datenbank!$O662,P:P)),"",SUMIF(O:Q,Datenbank!$O662,P:P))</f>
        <v>0</v>
      </c>
      <c r="Y662" s="33">
        <f ca="1">IF(ISERROR(Datenbank!$X662-W662),"",Datenbank!$X662-W662)</f>
        <v>0</v>
      </c>
      <c r="Z662" s="31" t="str" cm="1">
        <f t="array" ref="Z662">_xlfn.LET(_xlpm.fi,_xlfn._xlws.FILTER($O662:$O$2480,(MONTH($D662:$D$2480)=MONTH($D662))*($O662:$O$2480=$O662)),IF(COUNT(_xlpm.fi)&gt;1,"DUPLIKAT",""))</f>
        <v/>
      </c>
      <c r="AA662" s="31"/>
      <c r="AB662" s="31"/>
    </row>
    <row r="663" spans="2:28" ht="20.100000000000001" customHeight="1" x14ac:dyDescent="0.25">
      <c r="B663" s="31">
        <f t="shared" si="88"/>
        <v>651</v>
      </c>
      <c r="C663" s="31">
        <f t="shared" si="89"/>
        <v>1</v>
      </c>
      <c r="D663" s="32"/>
      <c r="E663" s="31"/>
      <c r="F663" s="31">
        <f>Datenbank!$E663</f>
        <v>0</v>
      </c>
      <c r="G663" s="33" t="str">
        <f>IF(ISERROR(INDEX([1]Plan!A:O,MATCH(E663,[1]Plan!C:C,0),MATCH(C663,[1]Plan!$A$2:$O$2,0))),"",INDEX([1]Plan!A:O,MATCH(E663,[1]Plan!C:C,0),MATCH(C663,[1]Plan!$A$2:$O$2,0)))</f>
        <v/>
      </c>
      <c r="H663" s="33"/>
      <c r="I663" s="33"/>
      <c r="J663" s="31"/>
      <c r="K663" s="33" t="str">
        <f t="shared" si="86"/>
        <v/>
      </c>
      <c r="L663" s="33" t="str">
        <f t="shared" si="87"/>
        <v/>
      </c>
      <c r="M663" s="31" t="str">
        <f t="shared" si="90"/>
        <v/>
      </c>
      <c r="N663" s="31" t="str">
        <f>IF(ISERROR(VLOOKUP(M663,[1]Plan!$Q$5:$R$22,2,FALSE)),"",VLOOKUP(M663,[1]Plan!$Q$5:$R$22,2,FALSE))</f>
        <v/>
      </c>
      <c r="O663" s="31" t="str">
        <f>IF(ISERROR(INDEX([1]Plan!$B:$B,MATCH(F663,[1]Plan!$C:$C,0))),"",INDEX([1]Plan!$B:$B,MATCH(F663,[1]Plan!$C:$C,0)))</f>
        <v/>
      </c>
      <c r="P663" s="33" t="str">
        <f t="shared" si="91"/>
        <v/>
      </c>
      <c r="Q663" s="33">
        <f t="shared" si="92"/>
        <v>0</v>
      </c>
      <c r="R663" s="33" t="str">
        <f t="shared" si="93"/>
        <v/>
      </c>
      <c r="S663" s="33" t="str">
        <f>IF(Z663="DUPLIKAT","",Tabelle1[[#This Row],[Soll-Monat]])</f>
        <v/>
      </c>
      <c r="T663" s="33" t="str">
        <f>IF(ISERROR(IF(M663=99,"",INDEX([1]Plan!A:O,MATCH($O663,[1]Plan!B:B,0),MATCH($C663,[1]Plan!$A$2:$O$2,0)))),"",IF(M663=99,"",INDEX([1]Plan!A:O,MATCH($O663,[1]Plan!B:B,0),MATCH($C663,[1]Plan!$A$2:$O$2,0))))</f>
        <v/>
      </c>
      <c r="U663" s="33">
        <f>IF(ISERROR(SUMIFS(P:P,E:E,Datenbank!$E663,C:C,Datenbank!$C663)),"",SUMIFS(P:P,E:E,Datenbank!$E663,C:C,Datenbank!$C663))+IF(ISERROR(SUMIFS(Q:Q,E:E,Datenbank!$E663,C:C,Datenbank!$C663)),"",SUMIFS(Q:Q,E:E,Datenbank!$E663,C:C,Datenbank!$C663))</f>
        <v>0</v>
      </c>
      <c r="V663" s="33" t="str">
        <f>IF(ISERROR(IF(Z663="Duplikat","",(Datenbank!$U663-Datenbank!$T663))),"",IF(Z663="Duplikat","",(Datenbank!$U663-Datenbank!$T663)))</f>
        <v/>
      </c>
      <c r="W663" s="33">
        <f ca="1">IF(ISERROR(SUMIF(O:T,Datenbank!$O663,T:T)),"",SUMIF(O:T,Datenbank!$O663,T:T))</f>
        <v>0</v>
      </c>
      <c r="X663" s="33">
        <f ca="1">IF(ISERROR(SUMIF(O:Q,Datenbank!$O663,Q:Q)),"",SUMIF(O:Q,Datenbank!$O663,Q:Q))+IF(ISERROR(SUMIF(O:Q,Datenbank!$O663,P:P)),"",SUMIF(O:Q,Datenbank!$O663,P:P))</f>
        <v>0</v>
      </c>
      <c r="Y663" s="33">
        <f ca="1">IF(ISERROR(Datenbank!$X663-W663),"",Datenbank!$X663-W663)</f>
        <v>0</v>
      </c>
      <c r="Z663" s="31" t="str" cm="1">
        <f t="array" ref="Z663">_xlfn.LET(_xlpm.fi,_xlfn._xlws.FILTER($O663:$O$2480,(MONTH($D663:$D$2480)=MONTH($D663))*($O663:$O$2480=$O663)),IF(COUNT(_xlpm.fi)&gt;1,"DUPLIKAT",""))</f>
        <v/>
      </c>
      <c r="AA663" s="31"/>
      <c r="AB663" s="31"/>
    </row>
    <row r="664" spans="2:28" ht="20.100000000000001" customHeight="1" x14ac:dyDescent="0.25">
      <c r="B664" s="31">
        <f t="shared" si="88"/>
        <v>652</v>
      </c>
      <c r="C664" s="31">
        <f t="shared" si="89"/>
        <v>1</v>
      </c>
      <c r="D664" s="32"/>
      <c r="E664" s="31"/>
      <c r="F664" s="31">
        <f>Datenbank!$E664</f>
        <v>0</v>
      </c>
      <c r="G664" s="33" t="str">
        <f>IF(ISERROR(INDEX([1]Plan!A:O,MATCH(E664,[1]Plan!C:C,0),MATCH(C664,[1]Plan!$A$2:$O$2,0))),"",INDEX([1]Plan!A:O,MATCH(E664,[1]Plan!C:C,0),MATCH(C664,[1]Plan!$A$2:$O$2,0)))</f>
        <v/>
      </c>
      <c r="H664" s="33"/>
      <c r="I664" s="33"/>
      <c r="J664" s="31"/>
      <c r="K664" s="33" t="str">
        <f t="shared" si="86"/>
        <v/>
      </c>
      <c r="L664" s="33" t="str">
        <f t="shared" si="87"/>
        <v/>
      </c>
      <c r="M664" s="31" t="str">
        <f t="shared" si="90"/>
        <v/>
      </c>
      <c r="N664" s="31" t="str">
        <f>IF(ISERROR(VLOOKUP(M664,[1]Plan!$Q$5:$R$22,2,FALSE)),"",VLOOKUP(M664,[1]Plan!$Q$5:$R$22,2,FALSE))</f>
        <v/>
      </c>
      <c r="O664" s="31" t="str">
        <f>IF(ISERROR(INDEX([1]Plan!$B:$B,MATCH(F664,[1]Plan!$C:$C,0))),"",INDEX([1]Plan!$B:$B,MATCH(F664,[1]Plan!$C:$C,0)))</f>
        <v/>
      </c>
      <c r="P664" s="33" t="str">
        <f t="shared" si="91"/>
        <v/>
      </c>
      <c r="Q664" s="33">
        <f t="shared" si="92"/>
        <v>0</v>
      </c>
      <c r="R664" s="33" t="str">
        <f t="shared" si="93"/>
        <v/>
      </c>
      <c r="S664" s="33" t="str">
        <f>IF(Z664="DUPLIKAT","",Tabelle1[[#This Row],[Soll-Monat]])</f>
        <v/>
      </c>
      <c r="T664" s="33" t="str">
        <f>IF(ISERROR(IF(M664=99,"",INDEX([1]Plan!A:O,MATCH($O664,[1]Plan!B:B,0),MATCH($C664,[1]Plan!$A$2:$O$2,0)))),"",IF(M664=99,"",INDEX([1]Plan!A:O,MATCH($O664,[1]Plan!B:B,0),MATCH($C664,[1]Plan!$A$2:$O$2,0))))</f>
        <v/>
      </c>
      <c r="U664" s="33">
        <f>IF(ISERROR(SUMIFS(P:P,E:E,Datenbank!$E664,C:C,Datenbank!$C664)),"",SUMIFS(P:P,E:E,Datenbank!$E664,C:C,Datenbank!$C664))+IF(ISERROR(SUMIFS(Q:Q,E:E,Datenbank!$E664,C:C,Datenbank!$C664)),"",SUMIFS(Q:Q,E:E,Datenbank!$E664,C:C,Datenbank!$C664))</f>
        <v>0</v>
      </c>
      <c r="V664" s="33" t="str">
        <f>IF(ISERROR(IF(Z664="Duplikat","",(Datenbank!$U664-Datenbank!$T664))),"",IF(Z664="Duplikat","",(Datenbank!$U664-Datenbank!$T664)))</f>
        <v/>
      </c>
      <c r="W664" s="33">
        <f ca="1">IF(ISERROR(SUMIF(O:T,Datenbank!$O664,T:T)),"",SUMIF(O:T,Datenbank!$O664,T:T))</f>
        <v>0</v>
      </c>
      <c r="X664" s="33">
        <f ca="1">IF(ISERROR(SUMIF(O:Q,Datenbank!$O664,Q:Q)),"",SUMIF(O:Q,Datenbank!$O664,Q:Q))+IF(ISERROR(SUMIF(O:Q,Datenbank!$O664,P:P)),"",SUMIF(O:Q,Datenbank!$O664,P:P))</f>
        <v>0</v>
      </c>
      <c r="Y664" s="33">
        <f ca="1">IF(ISERROR(Datenbank!$X664-W664),"",Datenbank!$X664-W664)</f>
        <v>0</v>
      </c>
      <c r="Z664" s="31" t="str" cm="1">
        <f t="array" ref="Z664">_xlfn.LET(_xlpm.fi,_xlfn._xlws.FILTER($O664:$O$2480,(MONTH($D664:$D$2480)=MONTH($D664))*($O664:$O$2480=$O664)),IF(COUNT(_xlpm.fi)&gt;1,"DUPLIKAT",""))</f>
        <v/>
      </c>
      <c r="AA664" s="31"/>
      <c r="AB664" s="31"/>
    </row>
    <row r="665" spans="2:28" ht="20.100000000000001" customHeight="1" x14ac:dyDescent="0.25">
      <c r="B665" s="31">
        <f t="shared" si="88"/>
        <v>653</v>
      </c>
      <c r="C665" s="31">
        <f t="shared" si="89"/>
        <v>1</v>
      </c>
      <c r="D665" s="32"/>
      <c r="E665" s="31"/>
      <c r="F665" s="31">
        <f>Datenbank!$E665</f>
        <v>0</v>
      </c>
      <c r="G665" s="33" t="str">
        <f>IF(ISERROR(INDEX([1]Plan!A:O,MATCH(E665,[1]Plan!C:C,0),MATCH(C665,[1]Plan!$A$2:$O$2,0))),"",INDEX([1]Plan!A:O,MATCH(E665,[1]Plan!C:C,0),MATCH(C665,[1]Plan!$A$2:$O$2,0)))</f>
        <v/>
      </c>
      <c r="H665" s="33"/>
      <c r="I665" s="33"/>
      <c r="J665" s="31"/>
      <c r="K665" s="33" t="str">
        <f t="shared" si="86"/>
        <v/>
      </c>
      <c r="L665" s="33" t="str">
        <f t="shared" si="87"/>
        <v/>
      </c>
      <c r="M665" s="31" t="str">
        <f t="shared" si="90"/>
        <v/>
      </c>
      <c r="N665" s="31" t="str">
        <f>IF(ISERROR(VLOOKUP(M665,[1]Plan!$Q$5:$R$22,2,FALSE)),"",VLOOKUP(M665,[1]Plan!$Q$5:$R$22,2,FALSE))</f>
        <v/>
      </c>
      <c r="O665" s="31" t="str">
        <f>IF(ISERROR(INDEX([1]Plan!$B:$B,MATCH(F665,[1]Plan!$C:$C,0))),"",INDEX([1]Plan!$B:$B,MATCH(F665,[1]Plan!$C:$C,0)))</f>
        <v/>
      </c>
      <c r="P665" s="33" t="str">
        <f t="shared" si="91"/>
        <v/>
      </c>
      <c r="Q665" s="33">
        <f t="shared" si="92"/>
        <v>0</v>
      </c>
      <c r="R665" s="33" t="str">
        <f t="shared" si="93"/>
        <v/>
      </c>
      <c r="S665" s="33" t="str">
        <f>IF(Z665="DUPLIKAT","",Tabelle1[[#This Row],[Soll-Monat]])</f>
        <v/>
      </c>
      <c r="T665" s="33" t="str">
        <f>IF(ISERROR(IF(M665=99,"",INDEX([1]Plan!A:O,MATCH($O665,[1]Plan!B:B,0),MATCH($C665,[1]Plan!$A$2:$O$2,0)))),"",IF(M665=99,"",INDEX([1]Plan!A:O,MATCH($O665,[1]Plan!B:B,0),MATCH($C665,[1]Plan!$A$2:$O$2,0))))</f>
        <v/>
      </c>
      <c r="U665" s="33">
        <f>IF(ISERROR(SUMIFS(P:P,E:E,Datenbank!$E665,C:C,Datenbank!$C665)),"",SUMIFS(P:P,E:E,Datenbank!$E665,C:C,Datenbank!$C665))+IF(ISERROR(SUMIFS(Q:Q,E:E,Datenbank!$E665,C:C,Datenbank!$C665)),"",SUMIFS(Q:Q,E:E,Datenbank!$E665,C:C,Datenbank!$C665))</f>
        <v>0</v>
      </c>
      <c r="V665" s="33" t="str">
        <f>IF(ISERROR(IF(Z665="Duplikat","",(Datenbank!$U665-Datenbank!$T665))),"",IF(Z665="Duplikat","",(Datenbank!$U665-Datenbank!$T665)))</f>
        <v/>
      </c>
      <c r="W665" s="33">
        <f ca="1">IF(ISERROR(SUMIF(O:T,Datenbank!$O665,T:T)),"",SUMIF(O:T,Datenbank!$O665,T:T))</f>
        <v>0</v>
      </c>
      <c r="X665" s="33">
        <f ca="1">IF(ISERROR(SUMIF(O:Q,Datenbank!$O665,Q:Q)),"",SUMIF(O:Q,Datenbank!$O665,Q:Q))+IF(ISERROR(SUMIF(O:Q,Datenbank!$O665,P:P)),"",SUMIF(O:Q,Datenbank!$O665,P:P))</f>
        <v>0</v>
      </c>
      <c r="Y665" s="33">
        <f ca="1">IF(ISERROR(Datenbank!$X665-W665),"",Datenbank!$X665-W665)</f>
        <v>0</v>
      </c>
      <c r="Z665" s="31" t="str" cm="1">
        <f t="array" ref="Z665">_xlfn.LET(_xlpm.fi,_xlfn._xlws.FILTER($O665:$O$2480,(MONTH($D665:$D$2480)=MONTH($D665))*($O665:$O$2480=$O665)),IF(COUNT(_xlpm.fi)&gt;1,"DUPLIKAT",""))</f>
        <v/>
      </c>
      <c r="AA665" s="31"/>
      <c r="AB665" s="31"/>
    </row>
    <row r="666" spans="2:28" ht="20.100000000000001" customHeight="1" x14ac:dyDescent="0.25">
      <c r="B666" s="31">
        <f t="shared" si="88"/>
        <v>654</v>
      </c>
      <c r="C666" s="31">
        <f t="shared" si="89"/>
        <v>1</v>
      </c>
      <c r="D666" s="32"/>
      <c r="E666" s="31"/>
      <c r="F666" s="31">
        <f>Datenbank!$E666</f>
        <v>0</v>
      </c>
      <c r="G666" s="33" t="str">
        <f>IF(ISERROR(INDEX([1]Plan!A:O,MATCH(E666,[1]Plan!C:C,0),MATCH(C666,[1]Plan!$A$2:$O$2,0))),"",INDEX([1]Plan!A:O,MATCH(E666,[1]Plan!C:C,0),MATCH(C666,[1]Plan!$A$2:$O$2,0)))</f>
        <v/>
      </c>
      <c r="H666" s="33"/>
      <c r="I666" s="33"/>
      <c r="J666" s="31"/>
      <c r="K666" s="33" t="str">
        <f t="shared" si="86"/>
        <v/>
      </c>
      <c r="L666" s="33" t="str">
        <f t="shared" si="87"/>
        <v/>
      </c>
      <c r="M666" s="31" t="str">
        <f t="shared" si="90"/>
        <v/>
      </c>
      <c r="N666" s="31" t="str">
        <f>IF(ISERROR(VLOOKUP(M666,[1]Plan!$Q$5:$R$22,2,FALSE)),"",VLOOKUP(M666,[1]Plan!$Q$5:$R$22,2,FALSE))</f>
        <v/>
      </c>
      <c r="O666" s="31" t="str">
        <f>IF(ISERROR(INDEX([1]Plan!$B:$B,MATCH(F666,[1]Plan!$C:$C,0))),"",INDEX([1]Plan!$B:$B,MATCH(F666,[1]Plan!$C:$C,0)))</f>
        <v/>
      </c>
      <c r="P666" s="33" t="str">
        <f t="shared" si="91"/>
        <v/>
      </c>
      <c r="Q666" s="33">
        <f t="shared" si="92"/>
        <v>0</v>
      </c>
      <c r="R666" s="33" t="str">
        <f t="shared" si="93"/>
        <v/>
      </c>
      <c r="S666" s="33" t="str">
        <f>IF(Z666="DUPLIKAT","",Tabelle1[[#This Row],[Soll-Monat]])</f>
        <v/>
      </c>
      <c r="T666" s="33" t="str">
        <f>IF(ISERROR(IF(M666=99,"",INDEX([1]Plan!A:O,MATCH($O666,[1]Plan!B:B,0),MATCH($C666,[1]Plan!$A$2:$O$2,0)))),"",IF(M666=99,"",INDEX([1]Plan!A:O,MATCH($O666,[1]Plan!B:B,0),MATCH($C666,[1]Plan!$A$2:$O$2,0))))</f>
        <v/>
      </c>
      <c r="U666" s="33">
        <f>IF(ISERROR(SUMIFS(P:P,E:E,Datenbank!$E666,C:C,Datenbank!$C666)),"",SUMIFS(P:P,E:E,Datenbank!$E666,C:C,Datenbank!$C666))+IF(ISERROR(SUMIFS(Q:Q,E:E,Datenbank!$E666,C:C,Datenbank!$C666)),"",SUMIFS(Q:Q,E:E,Datenbank!$E666,C:C,Datenbank!$C666))</f>
        <v>0</v>
      </c>
      <c r="V666" s="33" t="str">
        <f>IF(ISERROR(IF(Z666="Duplikat","",(Datenbank!$U666-Datenbank!$T666))),"",IF(Z666="Duplikat","",(Datenbank!$U666-Datenbank!$T666)))</f>
        <v/>
      </c>
      <c r="W666" s="33">
        <f ca="1">IF(ISERROR(SUMIF(O:T,Datenbank!$O666,T:T)),"",SUMIF(O:T,Datenbank!$O666,T:T))</f>
        <v>0</v>
      </c>
      <c r="X666" s="33">
        <f ca="1">IF(ISERROR(SUMIF(O:Q,Datenbank!$O666,Q:Q)),"",SUMIF(O:Q,Datenbank!$O666,Q:Q))+IF(ISERROR(SUMIF(O:Q,Datenbank!$O666,P:P)),"",SUMIF(O:Q,Datenbank!$O666,P:P))</f>
        <v>0</v>
      </c>
      <c r="Y666" s="33">
        <f ca="1">IF(ISERROR(Datenbank!$X666-W666),"",Datenbank!$X666-W666)</f>
        <v>0</v>
      </c>
      <c r="Z666" s="31" t="str" cm="1">
        <f t="array" ref="Z666">_xlfn.LET(_xlpm.fi,_xlfn._xlws.FILTER($O666:$O$2480,(MONTH($D666:$D$2480)=MONTH($D666))*($O666:$O$2480=$O666)),IF(COUNT(_xlpm.fi)&gt;1,"DUPLIKAT",""))</f>
        <v/>
      </c>
      <c r="AA666" s="31"/>
      <c r="AB666" s="31"/>
    </row>
    <row r="667" spans="2:28" ht="20.100000000000001" customHeight="1" x14ac:dyDescent="0.25">
      <c r="B667" s="31">
        <f t="shared" si="88"/>
        <v>655</v>
      </c>
      <c r="C667" s="31">
        <f t="shared" si="89"/>
        <v>1</v>
      </c>
      <c r="D667" s="32"/>
      <c r="E667" s="31"/>
      <c r="F667" s="31">
        <f>Datenbank!$E667</f>
        <v>0</v>
      </c>
      <c r="G667" s="33" t="str">
        <f>IF(ISERROR(INDEX([1]Plan!A:O,MATCH(E667,[1]Plan!C:C,0),MATCH(C667,[1]Plan!$A$2:$O$2,0))),"",INDEX([1]Plan!A:O,MATCH(E667,[1]Plan!C:C,0),MATCH(C667,[1]Plan!$A$2:$O$2,0)))</f>
        <v/>
      </c>
      <c r="H667" s="33"/>
      <c r="I667" s="33"/>
      <c r="J667" s="31"/>
      <c r="K667" s="33" t="str">
        <f t="shared" si="86"/>
        <v/>
      </c>
      <c r="L667" s="33" t="str">
        <f t="shared" si="87"/>
        <v/>
      </c>
      <c r="M667" s="31" t="str">
        <f t="shared" si="90"/>
        <v/>
      </c>
      <c r="N667" s="31" t="str">
        <f>IF(ISERROR(VLOOKUP(M667,[1]Plan!$Q$5:$R$22,2,FALSE)),"",VLOOKUP(M667,[1]Plan!$Q$5:$R$22,2,FALSE))</f>
        <v/>
      </c>
      <c r="O667" s="31" t="str">
        <f>IF(ISERROR(INDEX([1]Plan!$B:$B,MATCH(F667,[1]Plan!$C:$C,0))),"",INDEX([1]Plan!$B:$B,MATCH(F667,[1]Plan!$C:$C,0)))</f>
        <v/>
      </c>
      <c r="P667" s="33" t="str">
        <f t="shared" si="91"/>
        <v/>
      </c>
      <c r="Q667" s="33">
        <f t="shared" si="92"/>
        <v>0</v>
      </c>
      <c r="R667" s="33" t="str">
        <f t="shared" si="93"/>
        <v/>
      </c>
      <c r="S667" s="33" t="str">
        <f>IF(Z667="DUPLIKAT","",Tabelle1[[#This Row],[Soll-Monat]])</f>
        <v/>
      </c>
      <c r="T667" s="33" t="str">
        <f>IF(ISERROR(IF(M667=99,"",INDEX([1]Plan!A:O,MATCH($O667,[1]Plan!B:B,0),MATCH($C667,[1]Plan!$A$2:$O$2,0)))),"",IF(M667=99,"",INDEX([1]Plan!A:O,MATCH($O667,[1]Plan!B:B,0),MATCH($C667,[1]Plan!$A$2:$O$2,0))))</f>
        <v/>
      </c>
      <c r="U667" s="33">
        <f>IF(ISERROR(SUMIFS(P:P,E:E,Datenbank!$E667,C:C,Datenbank!$C667)),"",SUMIFS(P:P,E:E,Datenbank!$E667,C:C,Datenbank!$C667))+IF(ISERROR(SUMIFS(Q:Q,E:E,Datenbank!$E667,C:C,Datenbank!$C667)),"",SUMIFS(Q:Q,E:E,Datenbank!$E667,C:C,Datenbank!$C667))</f>
        <v>0</v>
      </c>
      <c r="V667" s="33" t="str">
        <f>IF(ISERROR(IF(Z667="Duplikat","",(Datenbank!$U667-Datenbank!$T667))),"",IF(Z667="Duplikat","",(Datenbank!$U667-Datenbank!$T667)))</f>
        <v/>
      </c>
      <c r="W667" s="33">
        <f ca="1">IF(ISERROR(SUMIF(O:T,Datenbank!$O667,T:T)),"",SUMIF(O:T,Datenbank!$O667,T:T))</f>
        <v>0</v>
      </c>
      <c r="X667" s="33">
        <f ca="1">IF(ISERROR(SUMIF(O:Q,Datenbank!$O667,Q:Q)),"",SUMIF(O:Q,Datenbank!$O667,Q:Q))+IF(ISERROR(SUMIF(O:Q,Datenbank!$O667,P:P)),"",SUMIF(O:Q,Datenbank!$O667,P:P))</f>
        <v>0</v>
      </c>
      <c r="Y667" s="33">
        <f ca="1">IF(ISERROR(Datenbank!$X667-W667),"",Datenbank!$X667-W667)</f>
        <v>0</v>
      </c>
      <c r="Z667" s="31" t="str" cm="1">
        <f t="array" ref="Z667">_xlfn.LET(_xlpm.fi,_xlfn._xlws.FILTER($O667:$O$2480,(MONTH($D667:$D$2480)=MONTH($D667))*($O667:$O$2480=$O667)),IF(COUNT(_xlpm.fi)&gt;1,"DUPLIKAT",""))</f>
        <v/>
      </c>
      <c r="AA667" s="31"/>
      <c r="AB667" s="31"/>
    </row>
    <row r="668" spans="2:28" ht="20.100000000000001" customHeight="1" x14ac:dyDescent="0.25">
      <c r="B668" s="31">
        <f t="shared" si="88"/>
        <v>656</v>
      </c>
      <c r="C668" s="31">
        <f t="shared" si="89"/>
        <v>1</v>
      </c>
      <c r="D668" s="32"/>
      <c r="E668" s="31"/>
      <c r="F668" s="31">
        <f>Datenbank!$E668</f>
        <v>0</v>
      </c>
      <c r="G668" s="33" t="str">
        <f>IF(ISERROR(INDEX([1]Plan!A:O,MATCH(E668,[1]Plan!C:C,0),MATCH(C668,[1]Plan!$A$2:$O$2,0))),"",INDEX([1]Plan!A:O,MATCH(E668,[1]Plan!C:C,0),MATCH(C668,[1]Plan!$A$2:$O$2,0)))</f>
        <v/>
      </c>
      <c r="H668" s="33"/>
      <c r="I668" s="33"/>
      <c r="J668" s="31"/>
      <c r="K668" s="33" t="str">
        <f t="shared" si="86"/>
        <v/>
      </c>
      <c r="L668" s="33" t="str">
        <f t="shared" si="87"/>
        <v/>
      </c>
      <c r="M668" s="31" t="str">
        <f t="shared" si="90"/>
        <v/>
      </c>
      <c r="N668" s="31" t="str">
        <f>IF(ISERROR(VLOOKUP(M668,[1]Plan!$Q$5:$R$22,2,FALSE)),"",VLOOKUP(M668,[1]Plan!$Q$5:$R$22,2,FALSE))</f>
        <v/>
      </c>
      <c r="O668" s="31" t="str">
        <f>IF(ISERROR(INDEX([1]Plan!$B:$B,MATCH(F668,[1]Plan!$C:$C,0))),"",INDEX([1]Plan!$B:$B,MATCH(F668,[1]Plan!$C:$C,0)))</f>
        <v/>
      </c>
      <c r="P668" s="33" t="str">
        <f t="shared" si="91"/>
        <v/>
      </c>
      <c r="Q668" s="33">
        <f t="shared" si="92"/>
        <v>0</v>
      </c>
      <c r="R668" s="33" t="str">
        <f t="shared" si="93"/>
        <v/>
      </c>
      <c r="S668" s="33" t="str">
        <f>IF(Z668="DUPLIKAT","",Tabelle1[[#This Row],[Soll-Monat]])</f>
        <v/>
      </c>
      <c r="T668" s="33" t="str">
        <f>IF(ISERROR(IF(M668=99,"",INDEX([1]Plan!A:O,MATCH($O668,[1]Plan!B:B,0),MATCH($C668,[1]Plan!$A$2:$O$2,0)))),"",IF(M668=99,"",INDEX([1]Plan!A:O,MATCH($O668,[1]Plan!B:B,0),MATCH($C668,[1]Plan!$A$2:$O$2,0))))</f>
        <v/>
      </c>
      <c r="U668" s="33">
        <f>IF(ISERROR(SUMIFS(P:P,E:E,Datenbank!$E668,C:C,Datenbank!$C668)),"",SUMIFS(P:P,E:E,Datenbank!$E668,C:C,Datenbank!$C668))+IF(ISERROR(SUMIFS(Q:Q,E:E,Datenbank!$E668,C:C,Datenbank!$C668)),"",SUMIFS(Q:Q,E:E,Datenbank!$E668,C:C,Datenbank!$C668))</f>
        <v>0</v>
      </c>
      <c r="V668" s="33" t="str">
        <f>IF(ISERROR(IF(Z668="Duplikat","",(Datenbank!$U668-Datenbank!$T668))),"",IF(Z668="Duplikat","",(Datenbank!$U668-Datenbank!$T668)))</f>
        <v/>
      </c>
      <c r="W668" s="33">
        <f ca="1">IF(ISERROR(SUMIF(O:T,Datenbank!$O668,T:T)),"",SUMIF(O:T,Datenbank!$O668,T:T))</f>
        <v>0</v>
      </c>
      <c r="X668" s="33">
        <f ca="1">IF(ISERROR(SUMIF(O:Q,Datenbank!$O668,Q:Q)),"",SUMIF(O:Q,Datenbank!$O668,Q:Q))+IF(ISERROR(SUMIF(O:Q,Datenbank!$O668,P:P)),"",SUMIF(O:Q,Datenbank!$O668,P:P))</f>
        <v>0</v>
      </c>
      <c r="Y668" s="33">
        <f ca="1">IF(ISERROR(Datenbank!$X668-W668),"",Datenbank!$X668-W668)</f>
        <v>0</v>
      </c>
      <c r="Z668" s="31" t="str" cm="1">
        <f t="array" ref="Z668">_xlfn.LET(_xlpm.fi,_xlfn._xlws.FILTER($O668:$O$2480,(MONTH($D668:$D$2480)=MONTH($D668))*($O668:$O$2480=$O668)),IF(COUNT(_xlpm.fi)&gt;1,"DUPLIKAT",""))</f>
        <v/>
      </c>
      <c r="AA668" s="31"/>
      <c r="AB668" s="31"/>
    </row>
    <row r="669" spans="2:28" ht="20.100000000000001" customHeight="1" x14ac:dyDescent="0.25">
      <c r="B669" s="31">
        <f t="shared" si="88"/>
        <v>657</v>
      </c>
      <c r="C669" s="31">
        <f t="shared" si="89"/>
        <v>1</v>
      </c>
      <c r="D669" s="32"/>
      <c r="E669" s="31"/>
      <c r="F669" s="31">
        <f>Datenbank!$E669</f>
        <v>0</v>
      </c>
      <c r="G669" s="33" t="str">
        <f>IF(ISERROR(INDEX([1]Plan!A:O,MATCH(E669,[1]Plan!C:C,0),MATCH(C669,[1]Plan!$A$2:$O$2,0))),"",INDEX([1]Plan!A:O,MATCH(E669,[1]Plan!C:C,0),MATCH(C669,[1]Plan!$A$2:$O$2,0)))</f>
        <v/>
      </c>
      <c r="H669" s="33"/>
      <c r="I669" s="33"/>
      <c r="J669" s="31"/>
      <c r="K669" s="33" t="str">
        <f t="shared" si="86"/>
        <v/>
      </c>
      <c r="L669" s="33" t="str">
        <f t="shared" si="87"/>
        <v/>
      </c>
      <c r="M669" s="31" t="str">
        <f t="shared" si="90"/>
        <v/>
      </c>
      <c r="N669" s="31" t="str">
        <f>IF(ISERROR(VLOOKUP(M669,[1]Plan!$Q$5:$R$22,2,FALSE)),"",VLOOKUP(M669,[1]Plan!$Q$5:$R$22,2,FALSE))</f>
        <v/>
      </c>
      <c r="O669" s="31" t="str">
        <f>IF(ISERROR(INDEX([1]Plan!$B:$B,MATCH(F669,[1]Plan!$C:$C,0))),"",INDEX([1]Plan!$B:$B,MATCH(F669,[1]Plan!$C:$C,0)))</f>
        <v/>
      </c>
      <c r="P669" s="33" t="str">
        <f t="shared" si="91"/>
        <v/>
      </c>
      <c r="Q669" s="33">
        <f t="shared" si="92"/>
        <v>0</v>
      </c>
      <c r="R669" s="33" t="str">
        <f t="shared" si="93"/>
        <v/>
      </c>
      <c r="S669" s="33" t="str">
        <f>IF(Z669="DUPLIKAT","",Tabelle1[[#This Row],[Soll-Monat]])</f>
        <v/>
      </c>
      <c r="T669" s="33" t="str">
        <f>IF(ISERROR(IF(M669=99,"",INDEX([1]Plan!A:O,MATCH($O669,[1]Plan!B:B,0),MATCH($C669,[1]Plan!$A$2:$O$2,0)))),"",IF(M669=99,"",INDEX([1]Plan!A:O,MATCH($O669,[1]Plan!B:B,0),MATCH($C669,[1]Plan!$A$2:$O$2,0))))</f>
        <v/>
      </c>
      <c r="U669" s="33">
        <f>IF(ISERROR(SUMIFS(P:P,E:E,Datenbank!$E669,C:C,Datenbank!$C669)),"",SUMIFS(P:P,E:E,Datenbank!$E669,C:C,Datenbank!$C669))+IF(ISERROR(SUMIFS(Q:Q,E:E,Datenbank!$E669,C:C,Datenbank!$C669)),"",SUMIFS(Q:Q,E:E,Datenbank!$E669,C:C,Datenbank!$C669))</f>
        <v>0</v>
      </c>
      <c r="V669" s="33" t="str">
        <f>IF(ISERROR(IF(Z669="Duplikat","",(Datenbank!$U669-Datenbank!$T669))),"",IF(Z669="Duplikat","",(Datenbank!$U669-Datenbank!$T669)))</f>
        <v/>
      </c>
      <c r="W669" s="33">
        <f ca="1">IF(ISERROR(SUMIF(O:T,Datenbank!$O669,T:T)),"",SUMIF(O:T,Datenbank!$O669,T:T))</f>
        <v>0</v>
      </c>
      <c r="X669" s="33">
        <f ca="1">IF(ISERROR(SUMIF(O:Q,Datenbank!$O669,Q:Q)),"",SUMIF(O:Q,Datenbank!$O669,Q:Q))+IF(ISERROR(SUMIF(O:Q,Datenbank!$O669,P:P)),"",SUMIF(O:Q,Datenbank!$O669,P:P))</f>
        <v>0</v>
      </c>
      <c r="Y669" s="33">
        <f ca="1">IF(ISERROR(Datenbank!$X669-W669),"",Datenbank!$X669-W669)</f>
        <v>0</v>
      </c>
      <c r="Z669" s="31" t="str" cm="1">
        <f t="array" ref="Z669">_xlfn.LET(_xlpm.fi,_xlfn._xlws.FILTER($O669:$O$2480,(MONTH($D669:$D$2480)=MONTH($D669))*($O669:$O$2480=$O669)),IF(COUNT(_xlpm.fi)&gt;1,"DUPLIKAT",""))</f>
        <v/>
      </c>
      <c r="AA669" s="31"/>
      <c r="AB669" s="31"/>
    </row>
    <row r="670" spans="2:28" ht="20.100000000000001" customHeight="1" x14ac:dyDescent="0.25">
      <c r="B670" s="31">
        <f t="shared" si="88"/>
        <v>658</v>
      </c>
      <c r="C670" s="31">
        <f t="shared" si="89"/>
        <v>1</v>
      </c>
      <c r="D670" s="32"/>
      <c r="E670" s="31"/>
      <c r="F670" s="31">
        <f>Datenbank!$E670</f>
        <v>0</v>
      </c>
      <c r="G670" s="33" t="str">
        <f>IF(ISERROR(INDEX([1]Plan!A:O,MATCH(E670,[1]Plan!C:C,0),MATCH(C670,[1]Plan!$A$2:$O$2,0))),"",INDEX([1]Plan!A:O,MATCH(E670,[1]Plan!C:C,0),MATCH(C670,[1]Plan!$A$2:$O$2,0)))</f>
        <v/>
      </c>
      <c r="H670" s="33"/>
      <c r="I670" s="33"/>
      <c r="J670" s="31"/>
      <c r="K670" s="33" t="str">
        <f t="shared" si="86"/>
        <v/>
      </c>
      <c r="L670" s="33" t="str">
        <f t="shared" si="87"/>
        <v/>
      </c>
      <c r="M670" s="31" t="str">
        <f t="shared" si="90"/>
        <v/>
      </c>
      <c r="N670" s="31" t="str">
        <f>IF(ISERROR(VLOOKUP(M670,[1]Plan!$Q$5:$R$22,2,FALSE)),"",VLOOKUP(M670,[1]Plan!$Q$5:$R$22,2,FALSE))</f>
        <v/>
      </c>
      <c r="O670" s="31" t="str">
        <f>IF(ISERROR(INDEX([1]Plan!$B:$B,MATCH(F670,[1]Plan!$C:$C,0))),"",INDEX([1]Plan!$B:$B,MATCH(F670,[1]Plan!$C:$C,0)))</f>
        <v/>
      </c>
      <c r="P670" s="33" t="str">
        <f t="shared" si="91"/>
        <v/>
      </c>
      <c r="Q670" s="33">
        <f t="shared" si="92"/>
        <v>0</v>
      </c>
      <c r="R670" s="33" t="str">
        <f t="shared" si="93"/>
        <v/>
      </c>
      <c r="S670" s="33" t="str">
        <f>IF(Z670="DUPLIKAT","",Tabelle1[[#This Row],[Soll-Monat]])</f>
        <v/>
      </c>
      <c r="T670" s="33" t="str">
        <f>IF(ISERROR(IF(M670=99,"",INDEX([1]Plan!A:O,MATCH($O670,[1]Plan!B:B,0),MATCH($C670,[1]Plan!$A$2:$O$2,0)))),"",IF(M670=99,"",INDEX([1]Plan!A:O,MATCH($O670,[1]Plan!B:B,0),MATCH($C670,[1]Plan!$A$2:$O$2,0))))</f>
        <v/>
      </c>
      <c r="U670" s="33">
        <f>IF(ISERROR(SUMIFS(P:P,E:E,Datenbank!$E670,C:C,Datenbank!$C670)),"",SUMIFS(P:P,E:E,Datenbank!$E670,C:C,Datenbank!$C670))+IF(ISERROR(SUMIFS(Q:Q,E:E,Datenbank!$E670,C:C,Datenbank!$C670)),"",SUMIFS(Q:Q,E:E,Datenbank!$E670,C:C,Datenbank!$C670))</f>
        <v>0</v>
      </c>
      <c r="V670" s="33" t="str">
        <f>IF(ISERROR(IF(Z670="Duplikat","",(Datenbank!$U670-Datenbank!$T670))),"",IF(Z670="Duplikat","",(Datenbank!$U670-Datenbank!$T670)))</f>
        <v/>
      </c>
      <c r="W670" s="33">
        <f ca="1">IF(ISERROR(SUMIF(O:T,Datenbank!$O670,T:T)),"",SUMIF(O:T,Datenbank!$O670,T:T))</f>
        <v>0</v>
      </c>
      <c r="X670" s="33">
        <f ca="1">IF(ISERROR(SUMIF(O:Q,Datenbank!$O670,Q:Q)),"",SUMIF(O:Q,Datenbank!$O670,Q:Q))+IF(ISERROR(SUMIF(O:Q,Datenbank!$O670,P:P)),"",SUMIF(O:Q,Datenbank!$O670,P:P))</f>
        <v>0</v>
      </c>
      <c r="Y670" s="33">
        <f ca="1">IF(ISERROR(Datenbank!$X670-W670),"",Datenbank!$X670-W670)</f>
        <v>0</v>
      </c>
      <c r="Z670" s="31" t="str" cm="1">
        <f t="array" ref="Z670">_xlfn.LET(_xlpm.fi,_xlfn._xlws.FILTER($O670:$O$2480,(MONTH($D670:$D$2480)=MONTH($D670))*($O670:$O$2480=$O670)),IF(COUNT(_xlpm.fi)&gt;1,"DUPLIKAT",""))</f>
        <v/>
      </c>
      <c r="AA670" s="31"/>
      <c r="AB670" s="31"/>
    </row>
    <row r="671" spans="2:28" ht="20.100000000000001" customHeight="1" x14ac:dyDescent="0.25">
      <c r="B671" s="31">
        <f t="shared" si="88"/>
        <v>659</v>
      </c>
      <c r="C671" s="31">
        <f t="shared" si="89"/>
        <v>1</v>
      </c>
      <c r="D671" s="32"/>
      <c r="E671" s="31"/>
      <c r="F671" s="31">
        <f>Datenbank!$E671</f>
        <v>0</v>
      </c>
      <c r="G671" s="33" t="str">
        <f>IF(ISERROR(INDEX([1]Plan!A:O,MATCH(E671,[1]Plan!C:C,0),MATCH(C671,[1]Plan!$A$2:$O$2,0))),"",INDEX([1]Plan!A:O,MATCH(E671,[1]Plan!C:C,0),MATCH(C671,[1]Plan!$A$2:$O$2,0)))</f>
        <v/>
      </c>
      <c r="H671" s="33"/>
      <c r="I671" s="33"/>
      <c r="J671" s="31"/>
      <c r="K671" s="33" t="str">
        <f t="shared" si="86"/>
        <v/>
      </c>
      <c r="L671" s="33" t="str">
        <f t="shared" si="87"/>
        <v/>
      </c>
      <c r="M671" s="31" t="str">
        <f t="shared" si="90"/>
        <v/>
      </c>
      <c r="N671" s="31" t="str">
        <f>IF(ISERROR(VLOOKUP(M671,[1]Plan!$Q$5:$R$22,2,FALSE)),"",VLOOKUP(M671,[1]Plan!$Q$5:$R$22,2,FALSE))</f>
        <v/>
      </c>
      <c r="O671" s="31" t="str">
        <f>IF(ISERROR(INDEX([1]Plan!$B:$B,MATCH(F671,[1]Plan!$C:$C,0))),"",INDEX([1]Plan!$B:$B,MATCH(F671,[1]Plan!$C:$C,0)))</f>
        <v/>
      </c>
      <c r="P671" s="33" t="str">
        <f t="shared" si="91"/>
        <v/>
      </c>
      <c r="Q671" s="33">
        <f t="shared" si="92"/>
        <v>0</v>
      </c>
      <c r="R671" s="33" t="str">
        <f t="shared" si="93"/>
        <v/>
      </c>
      <c r="S671" s="33" t="str">
        <f>IF(Z671="DUPLIKAT","",Tabelle1[[#This Row],[Soll-Monat]])</f>
        <v/>
      </c>
      <c r="T671" s="33" t="str">
        <f>IF(ISERROR(IF(M671=99,"",INDEX([1]Plan!A:O,MATCH($O671,[1]Plan!B:B,0),MATCH($C671,[1]Plan!$A$2:$O$2,0)))),"",IF(M671=99,"",INDEX([1]Plan!A:O,MATCH($O671,[1]Plan!B:B,0),MATCH($C671,[1]Plan!$A$2:$O$2,0))))</f>
        <v/>
      </c>
      <c r="U671" s="33">
        <f>IF(ISERROR(SUMIFS(P:P,E:E,Datenbank!$E671,C:C,Datenbank!$C671)),"",SUMIFS(P:P,E:E,Datenbank!$E671,C:C,Datenbank!$C671))+IF(ISERROR(SUMIFS(Q:Q,E:E,Datenbank!$E671,C:C,Datenbank!$C671)),"",SUMIFS(Q:Q,E:E,Datenbank!$E671,C:C,Datenbank!$C671))</f>
        <v>0</v>
      </c>
      <c r="V671" s="33" t="str">
        <f>IF(ISERROR(IF(Z671="Duplikat","",(Datenbank!$U671-Datenbank!$T671))),"",IF(Z671="Duplikat","",(Datenbank!$U671-Datenbank!$T671)))</f>
        <v/>
      </c>
      <c r="W671" s="33">
        <f ca="1">IF(ISERROR(SUMIF(O:T,Datenbank!$O671,T:T)),"",SUMIF(O:T,Datenbank!$O671,T:T))</f>
        <v>0</v>
      </c>
      <c r="X671" s="33">
        <f ca="1">IF(ISERROR(SUMIF(O:Q,Datenbank!$O671,Q:Q)),"",SUMIF(O:Q,Datenbank!$O671,Q:Q))+IF(ISERROR(SUMIF(O:Q,Datenbank!$O671,P:P)),"",SUMIF(O:Q,Datenbank!$O671,P:P))</f>
        <v>0</v>
      </c>
      <c r="Y671" s="33">
        <f ca="1">IF(ISERROR(Datenbank!$X671-W671),"",Datenbank!$X671-W671)</f>
        <v>0</v>
      </c>
      <c r="Z671" s="31" t="str" cm="1">
        <f t="array" ref="Z671">_xlfn.LET(_xlpm.fi,_xlfn._xlws.FILTER($O671:$O$2480,(MONTH($D671:$D$2480)=MONTH($D671))*($O671:$O$2480=$O671)),IF(COUNT(_xlpm.fi)&gt;1,"DUPLIKAT",""))</f>
        <v/>
      </c>
      <c r="AA671" s="31"/>
      <c r="AB671" s="31"/>
    </row>
    <row r="672" spans="2:28" ht="20.100000000000001" customHeight="1" x14ac:dyDescent="0.25">
      <c r="B672" s="31">
        <f t="shared" si="88"/>
        <v>660</v>
      </c>
      <c r="C672" s="31">
        <f t="shared" si="89"/>
        <v>1</v>
      </c>
      <c r="D672" s="32"/>
      <c r="E672" s="31"/>
      <c r="F672" s="31">
        <f>Datenbank!$E672</f>
        <v>0</v>
      </c>
      <c r="G672" s="33" t="str">
        <f>IF(ISERROR(INDEX([1]Plan!A:O,MATCH(E672,[1]Plan!C:C,0),MATCH(C672,[1]Plan!$A$2:$O$2,0))),"",INDEX([1]Plan!A:O,MATCH(E672,[1]Plan!C:C,0),MATCH(C672,[1]Plan!$A$2:$O$2,0)))</f>
        <v/>
      </c>
      <c r="H672" s="33"/>
      <c r="I672" s="33"/>
      <c r="J672" s="31"/>
      <c r="K672" s="33" t="str">
        <f t="shared" si="86"/>
        <v/>
      </c>
      <c r="L672" s="33" t="str">
        <f t="shared" si="87"/>
        <v/>
      </c>
      <c r="M672" s="31" t="str">
        <f t="shared" si="90"/>
        <v/>
      </c>
      <c r="N672" s="31" t="str">
        <f>IF(ISERROR(VLOOKUP(M672,[1]Plan!$Q$5:$R$22,2,FALSE)),"",VLOOKUP(M672,[1]Plan!$Q$5:$R$22,2,FALSE))</f>
        <v/>
      </c>
      <c r="O672" s="31" t="str">
        <f>IF(ISERROR(INDEX([1]Plan!$B:$B,MATCH(F672,[1]Plan!$C:$C,0))),"",INDEX([1]Plan!$B:$B,MATCH(F672,[1]Plan!$C:$C,0)))</f>
        <v/>
      </c>
      <c r="P672" s="33" t="str">
        <f t="shared" si="91"/>
        <v/>
      </c>
      <c r="Q672" s="33">
        <f t="shared" si="92"/>
        <v>0</v>
      </c>
      <c r="R672" s="33" t="str">
        <f t="shared" si="93"/>
        <v/>
      </c>
      <c r="S672" s="33" t="str">
        <f>IF(Z672="DUPLIKAT","",Tabelle1[[#This Row],[Soll-Monat]])</f>
        <v/>
      </c>
      <c r="T672" s="33" t="str">
        <f>IF(ISERROR(IF(M672=99,"",INDEX([1]Plan!A:O,MATCH($O672,[1]Plan!B:B,0),MATCH($C672,[1]Plan!$A$2:$O$2,0)))),"",IF(M672=99,"",INDEX([1]Plan!A:O,MATCH($O672,[1]Plan!B:B,0),MATCH($C672,[1]Plan!$A$2:$O$2,0))))</f>
        <v/>
      </c>
      <c r="U672" s="33">
        <f>IF(ISERROR(SUMIFS(P:P,E:E,Datenbank!$E672,C:C,Datenbank!$C672)),"",SUMIFS(P:P,E:E,Datenbank!$E672,C:C,Datenbank!$C672))+IF(ISERROR(SUMIFS(Q:Q,E:E,Datenbank!$E672,C:C,Datenbank!$C672)),"",SUMIFS(Q:Q,E:E,Datenbank!$E672,C:C,Datenbank!$C672))</f>
        <v>0</v>
      </c>
      <c r="V672" s="33" t="str">
        <f>IF(ISERROR(IF(Z672="Duplikat","",(Datenbank!$U672-Datenbank!$T672))),"",IF(Z672="Duplikat","",(Datenbank!$U672-Datenbank!$T672)))</f>
        <v/>
      </c>
      <c r="W672" s="33">
        <f ca="1">IF(ISERROR(SUMIF(O:T,Datenbank!$O672,T:T)),"",SUMIF(O:T,Datenbank!$O672,T:T))</f>
        <v>0</v>
      </c>
      <c r="X672" s="33">
        <f ca="1">IF(ISERROR(SUMIF(O:Q,Datenbank!$O672,Q:Q)),"",SUMIF(O:Q,Datenbank!$O672,Q:Q))+IF(ISERROR(SUMIF(O:Q,Datenbank!$O672,P:P)),"",SUMIF(O:Q,Datenbank!$O672,P:P))</f>
        <v>0</v>
      </c>
      <c r="Y672" s="33">
        <f ca="1">IF(ISERROR(Datenbank!$X672-W672),"",Datenbank!$X672-W672)</f>
        <v>0</v>
      </c>
      <c r="Z672" s="31" t="str" cm="1">
        <f t="array" ref="Z672">_xlfn.LET(_xlpm.fi,_xlfn._xlws.FILTER($O672:$O$2480,(MONTH($D672:$D$2480)=MONTH($D672))*($O672:$O$2480=$O672)),IF(COUNT(_xlpm.fi)&gt;1,"DUPLIKAT",""))</f>
        <v/>
      </c>
      <c r="AA672" s="31"/>
      <c r="AB672" s="31"/>
    </row>
    <row r="673" spans="2:28" ht="20.100000000000001" customHeight="1" x14ac:dyDescent="0.25">
      <c r="B673" s="31">
        <f t="shared" si="88"/>
        <v>661</v>
      </c>
      <c r="C673" s="31">
        <f t="shared" si="89"/>
        <v>1</v>
      </c>
      <c r="D673" s="32"/>
      <c r="E673" s="31"/>
      <c r="F673" s="31">
        <f>Datenbank!$E673</f>
        <v>0</v>
      </c>
      <c r="G673" s="33" t="str">
        <f>IF(ISERROR(INDEX([1]Plan!A:O,MATCH(E673,[1]Plan!C:C,0),MATCH(C673,[1]Plan!$A$2:$O$2,0))),"",INDEX([1]Plan!A:O,MATCH(E673,[1]Plan!C:C,0),MATCH(C673,[1]Plan!$A$2:$O$2,0)))</f>
        <v/>
      </c>
      <c r="H673" s="33"/>
      <c r="I673" s="33"/>
      <c r="J673" s="31"/>
      <c r="K673" s="33" t="str">
        <f t="shared" si="86"/>
        <v/>
      </c>
      <c r="L673" s="33" t="str">
        <f t="shared" si="87"/>
        <v/>
      </c>
      <c r="M673" s="31" t="str">
        <f t="shared" si="90"/>
        <v/>
      </c>
      <c r="N673" s="31" t="str">
        <f>IF(ISERROR(VLOOKUP(M673,[1]Plan!$Q$5:$R$22,2,FALSE)),"",VLOOKUP(M673,[1]Plan!$Q$5:$R$22,2,FALSE))</f>
        <v/>
      </c>
      <c r="O673" s="31" t="str">
        <f>IF(ISERROR(INDEX([1]Plan!$B:$B,MATCH(F673,[1]Plan!$C:$C,0))),"",INDEX([1]Plan!$B:$B,MATCH(F673,[1]Plan!$C:$C,0)))</f>
        <v/>
      </c>
      <c r="P673" s="33" t="str">
        <f t="shared" si="91"/>
        <v/>
      </c>
      <c r="Q673" s="33">
        <f t="shared" si="92"/>
        <v>0</v>
      </c>
      <c r="R673" s="33" t="str">
        <f t="shared" si="93"/>
        <v/>
      </c>
      <c r="S673" s="33" t="str">
        <f>IF(Z673="DUPLIKAT","",Tabelle1[[#This Row],[Soll-Monat]])</f>
        <v/>
      </c>
      <c r="T673" s="33" t="str">
        <f>IF(ISERROR(IF(M673=99,"",INDEX([1]Plan!A:O,MATCH($O673,[1]Plan!B:B,0),MATCH($C673,[1]Plan!$A$2:$O$2,0)))),"",IF(M673=99,"",INDEX([1]Plan!A:O,MATCH($O673,[1]Plan!B:B,0),MATCH($C673,[1]Plan!$A$2:$O$2,0))))</f>
        <v/>
      </c>
      <c r="U673" s="33">
        <f>IF(ISERROR(SUMIFS(P:P,E:E,Datenbank!$E673,C:C,Datenbank!$C673)),"",SUMIFS(P:P,E:E,Datenbank!$E673,C:C,Datenbank!$C673))+IF(ISERROR(SUMIFS(Q:Q,E:E,Datenbank!$E673,C:C,Datenbank!$C673)),"",SUMIFS(Q:Q,E:E,Datenbank!$E673,C:C,Datenbank!$C673))</f>
        <v>0</v>
      </c>
      <c r="V673" s="33" t="str">
        <f>IF(ISERROR(IF(Z673="Duplikat","",(Datenbank!$U673-Datenbank!$T673))),"",IF(Z673="Duplikat","",(Datenbank!$U673-Datenbank!$T673)))</f>
        <v/>
      </c>
      <c r="W673" s="33">
        <f ca="1">IF(ISERROR(SUMIF(O:T,Datenbank!$O673,T:T)),"",SUMIF(O:T,Datenbank!$O673,T:T))</f>
        <v>0</v>
      </c>
      <c r="X673" s="33">
        <f ca="1">IF(ISERROR(SUMIF(O:Q,Datenbank!$O673,Q:Q)),"",SUMIF(O:Q,Datenbank!$O673,Q:Q))+IF(ISERROR(SUMIF(O:Q,Datenbank!$O673,P:P)),"",SUMIF(O:Q,Datenbank!$O673,P:P))</f>
        <v>0</v>
      </c>
      <c r="Y673" s="33">
        <f ca="1">IF(ISERROR(Datenbank!$X673-W673),"",Datenbank!$X673-W673)</f>
        <v>0</v>
      </c>
      <c r="Z673" s="31" t="str" cm="1">
        <f t="array" ref="Z673">_xlfn.LET(_xlpm.fi,_xlfn._xlws.FILTER($O673:$O$2480,(MONTH($D673:$D$2480)=MONTH($D673))*($O673:$O$2480=$O673)),IF(COUNT(_xlpm.fi)&gt;1,"DUPLIKAT",""))</f>
        <v/>
      </c>
      <c r="AA673" s="31"/>
      <c r="AB673" s="31"/>
    </row>
    <row r="674" spans="2:28" ht="20.100000000000001" customHeight="1" x14ac:dyDescent="0.25">
      <c r="B674" s="31">
        <f t="shared" si="88"/>
        <v>662</v>
      </c>
      <c r="C674" s="31">
        <f t="shared" si="89"/>
        <v>1</v>
      </c>
      <c r="D674" s="32"/>
      <c r="E674" s="31"/>
      <c r="F674" s="31">
        <f>Datenbank!$E674</f>
        <v>0</v>
      </c>
      <c r="G674" s="33" t="str">
        <f>IF(ISERROR(INDEX([1]Plan!A:O,MATCH(E674,[1]Plan!C:C,0),MATCH(C674,[1]Plan!$A$2:$O$2,0))),"",INDEX([1]Plan!A:O,MATCH(E674,[1]Plan!C:C,0),MATCH(C674,[1]Plan!$A$2:$O$2,0)))</f>
        <v/>
      </c>
      <c r="H674" s="33"/>
      <c r="I674" s="33"/>
      <c r="J674" s="31"/>
      <c r="K674" s="33" t="str">
        <f t="shared" si="86"/>
        <v/>
      </c>
      <c r="L674" s="33" t="str">
        <f t="shared" si="87"/>
        <v/>
      </c>
      <c r="M674" s="31" t="str">
        <f t="shared" si="90"/>
        <v/>
      </c>
      <c r="N674" s="31" t="str">
        <f>IF(ISERROR(VLOOKUP(M674,[1]Plan!$Q$5:$R$22,2,FALSE)),"",VLOOKUP(M674,[1]Plan!$Q$5:$R$22,2,FALSE))</f>
        <v/>
      </c>
      <c r="O674" s="31" t="str">
        <f>IF(ISERROR(INDEX([1]Plan!$B:$B,MATCH(F674,[1]Plan!$C:$C,0))),"",INDEX([1]Plan!$B:$B,MATCH(F674,[1]Plan!$C:$C,0)))</f>
        <v/>
      </c>
      <c r="P674" s="33" t="str">
        <f t="shared" si="91"/>
        <v/>
      </c>
      <c r="Q674" s="33">
        <f t="shared" si="92"/>
        <v>0</v>
      </c>
      <c r="R674" s="33" t="str">
        <f t="shared" si="93"/>
        <v/>
      </c>
      <c r="S674" s="33" t="str">
        <f>IF(Z674="DUPLIKAT","",Tabelle1[[#This Row],[Soll-Monat]])</f>
        <v/>
      </c>
      <c r="T674" s="33" t="str">
        <f>IF(ISERROR(IF(M674=99,"",INDEX([1]Plan!A:O,MATCH($O674,[1]Plan!B:B,0),MATCH($C674,[1]Plan!$A$2:$O$2,0)))),"",IF(M674=99,"",INDEX([1]Plan!A:O,MATCH($O674,[1]Plan!B:B,0),MATCH($C674,[1]Plan!$A$2:$O$2,0))))</f>
        <v/>
      </c>
      <c r="U674" s="33">
        <f>IF(ISERROR(SUMIFS(P:P,E:E,Datenbank!$E674,C:C,Datenbank!$C674)),"",SUMIFS(P:P,E:E,Datenbank!$E674,C:C,Datenbank!$C674))+IF(ISERROR(SUMIFS(Q:Q,E:E,Datenbank!$E674,C:C,Datenbank!$C674)),"",SUMIFS(Q:Q,E:E,Datenbank!$E674,C:C,Datenbank!$C674))</f>
        <v>0</v>
      </c>
      <c r="V674" s="33" t="str">
        <f>IF(ISERROR(IF(Z674="Duplikat","",(Datenbank!$U674-Datenbank!$T674))),"",IF(Z674="Duplikat","",(Datenbank!$U674-Datenbank!$T674)))</f>
        <v/>
      </c>
      <c r="W674" s="33">
        <f ca="1">IF(ISERROR(SUMIF(O:T,Datenbank!$O674,T:T)),"",SUMIF(O:T,Datenbank!$O674,T:T))</f>
        <v>0</v>
      </c>
      <c r="X674" s="33">
        <f ca="1">IF(ISERROR(SUMIF(O:Q,Datenbank!$O674,Q:Q)),"",SUMIF(O:Q,Datenbank!$O674,Q:Q))+IF(ISERROR(SUMIF(O:Q,Datenbank!$O674,P:P)),"",SUMIF(O:Q,Datenbank!$O674,P:P))</f>
        <v>0</v>
      </c>
      <c r="Y674" s="33">
        <f ca="1">IF(ISERROR(Datenbank!$X674-W674),"",Datenbank!$X674-W674)</f>
        <v>0</v>
      </c>
      <c r="Z674" s="31" t="str" cm="1">
        <f t="array" ref="Z674">_xlfn.LET(_xlpm.fi,_xlfn._xlws.FILTER($O674:$O$2480,(MONTH($D674:$D$2480)=MONTH($D674))*($O674:$O$2480=$O674)),IF(COUNT(_xlpm.fi)&gt;1,"DUPLIKAT",""))</f>
        <v/>
      </c>
      <c r="AA674" s="31"/>
      <c r="AB674" s="31"/>
    </row>
    <row r="675" spans="2:28" ht="20.100000000000001" customHeight="1" x14ac:dyDescent="0.25">
      <c r="B675" s="31">
        <f t="shared" si="88"/>
        <v>663</v>
      </c>
      <c r="C675" s="31">
        <f t="shared" si="89"/>
        <v>1</v>
      </c>
      <c r="D675" s="32"/>
      <c r="E675" s="31"/>
      <c r="F675" s="31">
        <f>Datenbank!$E675</f>
        <v>0</v>
      </c>
      <c r="G675" s="33" t="str">
        <f>IF(ISERROR(INDEX([1]Plan!A:O,MATCH(E675,[1]Plan!C:C,0),MATCH(C675,[1]Plan!$A$2:$O$2,0))),"",INDEX([1]Plan!A:O,MATCH(E675,[1]Plan!C:C,0),MATCH(C675,[1]Plan!$A$2:$O$2,0)))</f>
        <v/>
      </c>
      <c r="H675" s="33"/>
      <c r="I675" s="33"/>
      <c r="J675" s="31"/>
      <c r="K675" s="33" t="str">
        <f t="shared" si="86"/>
        <v/>
      </c>
      <c r="L675" s="33" t="str">
        <f t="shared" si="87"/>
        <v/>
      </c>
      <c r="M675" s="31" t="str">
        <f t="shared" si="90"/>
        <v/>
      </c>
      <c r="N675" s="31" t="str">
        <f>IF(ISERROR(VLOOKUP(M675,[1]Plan!$Q$5:$R$22,2,FALSE)),"",VLOOKUP(M675,[1]Plan!$Q$5:$R$22,2,FALSE))</f>
        <v/>
      </c>
      <c r="O675" s="31" t="str">
        <f>IF(ISERROR(INDEX([1]Plan!$B:$B,MATCH(F675,[1]Plan!$C:$C,0))),"",INDEX([1]Plan!$B:$B,MATCH(F675,[1]Plan!$C:$C,0)))</f>
        <v/>
      </c>
      <c r="P675" s="33" t="str">
        <f t="shared" si="91"/>
        <v/>
      </c>
      <c r="Q675" s="33">
        <f t="shared" si="92"/>
        <v>0</v>
      </c>
      <c r="R675" s="33" t="str">
        <f t="shared" si="93"/>
        <v/>
      </c>
      <c r="S675" s="33" t="str">
        <f>IF(Z675="DUPLIKAT","",Tabelle1[[#This Row],[Soll-Monat]])</f>
        <v/>
      </c>
      <c r="T675" s="33" t="str">
        <f>IF(ISERROR(IF(M675=99,"",INDEX([1]Plan!A:O,MATCH($O675,[1]Plan!B:B,0),MATCH($C675,[1]Plan!$A$2:$O$2,0)))),"",IF(M675=99,"",INDEX([1]Plan!A:O,MATCH($O675,[1]Plan!B:B,0),MATCH($C675,[1]Plan!$A$2:$O$2,0))))</f>
        <v/>
      </c>
      <c r="U675" s="33">
        <f>IF(ISERROR(SUMIFS(P:P,E:E,Datenbank!$E675,C:C,Datenbank!$C675)),"",SUMIFS(P:P,E:E,Datenbank!$E675,C:C,Datenbank!$C675))+IF(ISERROR(SUMIFS(Q:Q,E:E,Datenbank!$E675,C:C,Datenbank!$C675)),"",SUMIFS(Q:Q,E:E,Datenbank!$E675,C:C,Datenbank!$C675))</f>
        <v>0</v>
      </c>
      <c r="V675" s="33" t="str">
        <f>IF(ISERROR(IF(Z675="Duplikat","",(Datenbank!$U675-Datenbank!$T675))),"",IF(Z675="Duplikat","",(Datenbank!$U675-Datenbank!$T675)))</f>
        <v/>
      </c>
      <c r="W675" s="33">
        <f ca="1">IF(ISERROR(SUMIF(O:T,Datenbank!$O675,T:T)),"",SUMIF(O:T,Datenbank!$O675,T:T))</f>
        <v>0</v>
      </c>
      <c r="X675" s="33">
        <f ca="1">IF(ISERROR(SUMIF(O:Q,Datenbank!$O675,Q:Q)),"",SUMIF(O:Q,Datenbank!$O675,Q:Q))+IF(ISERROR(SUMIF(O:Q,Datenbank!$O675,P:P)),"",SUMIF(O:Q,Datenbank!$O675,P:P))</f>
        <v>0</v>
      </c>
      <c r="Y675" s="33">
        <f ca="1">IF(ISERROR(Datenbank!$X675-W675),"",Datenbank!$X675-W675)</f>
        <v>0</v>
      </c>
      <c r="Z675" s="31" t="str" cm="1">
        <f t="array" ref="Z675">_xlfn.LET(_xlpm.fi,_xlfn._xlws.FILTER($O675:$O$2480,(MONTH($D675:$D$2480)=MONTH($D675))*($O675:$O$2480=$O675)),IF(COUNT(_xlpm.fi)&gt;1,"DUPLIKAT",""))</f>
        <v/>
      </c>
      <c r="AA675" s="31"/>
      <c r="AB675" s="31"/>
    </row>
    <row r="676" spans="2:28" ht="20.100000000000001" customHeight="1" x14ac:dyDescent="0.25">
      <c r="B676" s="31">
        <f t="shared" si="88"/>
        <v>664</v>
      </c>
      <c r="C676" s="31">
        <f t="shared" si="89"/>
        <v>1</v>
      </c>
      <c r="D676" s="32"/>
      <c r="E676" s="31"/>
      <c r="F676" s="31">
        <f>Datenbank!$E676</f>
        <v>0</v>
      </c>
      <c r="G676" s="33" t="str">
        <f>IF(ISERROR(INDEX([1]Plan!A:O,MATCH(E676,[1]Plan!C:C,0),MATCH(C676,[1]Plan!$A$2:$O$2,0))),"",INDEX([1]Plan!A:O,MATCH(E676,[1]Plan!C:C,0),MATCH(C676,[1]Plan!$A$2:$O$2,0)))</f>
        <v/>
      </c>
      <c r="H676" s="33"/>
      <c r="I676" s="33"/>
      <c r="J676" s="31"/>
      <c r="K676" s="33" t="str">
        <f t="shared" si="86"/>
        <v/>
      </c>
      <c r="L676" s="33" t="str">
        <f t="shared" si="87"/>
        <v/>
      </c>
      <c r="M676" s="31" t="str">
        <f t="shared" si="90"/>
        <v/>
      </c>
      <c r="N676" s="31" t="str">
        <f>IF(ISERROR(VLOOKUP(M676,[1]Plan!$Q$5:$R$22,2,FALSE)),"",VLOOKUP(M676,[1]Plan!$Q$5:$R$22,2,FALSE))</f>
        <v/>
      </c>
      <c r="O676" s="31" t="str">
        <f>IF(ISERROR(INDEX([1]Plan!$B:$B,MATCH(F676,[1]Plan!$C:$C,0))),"",INDEX([1]Plan!$B:$B,MATCH(F676,[1]Plan!$C:$C,0)))</f>
        <v/>
      </c>
      <c r="P676" s="33" t="str">
        <f t="shared" si="91"/>
        <v/>
      </c>
      <c r="Q676" s="33">
        <f t="shared" si="92"/>
        <v>0</v>
      </c>
      <c r="R676" s="33" t="str">
        <f t="shared" si="93"/>
        <v/>
      </c>
      <c r="S676" s="33" t="str">
        <f>IF(Z676="DUPLIKAT","",Tabelle1[[#This Row],[Soll-Monat]])</f>
        <v/>
      </c>
      <c r="T676" s="33" t="str">
        <f>IF(ISERROR(IF(M676=99,"",INDEX([1]Plan!A:O,MATCH($O676,[1]Plan!B:B,0),MATCH($C676,[1]Plan!$A$2:$O$2,0)))),"",IF(M676=99,"",INDEX([1]Plan!A:O,MATCH($O676,[1]Plan!B:B,0),MATCH($C676,[1]Plan!$A$2:$O$2,0))))</f>
        <v/>
      </c>
      <c r="U676" s="33">
        <f>IF(ISERROR(SUMIFS(P:P,E:E,Datenbank!$E676,C:C,Datenbank!$C676)),"",SUMIFS(P:P,E:E,Datenbank!$E676,C:C,Datenbank!$C676))+IF(ISERROR(SUMIFS(Q:Q,E:E,Datenbank!$E676,C:C,Datenbank!$C676)),"",SUMIFS(Q:Q,E:E,Datenbank!$E676,C:C,Datenbank!$C676))</f>
        <v>0</v>
      </c>
      <c r="V676" s="33" t="str">
        <f>IF(ISERROR(IF(Z676="Duplikat","",(Datenbank!$U676-Datenbank!$T676))),"",IF(Z676="Duplikat","",(Datenbank!$U676-Datenbank!$T676)))</f>
        <v/>
      </c>
      <c r="W676" s="33">
        <f ca="1">IF(ISERROR(SUMIF(O:T,Datenbank!$O676,T:T)),"",SUMIF(O:T,Datenbank!$O676,T:T))</f>
        <v>0</v>
      </c>
      <c r="X676" s="33">
        <f ca="1">IF(ISERROR(SUMIF(O:Q,Datenbank!$O676,Q:Q)),"",SUMIF(O:Q,Datenbank!$O676,Q:Q))+IF(ISERROR(SUMIF(O:Q,Datenbank!$O676,P:P)),"",SUMIF(O:Q,Datenbank!$O676,P:P))</f>
        <v>0</v>
      </c>
      <c r="Y676" s="33">
        <f ca="1">IF(ISERROR(Datenbank!$X676-W676),"",Datenbank!$X676-W676)</f>
        <v>0</v>
      </c>
      <c r="Z676" s="31" t="str" cm="1">
        <f t="array" ref="Z676">_xlfn.LET(_xlpm.fi,_xlfn._xlws.FILTER($O676:$O$2480,(MONTH($D676:$D$2480)=MONTH($D676))*($O676:$O$2480=$O676)),IF(COUNT(_xlpm.fi)&gt;1,"DUPLIKAT",""))</f>
        <v/>
      </c>
      <c r="AA676" s="31"/>
      <c r="AB676" s="31"/>
    </row>
    <row r="677" spans="2:28" ht="20.100000000000001" customHeight="1" x14ac:dyDescent="0.25">
      <c r="B677" s="31">
        <f t="shared" si="88"/>
        <v>665</v>
      </c>
      <c r="C677" s="31">
        <f t="shared" si="89"/>
        <v>1</v>
      </c>
      <c r="D677" s="32"/>
      <c r="E677" s="31"/>
      <c r="F677" s="31">
        <f>Datenbank!$E677</f>
        <v>0</v>
      </c>
      <c r="G677" s="33" t="str">
        <f>IF(ISERROR(INDEX([1]Plan!A:O,MATCH(E677,[1]Plan!C:C,0),MATCH(C677,[1]Plan!$A$2:$O$2,0))),"",INDEX([1]Plan!A:O,MATCH(E677,[1]Plan!C:C,0),MATCH(C677,[1]Plan!$A$2:$O$2,0)))</f>
        <v/>
      </c>
      <c r="H677" s="33"/>
      <c r="I677" s="33"/>
      <c r="J677" s="31"/>
      <c r="K677" s="33" t="str">
        <f t="shared" si="86"/>
        <v/>
      </c>
      <c r="L677" s="33" t="str">
        <f t="shared" si="87"/>
        <v/>
      </c>
      <c r="M677" s="31" t="str">
        <f t="shared" si="90"/>
        <v/>
      </c>
      <c r="N677" s="31" t="str">
        <f>IF(ISERROR(VLOOKUP(M677,[1]Plan!$Q$5:$R$22,2,FALSE)),"",VLOOKUP(M677,[1]Plan!$Q$5:$R$22,2,FALSE))</f>
        <v/>
      </c>
      <c r="O677" s="31" t="str">
        <f>IF(ISERROR(INDEX([1]Plan!$B:$B,MATCH(F677,[1]Plan!$C:$C,0))),"",INDEX([1]Plan!$B:$B,MATCH(F677,[1]Plan!$C:$C,0)))</f>
        <v/>
      </c>
      <c r="P677" s="33" t="str">
        <f t="shared" si="91"/>
        <v/>
      </c>
      <c r="Q677" s="33">
        <f t="shared" si="92"/>
        <v>0</v>
      </c>
      <c r="R677" s="33" t="str">
        <f t="shared" si="93"/>
        <v/>
      </c>
      <c r="S677" s="33" t="str">
        <f>IF(Z677="DUPLIKAT","",Tabelle1[[#This Row],[Soll-Monat]])</f>
        <v/>
      </c>
      <c r="T677" s="33" t="str">
        <f>IF(ISERROR(IF(M677=99,"",INDEX([1]Plan!A:O,MATCH($O677,[1]Plan!B:B,0),MATCH($C677,[1]Plan!$A$2:$O$2,0)))),"",IF(M677=99,"",INDEX([1]Plan!A:O,MATCH($O677,[1]Plan!B:B,0),MATCH($C677,[1]Plan!$A$2:$O$2,0))))</f>
        <v/>
      </c>
      <c r="U677" s="33">
        <f>IF(ISERROR(SUMIFS(P:P,E:E,Datenbank!$E677,C:C,Datenbank!$C677)),"",SUMIFS(P:P,E:E,Datenbank!$E677,C:C,Datenbank!$C677))+IF(ISERROR(SUMIFS(Q:Q,E:E,Datenbank!$E677,C:C,Datenbank!$C677)),"",SUMIFS(Q:Q,E:E,Datenbank!$E677,C:C,Datenbank!$C677))</f>
        <v>0</v>
      </c>
      <c r="V677" s="33" t="str">
        <f>IF(ISERROR(IF(Z677="Duplikat","",(Datenbank!$U677-Datenbank!$T677))),"",IF(Z677="Duplikat","",(Datenbank!$U677-Datenbank!$T677)))</f>
        <v/>
      </c>
      <c r="W677" s="33">
        <f ca="1">IF(ISERROR(SUMIF(O:T,Datenbank!$O677,T:T)),"",SUMIF(O:T,Datenbank!$O677,T:T))</f>
        <v>0</v>
      </c>
      <c r="X677" s="33">
        <f ca="1">IF(ISERROR(SUMIF(O:Q,Datenbank!$O677,Q:Q)),"",SUMIF(O:Q,Datenbank!$O677,Q:Q))+IF(ISERROR(SUMIF(O:Q,Datenbank!$O677,P:P)),"",SUMIF(O:Q,Datenbank!$O677,P:P))</f>
        <v>0</v>
      </c>
      <c r="Y677" s="33">
        <f ca="1">IF(ISERROR(Datenbank!$X677-W677),"",Datenbank!$X677-W677)</f>
        <v>0</v>
      </c>
      <c r="Z677" s="31" t="str" cm="1">
        <f t="array" ref="Z677">_xlfn.LET(_xlpm.fi,_xlfn._xlws.FILTER($O677:$O$2480,(MONTH($D677:$D$2480)=MONTH($D677))*($O677:$O$2480=$O677)),IF(COUNT(_xlpm.fi)&gt;1,"DUPLIKAT",""))</f>
        <v/>
      </c>
      <c r="AA677" s="31"/>
      <c r="AB677" s="31"/>
    </row>
    <row r="678" spans="2:28" ht="20.100000000000001" customHeight="1" x14ac:dyDescent="0.25">
      <c r="B678" s="31">
        <f t="shared" si="88"/>
        <v>666</v>
      </c>
      <c r="C678" s="31">
        <f t="shared" si="89"/>
        <v>1</v>
      </c>
      <c r="D678" s="32"/>
      <c r="E678" s="31"/>
      <c r="F678" s="31">
        <f>Datenbank!$E678</f>
        <v>0</v>
      </c>
      <c r="G678" s="33" t="str">
        <f>IF(ISERROR(INDEX([1]Plan!A:O,MATCH(E678,[1]Plan!C:C,0),MATCH(C678,[1]Plan!$A$2:$O$2,0))),"",INDEX([1]Plan!A:O,MATCH(E678,[1]Plan!C:C,0),MATCH(C678,[1]Plan!$A$2:$O$2,0)))</f>
        <v/>
      </c>
      <c r="H678" s="33"/>
      <c r="I678" s="33"/>
      <c r="J678" s="31"/>
      <c r="K678" s="33" t="str">
        <f t="shared" si="86"/>
        <v/>
      </c>
      <c r="L678" s="33" t="str">
        <f t="shared" si="87"/>
        <v/>
      </c>
      <c r="M678" s="31" t="str">
        <f t="shared" si="90"/>
        <v/>
      </c>
      <c r="N678" s="31" t="str">
        <f>IF(ISERROR(VLOOKUP(M678,[1]Plan!$Q$5:$R$22,2,FALSE)),"",VLOOKUP(M678,[1]Plan!$Q$5:$R$22,2,FALSE))</f>
        <v/>
      </c>
      <c r="O678" s="31" t="str">
        <f>IF(ISERROR(INDEX([1]Plan!$B:$B,MATCH(F678,[1]Plan!$C:$C,0))),"",INDEX([1]Plan!$B:$B,MATCH(F678,[1]Plan!$C:$C,0)))</f>
        <v/>
      </c>
      <c r="P678" s="33" t="str">
        <f t="shared" si="91"/>
        <v/>
      </c>
      <c r="Q678" s="33">
        <f t="shared" si="92"/>
        <v>0</v>
      </c>
      <c r="R678" s="33" t="str">
        <f t="shared" si="93"/>
        <v/>
      </c>
      <c r="S678" s="33" t="str">
        <f>IF(Z678="DUPLIKAT","",Tabelle1[[#This Row],[Soll-Monat]])</f>
        <v/>
      </c>
      <c r="T678" s="33" t="str">
        <f>IF(ISERROR(IF(M678=99,"",INDEX([1]Plan!A:O,MATCH($O678,[1]Plan!B:B,0),MATCH($C678,[1]Plan!$A$2:$O$2,0)))),"",IF(M678=99,"",INDEX([1]Plan!A:O,MATCH($O678,[1]Plan!B:B,0),MATCH($C678,[1]Plan!$A$2:$O$2,0))))</f>
        <v/>
      </c>
      <c r="U678" s="33">
        <f>IF(ISERROR(SUMIFS(P:P,E:E,Datenbank!$E678,C:C,Datenbank!$C678)),"",SUMIFS(P:P,E:E,Datenbank!$E678,C:C,Datenbank!$C678))+IF(ISERROR(SUMIFS(Q:Q,E:E,Datenbank!$E678,C:C,Datenbank!$C678)),"",SUMIFS(Q:Q,E:E,Datenbank!$E678,C:C,Datenbank!$C678))</f>
        <v>0</v>
      </c>
      <c r="V678" s="33" t="str">
        <f>IF(ISERROR(IF(Z678="Duplikat","",(Datenbank!$U678-Datenbank!$T678))),"",IF(Z678="Duplikat","",(Datenbank!$U678-Datenbank!$T678)))</f>
        <v/>
      </c>
      <c r="W678" s="33">
        <f ca="1">IF(ISERROR(SUMIF(O:T,Datenbank!$O678,T:T)),"",SUMIF(O:T,Datenbank!$O678,T:T))</f>
        <v>0</v>
      </c>
      <c r="X678" s="33">
        <f ca="1">IF(ISERROR(SUMIF(O:Q,Datenbank!$O678,Q:Q)),"",SUMIF(O:Q,Datenbank!$O678,Q:Q))+IF(ISERROR(SUMIF(O:Q,Datenbank!$O678,P:P)),"",SUMIF(O:Q,Datenbank!$O678,P:P))</f>
        <v>0</v>
      </c>
      <c r="Y678" s="33">
        <f ca="1">IF(ISERROR(Datenbank!$X678-W678),"",Datenbank!$X678-W678)</f>
        <v>0</v>
      </c>
      <c r="Z678" s="31" t="str" cm="1">
        <f t="array" ref="Z678">_xlfn.LET(_xlpm.fi,_xlfn._xlws.FILTER($O678:$O$2480,(MONTH($D678:$D$2480)=MONTH($D678))*($O678:$O$2480=$O678)),IF(COUNT(_xlpm.fi)&gt;1,"DUPLIKAT",""))</f>
        <v/>
      </c>
      <c r="AA678" s="31"/>
      <c r="AB678" s="31"/>
    </row>
    <row r="679" spans="2:28" ht="20.100000000000001" customHeight="1" x14ac:dyDescent="0.25">
      <c r="B679" s="31">
        <f t="shared" si="88"/>
        <v>667</v>
      </c>
      <c r="C679" s="31">
        <f t="shared" si="89"/>
        <v>1</v>
      </c>
      <c r="D679" s="32"/>
      <c r="E679" s="31"/>
      <c r="F679" s="31">
        <f>Datenbank!$E679</f>
        <v>0</v>
      </c>
      <c r="G679" s="33" t="str">
        <f>IF(ISERROR(INDEX([1]Plan!A:O,MATCH(E679,[1]Plan!C:C,0),MATCH(C679,[1]Plan!$A$2:$O$2,0))),"",INDEX([1]Plan!A:O,MATCH(E679,[1]Plan!C:C,0),MATCH(C679,[1]Plan!$A$2:$O$2,0)))</f>
        <v/>
      </c>
      <c r="H679" s="33"/>
      <c r="I679" s="33"/>
      <c r="J679" s="31"/>
      <c r="K679" s="33" t="str">
        <f t="shared" si="86"/>
        <v/>
      </c>
      <c r="L679" s="33" t="str">
        <f t="shared" si="87"/>
        <v/>
      </c>
      <c r="M679" s="31" t="str">
        <f t="shared" si="90"/>
        <v/>
      </c>
      <c r="N679" s="31" t="str">
        <f>IF(ISERROR(VLOOKUP(M679,[1]Plan!$Q$5:$R$22,2,FALSE)),"",VLOOKUP(M679,[1]Plan!$Q$5:$R$22,2,FALSE))</f>
        <v/>
      </c>
      <c r="O679" s="31" t="str">
        <f>IF(ISERROR(INDEX([1]Plan!$B:$B,MATCH(F679,[1]Plan!$C:$C,0))),"",INDEX([1]Plan!$B:$B,MATCH(F679,[1]Plan!$C:$C,0)))</f>
        <v/>
      </c>
      <c r="P679" s="33" t="str">
        <f t="shared" si="91"/>
        <v/>
      </c>
      <c r="Q679" s="33">
        <f t="shared" si="92"/>
        <v>0</v>
      </c>
      <c r="R679" s="33" t="str">
        <f t="shared" si="93"/>
        <v/>
      </c>
      <c r="S679" s="33" t="str">
        <f>IF(Z679="DUPLIKAT","",Tabelle1[[#This Row],[Soll-Monat]])</f>
        <v/>
      </c>
      <c r="T679" s="33" t="str">
        <f>IF(ISERROR(IF(M679=99,"",INDEX([1]Plan!A:O,MATCH($O679,[1]Plan!B:B,0),MATCH($C679,[1]Plan!$A$2:$O$2,0)))),"",IF(M679=99,"",INDEX([1]Plan!A:O,MATCH($O679,[1]Plan!B:B,0),MATCH($C679,[1]Plan!$A$2:$O$2,0))))</f>
        <v/>
      </c>
      <c r="U679" s="33">
        <f>IF(ISERROR(SUMIFS(P:P,E:E,Datenbank!$E679,C:C,Datenbank!$C679)),"",SUMIFS(P:P,E:E,Datenbank!$E679,C:C,Datenbank!$C679))+IF(ISERROR(SUMIFS(Q:Q,E:E,Datenbank!$E679,C:C,Datenbank!$C679)),"",SUMIFS(Q:Q,E:E,Datenbank!$E679,C:C,Datenbank!$C679))</f>
        <v>0</v>
      </c>
      <c r="V679" s="33" t="str">
        <f>IF(ISERROR(IF(Z679="Duplikat","",(Datenbank!$U679-Datenbank!$T679))),"",IF(Z679="Duplikat","",(Datenbank!$U679-Datenbank!$T679)))</f>
        <v/>
      </c>
      <c r="W679" s="33">
        <f ca="1">IF(ISERROR(SUMIF(O:T,Datenbank!$O679,T:T)),"",SUMIF(O:T,Datenbank!$O679,T:T))</f>
        <v>0</v>
      </c>
      <c r="X679" s="33">
        <f ca="1">IF(ISERROR(SUMIF(O:Q,Datenbank!$O679,Q:Q)),"",SUMIF(O:Q,Datenbank!$O679,Q:Q))+IF(ISERROR(SUMIF(O:Q,Datenbank!$O679,P:P)),"",SUMIF(O:Q,Datenbank!$O679,P:P))</f>
        <v>0</v>
      </c>
      <c r="Y679" s="33">
        <f ca="1">IF(ISERROR(Datenbank!$X679-W679),"",Datenbank!$X679-W679)</f>
        <v>0</v>
      </c>
      <c r="Z679" s="31" t="str" cm="1">
        <f t="array" ref="Z679">_xlfn.LET(_xlpm.fi,_xlfn._xlws.FILTER($O679:$O$2480,(MONTH($D679:$D$2480)=MONTH($D679))*($O679:$O$2480=$O679)),IF(COUNT(_xlpm.fi)&gt;1,"DUPLIKAT",""))</f>
        <v/>
      </c>
      <c r="AA679" s="31"/>
      <c r="AB679" s="31"/>
    </row>
    <row r="680" spans="2:28" ht="20.100000000000001" customHeight="1" x14ac:dyDescent="0.25">
      <c r="B680" s="31">
        <f t="shared" si="88"/>
        <v>668</v>
      </c>
      <c r="C680" s="31">
        <f t="shared" si="89"/>
        <v>1</v>
      </c>
      <c r="D680" s="32"/>
      <c r="E680" s="31"/>
      <c r="F680" s="31">
        <f>Datenbank!$E680</f>
        <v>0</v>
      </c>
      <c r="G680" s="33" t="str">
        <f>IF(ISERROR(INDEX([1]Plan!A:O,MATCH(E680,[1]Plan!C:C,0),MATCH(C680,[1]Plan!$A$2:$O$2,0))),"",INDEX([1]Plan!A:O,MATCH(E680,[1]Plan!C:C,0),MATCH(C680,[1]Plan!$A$2:$O$2,0)))</f>
        <v/>
      </c>
      <c r="H680" s="33"/>
      <c r="I680" s="33"/>
      <c r="J680" s="31"/>
      <c r="K680" s="33" t="str">
        <f t="shared" si="86"/>
        <v/>
      </c>
      <c r="L680" s="33" t="str">
        <f t="shared" si="87"/>
        <v/>
      </c>
      <c r="M680" s="31" t="str">
        <f t="shared" si="90"/>
        <v/>
      </c>
      <c r="N680" s="31" t="str">
        <f>IF(ISERROR(VLOOKUP(M680,[1]Plan!$Q$5:$R$22,2,FALSE)),"",VLOOKUP(M680,[1]Plan!$Q$5:$R$22,2,FALSE))</f>
        <v/>
      </c>
      <c r="O680" s="31" t="str">
        <f>IF(ISERROR(INDEX([1]Plan!$B:$B,MATCH(F680,[1]Plan!$C:$C,0))),"",INDEX([1]Plan!$B:$B,MATCH(F680,[1]Plan!$C:$C,0)))</f>
        <v/>
      </c>
      <c r="P680" s="33" t="str">
        <f t="shared" si="91"/>
        <v/>
      </c>
      <c r="Q680" s="33">
        <f t="shared" si="92"/>
        <v>0</v>
      </c>
      <c r="R680" s="33" t="str">
        <f t="shared" si="93"/>
        <v/>
      </c>
      <c r="S680" s="33" t="str">
        <f>IF(Z680="DUPLIKAT","",Tabelle1[[#This Row],[Soll-Monat]])</f>
        <v/>
      </c>
      <c r="T680" s="33" t="str">
        <f>IF(ISERROR(IF(M680=99,"",INDEX([1]Plan!A:O,MATCH($O680,[1]Plan!B:B,0),MATCH($C680,[1]Plan!$A$2:$O$2,0)))),"",IF(M680=99,"",INDEX([1]Plan!A:O,MATCH($O680,[1]Plan!B:B,0),MATCH($C680,[1]Plan!$A$2:$O$2,0))))</f>
        <v/>
      </c>
      <c r="U680" s="33">
        <f>IF(ISERROR(SUMIFS(P:P,E:E,Datenbank!$E680,C:C,Datenbank!$C680)),"",SUMIFS(P:P,E:E,Datenbank!$E680,C:C,Datenbank!$C680))+IF(ISERROR(SUMIFS(Q:Q,E:E,Datenbank!$E680,C:C,Datenbank!$C680)),"",SUMIFS(Q:Q,E:E,Datenbank!$E680,C:C,Datenbank!$C680))</f>
        <v>0</v>
      </c>
      <c r="V680" s="33" t="str">
        <f>IF(ISERROR(IF(Z680="Duplikat","",(Datenbank!$U680-Datenbank!$T680))),"",IF(Z680="Duplikat","",(Datenbank!$U680-Datenbank!$T680)))</f>
        <v/>
      </c>
      <c r="W680" s="33">
        <f ca="1">IF(ISERROR(SUMIF(O:T,Datenbank!$O680,T:T)),"",SUMIF(O:T,Datenbank!$O680,T:T))</f>
        <v>0</v>
      </c>
      <c r="X680" s="33">
        <f ca="1">IF(ISERROR(SUMIF(O:Q,Datenbank!$O680,Q:Q)),"",SUMIF(O:Q,Datenbank!$O680,Q:Q))+IF(ISERROR(SUMIF(O:Q,Datenbank!$O680,P:P)),"",SUMIF(O:Q,Datenbank!$O680,P:P))</f>
        <v>0</v>
      </c>
      <c r="Y680" s="33">
        <f ca="1">IF(ISERROR(Datenbank!$X680-W680),"",Datenbank!$X680-W680)</f>
        <v>0</v>
      </c>
      <c r="Z680" s="31" t="str" cm="1">
        <f t="array" ref="Z680">_xlfn.LET(_xlpm.fi,_xlfn._xlws.FILTER($O680:$O$2480,(MONTH($D680:$D$2480)=MONTH($D680))*($O680:$O$2480=$O680)),IF(COUNT(_xlpm.fi)&gt;1,"DUPLIKAT",""))</f>
        <v/>
      </c>
      <c r="AA680" s="31"/>
      <c r="AB680" s="31"/>
    </row>
    <row r="681" spans="2:28" ht="20.100000000000001" customHeight="1" x14ac:dyDescent="0.25">
      <c r="B681" s="31">
        <f t="shared" si="88"/>
        <v>669</v>
      </c>
      <c r="C681" s="31">
        <f t="shared" si="89"/>
        <v>1</v>
      </c>
      <c r="D681" s="32"/>
      <c r="E681" s="31"/>
      <c r="F681" s="31">
        <f>Datenbank!$E681</f>
        <v>0</v>
      </c>
      <c r="G681" s="33" t="str">
        <f>IF(ISERROR(INDEX([1]Plan!A:O,MATCH(E681,[1]Plan!C:C,0),MATCH(C681,[1]Plan!$A$2:$O$2,0))),"",INDEX([1]Plan!A:O,MATCH(E681,[1]Plan!C:C,0),MATCH(C681,[1]Plan!$A$2:$O$2,0)))</f>
        <v/>
      </c>
      <c r="H681" s="33"/>
      <c r="I681" s="33"/>
      <c r="J681" s="31"/>
      <c r="K681" s="33" t="str">
        <f t="shared" si="86"/>
        <v/>
      </c>
      <c r="L681" s="33" t="str">
        <f t="shared" si="87"/>
        <v/>
      </c>
      <c r="M681" s="31" t="str">
        <f t="shared" si="90"/>
        <v/>
      </c>
      <c r="N681" s="31" t="str">
        <f>IF(ISERROR(VLOOKUP(M681,[1]Plan!$Q$5:$R$22,2,FALSE)),"",VLOOKUP(M681,[1]Plan!$Q$5:$R$22,2,FALSE))</f>
        <v/>
      </c>
      <c r="O681" s="31" t="str">
        <f>IF(ISERROR(INDEX([1]Plan!$B:$B,MATCH(F681,[1]Plan!$C:$C,0))),"",INDEX([1]Plan!$B:$B,MATCH(F681,[1]Plan!$C:$C,0)))</f>
        <v/>
      </c>
      <c r="P681" s="33" t="str">
        <f t="shared" si="91"/>
        <v/>
      </c>
      <c r="Q681" s="33">
        <f t="shared" si="92"/>
        <v>0</v>
      </c>
      <c r="R681" s="33" t="str">
        <f t="shared" si="93"/>
        <v/>
      </c>
      <c r="S681" s="33" t="str">
        <f>IF(Z681="DUPLIKAT","",Tabelle1[[#This Row],[Soll-Monat]])</f>
        <v/>
      </c>
      <c r="T681" s="33" t="str">
        <f>IF(ISERROR(IF(M681=99,"",INDEX([1]Plan!A:O,MATCH($O681,[1]Plan!B:B,0),MATCH($C681,[1]Plan!$A$2:$O$2,0)))),"",IF(M681=99,"",INDEX([1]Plan!A:O,MATCH($O681,[1]Plan!B:B,0),MATCH($C681,[1]Plan!$A$2:$O$2,0))))</f>
        <v/>
      </c>
      <c r="U681" s="33">
        <f>IF(ISERROR(SUMIFS(P:P,E:E,Datenbank!$E681,C:C,Datenbank!$C681)),"",SUMIFS(P:P,E:E,Datenbank!$E681,C:C,Datenbank!$C681))+IF(ISERROR(SUMIFS(Q:Q,E:E,Datenbank!$E681,C:C,Datenbank!$C681)),"",SUMIFS(Q:Q,E:E,Datenbank!$E681,C:C,Datenbank!$C681))</f>
        <v>0</v>
      </c>
      <c r="V681" s="33" t="str">
        <f>IF(ISERROR(IF(Z681="Duplikat","",(Datenbank!$U681-Datenbank!$T681))),"",IF(Z681="Duplikat","",(Datenbank!$U681-Datenbank!$T681)))</f>
        <v/>
      </c>
      <c r="W681" s="33">
        <f ca="1">IF(ISERROR(SUMIF(O:T,Datenbank!$O681,T:T)),"",SUMIF(O:T,Datenbank!$O681,T:T))</f>
        <v>0</v>
      </c>
      <c r="X681" s="33">
        <f ca="1">IF(ISERROR(SUMIF(O:Q,Datenbank!$O681,Q:Q)),"",SUMIF(O:Q,Datenbank!$O681,Q:Q))+IF(ISERROR(SUMIF(O:Q,Datenbank!$O681,P:P)),"",SUMIF(O:Q,Datenbank!$O681,P:P))</f>
        <v>0</v>
      </c>
      <c r="Y681" s="33">
        <f ca="1">IF(ISERROR(Datenbank!$X681-W681),"",Datenbank!$X681-W681)</f>
        <v>0</v>
      </c>
      <c r="Z681" s="31" t="str" cm="1">
        <f t="array" ref="Z681">_xlfn.LET(_xlpm.fi,_xlfn._xlws.FILTER($O681:$O$2480,(MONTH($D681:$D$2480)=MONTH($D681))*($O681:$O$2480=$O681)),IF(COUNT(_xlpm.fi)&gt;1,"DUPLIKAT",""))</f>
        <v/>
      </c>
      <c r="AA681" s="31"/>
      <c r="AB681" s="31"/>
    </row>
    <row r="682" spans="2:28" ht="20.100000000000001" customHeight="1" x14ac:dyDescent="0.25">
      <c r="B682" s="31">
        <f t="shared" si="88"/>
        <v>670</v>
      </c>
      <c r="C682" s="31">
        <f t="shared" si="89"/>
        <v>1</v>
      </c>
      <c r="D682" s="32"/>
      <c r="E682" s="31"/>
      <c r="F682" s="31">
        <f>Datenbank!$E682</f>
        <v>0</v>
      </c>
      <c r="G682" s="33" t="str">
        <f>IF(ISERROR(INDEX([1]Plan!A:O,MATCH(E682,[1]Plan!C:C,0),MATCH(C682,[1]Plan!$A$2:$O$2,0))),"",INDEX([1]Plan!A:O,MATCH(E682,[1]Plan!C:C,0),MATCH(C682,[1]Plan!$A$2:$O$2,0)))</f>
        <v/>
      </c>
      <c r="H682" s="33"/>
      <c r="I682" s="33"/>
      <c r="J682" s="31"/>
      <c r="K682" s="33" t="str">
        <f t="shared" si="86"/>
        <v/>
      </c>
      <c r="L682" s="33" t="str">
        <f t="shared" si="87"/>
        <v/>
      </c>
      <c r="M682" s="31" t="str">
        <f t="shared" si="90"/>
        <v/>
      </c>
      <c r="N682" s="31" t="str">
        <f>IF(ISERROR(VLOOKUP(M682,[1]Plan!$Q$5:$R$22,2,FALSE)),"",VLOOKUP(M682,[1]Plan!$Q$5:$R$22,2,FALSE))</f>
        <v/>
      </c>
      <c r="O682" s="31" t="str">
        <f>IF(ISERROR(INDEX([1]Plan!$B:$B,MATCH(F682,[1]Plan!$C:$C,0))),"",INDEX([1]Plan!$B:$B,MATCH(F682,[1]Plan!$C:$C,0)))</f>
        <v/>
      </c>
      <c r="P682" s="33" t="str">
        <f t="shared" si="91"/>
        <v/>
      </c>
      <c r="Q682" s="33">
        <f t="shared" si="92"/>
        <v>0</v>
      </c>
      <c r="R682" s="33" t="str">
        <f t="shared" si="93"/>
        <v/>
      </c>
      <c r="S682" s="33" t="str">
        <f>IF(Z682="DUPLIKAT","",Tabelle1[[#This Row],[Soll-Monat]])</f>
        <v/>
      </c>
      <c r="T682" s="33" t="str">
        <f>IF(ISERROR(IF(M682=99,"",INDEX([1]Plan!A:O,MATCH($O682,[1]Plan!B:B,0),MATCH($C682,[1]Plan!$A$2:$O$2,0)))),"",IF(M682=99,"",INDEX([1]Plan!A:O,MATCH($O682,[1]Plan!B:B,0),MATCH($C682,[1]Plan!$A$2:$O$2,0))))</f>
        <v/>
      </c>
      <c r="U682" s="33">
        <f>IF(ISERROR(SUMIFS(P:P,E:E,Datenbank!$E682,C:C,Datenbank!$C682)),"",SUMIFS(P:P,E:E,Datenbank!$E682,C:C,Datenbank!$C682))+IF(ISERROR(SUMIFS(Q:Q,E:E,Datenbank!$E682,C:C,Datenbank!$C682)),"",SUMIFS(Q:Q,E:E,Datenbank!$E682,C:C,Datenbank!$C682))</f>
        <v>0</v>
      </c>
      <c r="V682" s="33" t="str">
        <f>IF(ISERROR(IF(Z682="Duplikat","",(Datenbank!$U682-Datenbank!$T682))),"",IF(Z682="Duplikat","",(Datenbank!$U682-Datenbank!$T682)))</f>
        <v/>
      </c>
      <c r="W682" s="33">
        <f ca="1">IF(ISERROR(SUMIF(O:T,Datenbank!$O682,T:T)),"",SUMIF(O:T,Datenbank!$O682,T:T))</f>
        <v>0</v>
      </c>
      <c r="X682" s="33">
        <f ca="1">IF(ISERROR(SUMIF(O:Q,Datenbank!$O682,Q:Q)),"",SUMIF(O:Q,Datenbank!$O682,Q:Q))+IF(ISERROR(SUMIF(O:Q,Datenbank!$O682,P:P)),"",SUMIF(O:Q,Datenbank!$O682,P:P))</f>
        <v>0</v>
      </c>
      <c r="Y682" s="33">
        <f ca="1">IF(ISERROR(Datenbank!$X682-W682),"",Datenbank!$X682-W682)</f>
        <v>0</v>
      </c>
      <c r="Z682" s="31" t="str" cm="1">
        <f t="array" ref="Z682">_xlfn.LET(_xlpm.fi,_xlfn._xlws.FILTER($O682:$O$2480,(MONTH($D682:$D$2480)=MONTH($D682))*($O682:$O$2480=$O682)),IF(COUNT(_xlpm.fi)&gt;1,"DUPLIKAT",""))</f>
        <v/>
      </c>
      <c r="AA682" s="31"/>
      <c r="AB682" s="31"/>
    </row>
    <row r="683" spans="2:28" ht="20.100000000000001" customHeight="1" x14ac:dyDescent="0.25">
      <c r="B683" s="31">
        <f t="shared" si="88"/>
        <v>671</v>
      </c>
      <c r="C683" s="31">
        <f t="shared" si="89"/>
        <v>1</v>
      </c>
      <c r="D683" s="32"/>
      <c r="E683" s="31"/>
      <c r="F683" s="31">
        <f>Datenbank!$E683</f>
        <v>0</v>
      </c>
      <c r="G683" s="33" t="str">
        <f>IF(ISERROR(INDEX([1]Plan!A:O,MATCH(E683,[1]Plan!C:C,0),MATCH(C683,[1]Plan!$A$2:$O$2,0))),"",INDEX([1]Plan!A:O,MATCH(E683,[1]Plan!C:C,0),MATCH(C683,[1]Plan!$A$2:$O$2,0)))</f>
        <v/>
      </c>
      <c r="H683" s="33"/>
      <c r="I683" s="33"/>
      <c r="J683" s="31"/>
      <c r="K683" s="33" t="str">
        <f t="shared" si="86"/>
        <v/>
      </c>
      <c r="L683" s="33" t="str">
        <f t="shared" si="87"/>
        <v/>
      </c>
      <c r="M683" s="31" t="str">
        <f t="shared" si="90"/>
        <v/>
      </c>
      <c r="N683" s="31" t="str">
        <f>IF(ISERROR(VLOOKUP(M683,[1]Plan!$Q$5:$R$22,2,FALSE)),"",VLOOKUP(M683,[1]Plan!$Q$5:$R$22,2,FALSE))</f>
        <v/>
      </c>
      <c r="O683" s="31" t="str">
        <f>IF(ISERROR(INDEX([1]Plan!$B:$B,MATCH(F683,[1]Plan!$C:$C,0))),"",INDEX([1]Plan!$B:$B,MATCH(F683,[1]Plan!$C:$C,0)))</f>
        <v/>
      </c>
      <c r="P683" s="33" t="str">
        <f t="shared" si="91"/>
        <v/>
      </c>
      <c r="Q683" s="33">
        <f t="shared" si="92"/>
        <v>0</v>
      </c>
      <c r="R683" s="33" t="str">
        <f t="shared" si="93"/>
        <v/>
      </c>
      <c r="S683" s="33" t="str">
        <f>IF(Z683="DUPLIKAT","",Tabelle1[[#This Row],[Soll-Monat]])</f>
        <v/>
      </c>
      <c r="T683" s="33" t="str">
        <f>IF(ISERROR(IF(M683=99,"",INDEX([1]Plan!A:O,MATCH($O683,[1]Plan!B:B,0),MATCH($C683,[1]Plan!$A$2:$O$2,0)))),"",IF(M683=99,"",INDEX([1]Plan!A:O,MATCH($O683,[1]Plan!B:B,0),MATCH($C683,[1]Plan!$A$2:$O$2,0))))</f>
        <v/>
      </c>
      <c r="U683" s="33">
        <f>IF(ISERROR(SUMIFS(P:P,E:E,Datenbank!$E683,C:C,Datenbank!$C683)),"",SUMIFS(P:P,E:E,Datenbank!$E683,C:C,Datenbank!$C683))+IF(ISERROR(SUMIFS(Q:Q,E:E,Datenbank!$E683,C:C,Datenbank!$C683)),"",SUMIFS(Q:Q,E:E,Datenbank!$E683,C:C,Datenbank!$C683))</f>
        <v>0</v>
      </c>
      <c r="V683" s="33" t="str">
        <f>IF(ISERROR(IF(Z683="Duplikat","",(Datenbank!$U683-Datenbank!$T683))),"",IF(Z683="Duplikat","",(Datenbank!$U683-Datenbank!$T683)))</f>
        <v/>
      </c>
      <c r="W683" s="33">
        <f ca="1">IF(ISERROR(SUMIF(O:T,Datenbank!$O683,T:T)),"",SUMIF(O:T,Datenbank!$O683,T:T))</f>
        <v>0</v>
      </c>
      <c r="X683" s="33">
        <f ca="1">IF(ISERROR(SUMIF(O:Q,Datenbank!$O683,Q:Q)),"",SUMIF(O:Q,Datenbank!$O683,Q:Q))+IF(ISERROR(SUMIF(O:Q,Datenbank!$O683,P:P)),"",SUMIF(O:Q,Datenbank!$O683,P:P))</f>
        <v>0</v>
      </c>
      <c r="Y683" s="33">
        <f ca="1">IF(ISERROR(Datenbank!$X683-W683),"",Datenbank!$X683-W683)</f>
        <v>0</v>
      </c>
      <c r="Z683" s="31" t="str" cm="1">
        <f t="array" ref="Z683">_xlfn.LET(_xlpm.fi,_xlfn._xlws.FILTER($O683:$O$2480,(MONTH($D683:$D$2480)=MONTH($D683))*($O683:$O$2480=$O683)),IF(COUNT(_xlpm.fi)&gt;1,"DUPLIKAT",""))</f>
        <v/>
      </c>
      <c r="AA683" s="31"/>
      <c r="AB683" s="31"/>
    </row>
    <row r="684" spans="2:28" ht="20.100000000000001" customHeight="1" x14ac:dyDescent="0.25">
      <c r="B684" s="31">
        <f t="shared" si="88"/>
        <v>672</v>
      </c>
      <c r="C684" s="31">
        <f t="shared" si="89"/>
        <v>1</v>
      </c>
      <c r="D684" s="32"/>
      <c r="E684" s="31"/>
      <c r="F684" s="31">
        <f>Datenbank!$E684</f>
        <v>0</v>
      </c>
      <c r="G684" s="33" t="str">
        <f>IF(ISERROR(INDEX([1]Plan!A:O,MATCH(E684,[1]Plan!C:C,0),MATCH(C684,[1]Plan!$A$2:$O$2,0))),"",INDEX([1]Plan!A:O,MATCH(E684,[1]Plan!C:C,0),MATCH(C684,[1]Plan!$A$2:$O$2,0)))</f>
        <v/>
      </c>
      <c r="H684" s="33"/>
      <c r="I684" s="33"/>
      <c r="J684" s="31"/>
      <c r="K684" s="33" t="str">
        <f t="shared" si="86"/>
        <v/>
      </c>
      <c r="L684" s="33" t="str">
        <f t="shared" si="87"/>
        <v/>
      </c>
      <c r="M684" s="31" t="str">
        <f t="shared" si="90"/>
        <v/>
      </c>
      <c r="N684" s="31" t="str">
        <f>IF(ISERROR(VLOOKUP(M684,[1]Plan!$Q$5:$R$22,2,FALSE)),"",VLOOKUP(M684,[1]Plan!$Q$5:$R$22,2,FALSE))</f>
        <v/>
      </c>
      <c r="O684" s="31" t="str">
        <f>IF(ISERROR(INDEX([1]Plan!$B:$B,MATCH(F684,[1]Plan!$C:$C,0))),"",INDEX([1]Plan!$B:$B,MATCH(F684,[1]Plan!$C:$C,0)))</f>
        <v/>
      </c>
      <c r="P684" s="33" t="str">
        <f t="shared" si="91"/>
        <v/>
      </c>
      <c r="Q684" s="33">
        <f t="shared" si="92"/>
        <v>0</v>
      </c>
      <c r="R684" s="33" t="str">
        <f t="shared" si="93"/>
        <v/>
      </c>
      <c r="S684" s="33" t="str">
        <f>IF(Z684="DUPLIKAT","",Tabelle1[[#This Row],[Soll-Monat]])</f>
        <v/>
      </c>
      <c r="T684" s="33" t="str">
        <f>IF(ISERROR(IF(M684=99,"",INDEX([1]Plan!A:O,MATCH($O684,[1]Plan!B:B,0),MATCH($C684,[1]Plan!$A$2:$O$2,0)))),"",IF(M684=99,"",INDEX([1]Plan!A:O,MATCH($O684,[1]Plan!B:B,0),MATCH($C684,[1]Plan!$A$2:$O$2,0))))</f>
        <v/>
      </c>
      <c r="U684" s="33">
        <f>IF(ISERROR(SUMIFS(P:P,E:E,Datenbank!$E684,C:C,Datenbank!$C684)),"",SUMIFS(P:P,E:E,Datenbank!$E684,C:C,Datenbank!$C684))+IF(ISERROR(SUMIFS(Q:Q,E:E,Datenbank!$E684,C:C,Datenbank!$C684)),"",SUMIFS(Q:Q,E:E,Datenbank!$E684,C:C,Datenbank!$C684))</f>
        <v>0</v>
      </c>
      <c r="V684" s="33" t="str">
        <f>IF(ISERROR(IF(Z684="Duplikat","",(Datenbank!$U684-Datenbank!$T684))),"",IF(Z684="Duplikat","",(Datenbank!$U684-Datenbank!$T684)))</f>
        <v/>
      </c>
      <c r="W684" s="33">
        <f ca="1">IF(ISERROR(SUMIF(O:T,Datenbank!$O684,T:T)),"",SUMIF(O:T,Datenbank!$O684,T:T))</f>
        <v>0</v>
      </c>
      <c r="X684" s="33">
        <f ca="1">IF(ISERROR(SUMIF(O:Q,Datenbank!$O684,Q:Q)),"",SUMIF(O:Q,Datenbank!$O684,Q:Q))+IF(ISERROR(SUMIF(O:Q,Datenbank!$O684,P:P)),"",SUMIF(O:Q,Datenbank!$O684,P:P))</f>
        <v>0</v>
      </c>
      <c r="Y684" s="33">
        <f ca="1">IF(ISERROR(Datenbank!$X684-W684),"",Datenbank!$X684-W684)</f>
        <v>0</v>
      </c>
      <c r="Z684" s="31" t="str" cm="1">
        <f t="array" ref="Z684">_xlfn.LET(_xlpm.fi,_xlfn._xlws.FILTER($O684:$O$2480,(MONTH($D684:$D$2480)=MONTH($D684))*($O684:$O$2480=$O684)),IF(COUNT(_xlpm.fi)&gt;1,"DUPLIKAT",""))</f>
        <v/>
      </c>
      <c r="AA684" s="31"/>
      <c r="AB684" s="31"/>
    </row>
    <row r="685" spans="2:28" ht="20.100000000000001" customHeight="1" x14ac:dyDescent="0.25">
      <c r="B685" s="31">
        <f t="shared" si="88"/>
        <v>673</v>
      </c>
      <c r="C685" s="31">
        <f t="shared" si="89"/>
        <v>1</v>
      </c>
      <c r="D685" s="32"/>
      <c r="E685" s="31"/>
      <c r="F685" s="31">
        <f>Datenbank!$E685</f>
        <v>0</v>
      </c>
      <c r="G685" s="33" t="str">
        <f>IF(ISERROR(INDEX([1]Plan!A:O,MATCH(E685,[1]Plan!C:C,0),MATCH(C685,[1]Plan!$A$2:$O$2,0))),"",INDEX([1]Plan!A:O,MATCH(E685,[1]Plan!C:C,0),MATCH(C685,[1]Plan!$A$2:$O$2,0)))</f>
        <v/>
      </c>
      <c r="H685" s="33"/>
      <c r="I685" s="33"/>
      <c r="J685" s="31"/>
      <c r="K685" s="33" t="str">
        <f t="shared" si="86"/>
        <v/>
      </c>
      <c r="L685" s="33" t="str">
        <f t="shared" si="87"/>
        <v/>
      </c>
      <c r="M685" s="31" t="str">
        <f t="shared" si="90"/>
        <v/>
      </c>
      <c r="N685" s="31" t="str">
        <f>IF(ISERROR(VLOOKUP(M685,[1]Plan!$Q$5:$R$22,2,FALSE)),"",VLOOKUP(M685,[1]Plan!$Q$5:$R$22,2,FALSE))</f>
        <v/>
      </c>
      <c r="O685" s="31" t="str">
        <f>IF(ISERROR(INDEX([1]Plan!$B:$B,MATCH(F685,[1]Plan!$C:$C,0))),"",INDEX([1]Plan!$B:$B,MATCH(F685,[1]Plan!$C:$C,0)))</f>
        <v/>
      </c>
      <c r="P685" s="33" t="str">
        <f t="shared" si="91"/>
        <v/>
      </c>
      <c r="Q685" s="33">
        <f t="shared" si="92"/>
        <v>0</v>
      </c>
      <c r="R685" s="33" t="str">
        <f t="shared" si="93"/>
        <v/>
      </c>
      <c r="S685" s="33" t="str">
        <f>IF(Z685="DUPLIKAT","",Tabelle1[[#This Row],[Soll-Monat]])</f>
        <v/>
      </c>
      <c r="T685" s="33" t="str">
        <f>IF(ISERROR(IF(M685=99,"",INDEX([1]Plan!A:O,MATCH($O685,[1]Plan!B:B,0),MATCH($C685,[1]Plan!$A$2:$O$2,0)))),"",IF(M685=99,"",INDEX([1]Plan!A:O,MATCH($O685,[1]Plan!B:B,0),MATCH($C685,[1]Plan!$A$2:$O$2,0))))</f>
        <v/>
      </c>
      <c r="U685" s="33">
        <f>IF(ISERROR(SUMIFS(P:P,E:E,Datenbank!$E685,C:C,Datenbank!$C685)),"",SUMIFS(P:P,E:E,Datenbank!$E685,C:C,Datenbank!$C685))+IF(ISERROR(SUMIFS(Q:Q,E:E,Datenbank!$E685,C:C,Datenbank!$C685)),"",SUMIFS(Q:Q,E:E,Datenbank!$E685,C:C,Datenbank!$C685))</f>
        <v>0</v>
      </c>
      <c r="V685" s="33" t="str">
        <f>IF(ISERROR(IF(Z685="Duplikat","",(Datenbank!$U685-Datenbank!$T685))),"",IF(Z685="Duplikat","",(Datenbank!$U685-Datenbank!$T685)))</f>
        <v/>
      </c>
      <c r="W685" s="33">
        <f ca="1">IF(ISERROR(SUMIF(O:T,Datenbank!$O685,T:T)),"",SUMIF(O:T,Datenbank!$O685,T:T))</f>
        <v>0</v>
      </c>
      <c r="X685" s="33">
        <f ca="1">IF(ISERROR(SUMIF(O:Q,Datenbank!$O685,Q:Q)),"",SUMIF(O:Q,Datenbank!$O685,Q:Q))+IF(ISERROR(SUMIF(O:Q,Datenbank!$O685,P:P)),"",SUMIF(O:Q,Datenbank!$O685,P:P))</f>
        <v>0</v>
      </c>
      <c r="Y685" s="33">
        <f ca="1">IF(ISERROR(Datenbank!$X685-W685),"",Datenbank!$X685-W685)</f>
        <v>0</v>
      </c>
      <c r="Z685" s="31" t="str" cm="1">
        <f t="array" ref="Z685">_xlfn.LET(_xlpm.fi,_xlfn._xlws.FILTER($O685:$O$2480,(MONTH($D685:$D$2480)=MONTH($D685))*($O685:$O$2480=$O685)),IF(COUNT(_xlpm.fi)&gt;1,"DUPLIKAT",""))</f>
        <v/>
      </c>
      <c r="AA685" s="31"/>
      <c r="AB685" s="31"/>
    </row>
    <row r="686" spans="2:28" ht="20.100000000000001" customHeight="1" x14ac:dyDescent="0.25">
      <c r="B686" s="31">
        <f t="shared" si="88"/>
        <v>674</v>
      </c>
      <c r="C686" s="31">
        <f t="shared" si="89"/>
        <v>1</v>
      </c>
      <c r="D686" s="32"/>
      <c r="E686" s="31"/>
      <c r="F686" s="31">
        <f>Datenbank!$E686</f>
        <v>0</v>
      </c>
      <c r="G686" s="33" t="str">
        <f>IF(ISERROR(INDEX([1]Plan!A:O,MATCH(E686,[1]Plan!C:C,0),MATCH(C686,[1]Plan!$A$2:$O$2,0))),"",INDEX([1]Plan!A:O,MATCH(E686,[1]Plan!C:C,0),MATCH(C686,[1]Plan!$A$2:$O$2,0)))</f>
        <v/>
      </c>
      <c r="H686" s="33"/>
      <c r="I686" s="33"/>
      <c r="J686" s="31"/>
      <c r="K686" s="33" t="str">
        <f t="shared" si="86"/>
        <v/>
      </c>
      <c r="L686" s="33" t="str">
        <f t="shared" si="87"/>
        <v/>
      </c>
      <c r="M686" s="31" t="str">
        <f t="shared" si="90"/>
        <v/>
      </c>
      <c r="N686" s="31" t="str">
        <f>IF(ISERROR(VLOOKUP(M686,[1]Plan!$Q$5:$R$22,2,FALSE)),"",VLOOKUP(M686,[1]Plan!$Q$5:$R$22,2,FALSE))</f>
        <v/>
      </c>
      <c r="O686" s="31" t="str">
        <f>IF(ISERROR(INDEX([1]Plan!$B:$B,MATCH(F686,[1]Plan!$C:$C,0))),"",INDEX([1]Plan!$B:$B,MATCH(F686,[1]Plan!$C:$C,0)))</f>
        <v/>
      </c>
      <c r="P686" s="33" t="str">
        <f t="shared" si="91"/>
        <v/>
      </c>
      <c r="Q686" s="33">
        <f t="shared" si="92"/>
        <v>0</v>
      </c>
      <c r="R686" s="33" t="str">
        <f t="shared" si="93"/>
        <v/>
      </c>
      <c r="S686" s="33" t="str">
        <f>IF(Z686="DUPLIKAT","",Tabelle1[[#This Row],[Soll-Monat]])</f>
        <v/>
      </c>
      <c r="T686" s="33" t="str">
        <f>IF(ISERROR(IF(M686=99,"",INDEX([1]Plan!A:O,MATCH($O686,[1]Plan!B:B,0),MATCH($C686,[1]Plan!$A$2:$O$2,0)))),"",IF(M686=99,"",INDEX([1]Plan!A:O,MATCH($O686,[1]Plan!B:B,0),MATCH($C686,[1]Plan!$A$2:$O$2,0))))</f>
        <v/>
      </c>
      <c r="U686" s="33">
        <f>IF(ISERROR(SUMIFS(P:P,E:E,Datenbank!$E686,C:C,Datenbank!$C686)),"",SUMIFS(P:P,E:E,Datenbank!$E686,C:C,Datenbank!$C686))+IF(ISERROR(SUMIFS(Q:Q,E:E,Datenbank!$E686,C:C,Datenbank!$C686)),"",SUMIFS(Q:Q,E:E,Datenbank!$E686,C:C,Datenbank!$C686))</f>
        <v>0</v>
      </c>
      <c r="V686" s="33" t="str">
        <f>IF(ISERROR(IF(Z686="Duplikat","",(Datenbank!$U686-Datenbank!$T686))),"",IF(Z686="Duplikat","",(Datenbank!$U686-Datenbank!$T686)))</f>
        <v/>
      </c>
      <c r="W686" s="33">
        <f ca="1">IF(ISERROR(SUMIF(O:T,Datenbank!$O686,T:T)),"",SUMIF(O:T,Datenbank!$O686,T:T))</f>
        <v>0</v>
      </c>
      <c r="X686" s="33">
        <f ca="1">IF(ISERROR(SUMIF(O:Q,Datenbank!$O686,Q:Q)),"",SUMIF(O:Q,Datenbank!$O686,Q:Q))+IF(ISERROR(SUMIF(O:Q,Datenbank!$O686,P:P)),"",SUMIF(O:Q,Datenbank!$O686,P:P))</f>
        <v>0</v>
      </c>
      <c r="Y686" s="33">
        <f ca="1">IF(ISERROR(Datenbank!$X686-W686),"",Datenbank!$X686-W686)</f>
        <v>0</v>
      </c>
      <c r="Z686" s="31" t="str" cm="1">
        <f t="array" ref="Z686">_xlfn.LET(_xlpm.fi,_xlfn._xlws.FILTER($O686:$O$2480,(MONTH($D686:$D$2480)=MONTH($D686))*($O686:$O$2480=$O686)),IF(COUNT(_xlpm.fi)&gt;1,"DUPLIKAT",""))</f>
        <v/>
      </c>
      <c r="AA686" s="31"/>
      <c r="AB686" s="31"/>
    </row>
    <row r="687" spans="2:28" ht="20.100000000000001" customHeight="1" x14ac:dyDescent="0.25">
      <c r="B687" s="31">
        <f t="shared" si="88"/>
        <v>675</v>
      </c>
      <c r="C687" s="31">
        <f t="shared" si="89"/>
        <v>1</v>
      </c>
      <c r="D687" s="32"/>
      <c r="E687" s="31"/>
      <c r="F687" s="31">
        <f>Datenbank!$E687</f>
        <v>0</v>
      </c>
      <c r="G687" s="33" t="str">
        <f>IF(ISERROR(INDEX([1]Plan!A:O,MATCH(E687,[1]Plan!C:C,0),MATCH(C687,[1]Plan!$A$2:$O$2,0))),"",INDEX([1]Plan!A:O,MATCH(E687,[1]Plan!C:C,0),MATCH(C687,[1]Plan!$A$2:$O$2,0)))</f>
        <v/>
      </c>
      <c r="H687" s="33"/>
      <c r="I687" s="33"/>
      <c r="J687" s="31"/>
      <c r="K687" s="33" t="str">
        <f t="shared" si="86"/>
        <v/>
      </c>
      <c r="L687" s="33" t="str">
        <f t="shared" si="87"/>
        <v/>
      </c>
      <c r="M687" s="31" t="str">
        <f t="shared" si="90"/>
        <v/>
      </c>
      <c r="N687" s="31" t="str">
        <f>IF(ISERROR(VLOOKUP(M687,[1]Plan!$Q$5:$R$22,2,FALSE)),"",VLOOKUP(M687,[1]Plan!$Q$5:$R$22,2,FALSE))</f>
        <v/>
      </c>
      <c r="O687" s="31" t="str">
        <f>IF(ISERROR(INDEX([1]Plan!$B:$B,MATCH(F687,[1]Plan!$C:$C,0))),"",INDEX([1]Plan!$B:$B,MATCH(F687,[1]Plan!$C:$C,0)))</f>
        <v/>
      </c>
      <c r="P687" s="33" t="str">
        <f t="shared" si="91"/>
        <v/>
      </c>
      <c r="Q687" s="33">
        <f t="shared" si="92"/>
        <v>0</v>
      </c>
      <c r="R687" s="33" t="str">
        <f t="shared" si="93"/>
        <v/>
      </c>
      <c r="S687" s="33" t="str">
        <f>IF(Z687="DUPLIKAT","",Tabelle1[[#This Row],[Soll-Monat]])</f>
        <v/>
      </c>
      <c r="T687" s="33" t="str">
        <f>IF(ISERROR(IF(M687=99,"",INDEX([1]Plan!A:O,MATCH($O687,[1]Plan!B:B,0),MATCH($C687,[1]Plan!$A$2:$O$2,0)))),"",IF(M687=99,"",INDEX([1]Plan!A:O,MATCH($O687,[1]Plan!B:B,0),MATCH($C687,[1]Plan!$A$2:$O$2,0))))</f>
        <v/>
      </c>
      <c r="U687" s="33">
        <f>IF(ISERROR(SUMIFS(P:P,E:E,Datenbank!$E687,C:C,Datenbank!$C687)),"",SUMIFS(P:P,E:E,Datenbank!$E687,C:C,Datenbank!$C687))+IF(ISERROR(SUMIFS(Q:Q,E:E,Datenbank!$E687,C:C,Datenbank!$C687)),"",SUMIFS(Q:Q,E:E,Datenbank!$E687,C:C,Datenbank!$C687))</f>
        <v>0</v>
      </c>
      <c r="V687" s="33" t="str">
        <f>IF(ISERROR(IF(Z687="Duplikat","",(Datenbank!$U687-Datenbank!$T687))),"",IF(Z687="Duplikat","",(Datenbank!$U687-Datenbank!$T687)))</f>
        <v/>
      </c>
      <c r="W687" s="33">
        <f ca="1">IF(ISERROR(SUMIF(O:T,Datenbank!$O687,T:T)),"",SUMIF(O:T,Datenbank!$O687,T:T))</f>
        <v>0</v>
      </c>
      <c r="X687" s="33">
        <f ca="1">IF(ISERROR(SUMIF(O:Q,Datenbank!$O687,Q:Q)),"",SUMIF(O:Q,Datenbank!$O687,Q:Q))+IF(ISERROR(SUMIF(O:Q,Datenbank!$O687,P:P)),"",SUMIF(O:Q,Datenbank!$O687,P:P))</f>
        <v>0</v>
      </c>
      <c r="Y687" s="33">
        <f ca="1">IF(ISERROR(Datenbank!$X687-W687),"",Datenbank!$X687-W687)</f>
        <v>0</v>
      </c>
      <c r="Z687" s="31" t="str" cm="1">
        <f t="array" ref="Z687">_xlfn.LET(_xlpm.fi,_xlfn._xlws.FILTER($O687:$O$2480,(MONTH($D687:$D$2480)=MONTH($D687))*($O687:$O$2480=$O687)),IF(COUNT(_xlpm.fi)&gt;1,"DUPLIKAT",""))</f>
        <v/>
      </c>
      <c r="AA687" s="31"/>
      <c r="AB687" s="31"/>
    </row>
    <row r="688" spans="2:28" ht="20.100000000000001" customHeight="1" x14ac:dyDescent="0.25">
      <c r="B688" s="31">
        <f t="shared" si="88"/>
        <v>676</v>
      </c>
      <c r="C688" s="31">
        <f t="shared" si="89"/>
        <v>1</v>
      </c>
      <c r="D688" s="32"/>
      <c r="E688" s="31"/>
      <c r="F688" s="31">
        <f>Datenbank!$E688</f>
        <v>0</v>
      </c>
      <c r="G688" s="33" t="str">
        <f>IF(ISERROR(INDEX([1]Plan!A:O,MATCH(E688,[1]Plan!C:C,0),MATCH(C688,[1]Plan!$A$2:$O$2,0))),"",INDEX([1]Plan!A:O,MATCH(E688,[1]Plan!C:C,0),MATCH(C688,[1]Plan!$A$2:$O$2,0)))</f>
        <v/>
      </c>
      <c r="H688" s="33"/>
      <c r="I688" s="33"/>
      <c r="J688" s="31"/>
      <c r="K688" s="33" t="str">
        <f t="shared" si="86"/>
        <v/>
      </c>
      <c r="L688" s="33" t="str">
        <f t="shared" si="87"/>
        <v/>
      </c>
      <c r="M688" s="31" t="str">
        <f t="shared" si="90"/>
        <v/>
      </c>
      <c r="N688" s="31" t="str">
        <f>IF(ISERROR(VLOOKUP(M688,[1]Plan!$Q$5:$R$22,2,FALSE)),"",VLOOKUP(M688,[1]Plan!$Q$5:$R$22,2,FALSE))</f>
        <v/>
      </c>
      <c r="O688" s="31" t="str">
        <f>IF(ISERROR(INDEX([1]Plan!$B:$B,MATCH(F688,[1]Plan!$C:$C,0))),"",INDEX([1]Plan!$B:$B,MATCH(F688,[1]Plan!$C:$C,0)))</f>
        <v/>
      </c>
      <c r="P688" s="33" t="str">
        <f t="shared" si="91"/>
        <v/>
      </c>
      <c r="Q688" s="33">
        <f t="shared" si="92"/>
        <v>0</v>
      </c>
      <c r="R688" s="33" t="str">
        <f t="shared" si="93"/>
        <v/>
      </c>
      <c r="S688" s="33" t="str">
        <f>IF(Z688="DUPLIKAT","",Tabelle1[[#This Row],[Soll-Monat]])</f>
        <v/>
      </c>
      <c r="T688" s="33" t="str">
        <f>IF(ISERROR(IF(M688=99,"",INDEX([1]Plan!A:O,MATCH($O688,[1]Plan!B:B,0),MATCH($C688,[1]Plan!$A$2:$O$2,0)))),"",IF(M688=99,"",INDEX([1]Plan!A:O,MATCH($O688,[1]Plan!B:B,0),MATCH($C688,[1]Plan!$A$2:$O$2,0))))</f>
        <v/>
      </c>
      <c r="U688" s="33">
        <f>IF(ISERROR(SUMIFS(P:P,E:E,Datenbank!$E688,C:C,Datenbank!$C688)),"",SUMIFS(P:P,E:E,Datenbank!$E688,C:C,Datenbank!$C688))+IF(ISERROR(SUMIFS(Q:Q,E:E,Datenbank!$E688,C:C,Datenbank!$C688)),"",SUMIFS(Q:Q,E:E,Datenbank!$E688,C:C,Datenbank!$C688))</f>
        <v>0</v>
      </c>
      <c r="V688" s="33" t="str">
        <f>IF(ISERROR(IF(Z688="Duplikat","",(Datenbank!$U688-Datenbank!$T688))),"",IF(Z688="Duplikat","",(Datenbank!$U688-Datenbank!$T688)))</f>
        <v/>
      </c>
      <c r="W688" s="33">
        <f ca="1">IF(ISERROR(SUMIF(O:T,Datenbank!$O688,T:T)),"",SUMIF(O:T,Datenbank!$O688,T:T))</f>
        <v>0</v>
      </c>
      <c r="X688" s="33">
        <f ca="1">IF(ISERROR(SUMIF(O:Q,Datenbank!$O688,Q:Q)),"",SUMIF(O:Q,Datenbank!$O688,Q:Q))+IF(ISERROR(SUMIF(O:Q,Datenbank!$O688,P:P)),"",SUMIF(O:Q,Datenbank!$O688,P:P))</f>
        <v>0</v>
      </c>
      <c r="Y688" s="33">
        <f ca="1">IF(ISERROR(Datenbank!$X688-W688),"",Datenbank!$X688-W688)</f>
        <v>0</v>
      </c>
      <c r="Z688" s="31" t="str" cm="1">
        <f t="array" ref="Z688">_xlfn.LET(_xlpm.fi,_xlfn._xlws.FILTER($O688:$O$2480,(MONTH($D688:$D$2480)=MONTH($D688))*($O688:$O$2480=$O688)),IF(COUNT(_xlpm.fi)&gt;1,"DUPLIKAT",""))</f>
        <v/>
      </c>
      <c r="AA688" s="31"/>
      <c r="AB688" s="31"/>
    </row>
    <row r="689" spans="2:28" ht="20.100000000000001" customHeight="1" x14ac:dyDescent="0.25">
      <c r="B689" s="31">
        <f t="shared" si="88"/>
        <v>677</v>
      </c>
      <c r="C689" s="31">
        <f t="shared" si="89"/>
        <v>1</v>
      </c>
      <c r="D689" s="32"/>
      <c r="E689" s="31"/>
      <c r="F689" s="31">
        <f>Datenbank!$E689</f>
        <v>0</v>
      </c>
      <c r="G689" s="33" t="str">
        <f>IF(ISERROR(INDEX([1]Plan!A:O,MATCH(E689,[1]Plan!C:C,0),MATCH(C689,[1]Plan!$A$2:$O$2,0))),"",INDEX([1]Plan!A:O,MATCH(E689,[1]Plan!C:C,0),MATCH(C689,[1]Plan!$A$2:$O$2,0)))</f>
        <v/>
      </c>
      <c r="H689" s="33"/>
      <c r="I689" s="33"/>
      <c r="J689" s="31"/>
      <c r="K689" s="33" t="str">
        <f t="shared" si="86"/>
        <v/>
      </c>
      <c r="L689" s="33" t="str">
        <f t="shared" si="87"/>
        <v/>
      </c>
      <c r="M689" s="31" t="str">
        <f t="shared" si="90"/>
        <v/>
      </c>
      <c r="N689" s="31" t="str">
        <f>IF(ISERROR(VLOOKUP(M689,[1]Plan!$Q$5:$R$22,2,FALSE)),"",VLOOKUP(M689,[1]Plan!$Q$5:$R$22,2,FALSE))</f>
        <v/>
      </c>
      <c r="O689" s="31" t="str">
        <f>IF(ISERROR(INDEX([1]Plan!$B:$B,MATCH(F689,[1]Plan!$C:$C,0))),"",INDEX([1]Plan!$B:$B,MATCH(F689,[1]Plan!$C:$C,0)))</f>
        <v/>
      </c>
      <c r="P689" s="33" t="str">
        <f t="shared" si="91"/>
        <v/>
      </c>
      <c r="Q689" s="33">
        <f t="shared" si="92"/>
        <v>0</v>
      </c>
      <c r="R689" s="33" t="str">
        <f t="shared" si="93"/>
        <v/>
      </c>
      <c r="S689" s="33" t="str">
        <f>IF(Z689="DUPLIKAT","",Tabelle1[[#This Row],[Soll-Monat]])</f>
        <v/>
      </c>
      <c r="T689" s="33" t="str">
        <f>IF(ISERROR(IF(M689=99,"",INDEX([1]Plan!A:O,MATCH($O689,[1]Plan!B:B,0),MATCH($C689,[1]Plan!$A$2:$O$2,0)))),"",IF(M689=99,"",INDEX([1]Plan!A:O,MATCH($O689,[1]Plan!B:B,0),MATCH($C689,[1]Plan!$A$2:$O$2,0))))</f>
        <v/>
      </c>
      <c r="U689" s="33">
        <f>IF(ISERROR(SUMIFS(P:P,E:E,Datenbank!$E689,C:C,Datenbank!$C689)),"",SUMIFS(P:P,E:E,Datenbank!$E689,C:C,Datenbank!$C689))+IF(ISERROR(SUMIFS(Q:Q,E:E,Datenbank!$E689,C:C,Datenbank!$C689)),"",SUMIFS(Q:Q,E:E,Datenbank!$E689,C:C,Datenbank!$C689))</f>
        <v>0</v>
      </c>
      <c r="V689" s="33" t="str">
        <f>IF(ISERROR(IF(Z689="Duplikat","",(Datenbank!$U689-Datenbank!$T689))),"",IF(Z689="Duplikat","",(Datenbank!$U689-Datenbank!$T689)))</f>
        <v/>
      </c>
      <c r="W689" s="33">
        <f ca="1">IF(ISERROR(SUMIF(O:T,Datenbank!$O689,T:T)),"",SUMIF(O:T,Datenbank!$O689,T:T))</f>
        <v>0</v>
      </c>
      <c r="X689" s="33">
        <f ca="1">IF(ISERROR(SUMIF(O:Q,Datenbank!$O689,Q:Q)),"",SUMIF(O:Q,Datenbank!$O689,Q:Q))+IF(ISERROR(SUMIF(O:Q,Datenbank!$O689,P:P)),"",SUMIF(O:Q,Datenbank!$O689,P:P))</f>
        <v>0</v>
      </c>
      <c r="Y689" s="33">
        <f ca="1">IF(ISERROR(Datenbank!$X689-W689),"",Datenbank!$X689-W689)</f>
        <v>0</v>
      </c>
      <c r="Z689" s="31" t="str" cm="1">
        <f t="array" ref="Z689">_xlfn.LET(_xlpm.fi,_xlfn._xlws.FILTER($O689:$O$2480,(MONTH($D689:$D$2480)=MONTH($D689))*($O689:$O$2480=$O689)),IF(COUNT(_xlpm.fi)&gt;1,"DUPLIKAT",""))</f>
        <v/>
      </c>
      <c r="AA689" s="31"/>
      <c r="AB689" s="31"/>
    </row>
    <row r="690" spans="2:28" ht="20.100000000000001" customHeight="1" x14ac:dyDescent="0.25">
      <c r="B690" s="31">
        <f t="shared" si="88"/>
        <v>678</v>
      </c>
      <c r="C690" s="31">
        <f t="shared" si="89"/>
        <v>1</v>
      </c>
      <c r="D690" s="32"/>
      <c r="E690" s="31"/>
      <c r="F690" s="31">
        <f>Datenbank!$E690</f>
        <v>0</v>
      </c>
      <c r="G690" s="33" t="str">
        <f>IF(ISERROR(INDEX([1]Plan!A:O,MATCH(E690,[1]Plan!C:C,0),MATCH(C690,[1]Plan!$A$2:$O$2,0))),"",INDEX([1]Plan!A:O,MATCH(E690,[1]Plan!C:C,0),MATCH(C690,[1]Plan!$A$2:$O$2,0)))</f>
        <v/>
      </c>
      <c r="H690" s="33"/>
      <c r="I690" s="33"/>
      <c r="J690" s="31"/>
      <c r="K690" s="33" t="str">
        <f t="shared" si="86"/>
        <v/>
      </c>
      <c r="L690" s="33" t="str">
        <f t="shared" si="87"/>
        <v/>
      </c>
      <c r="M690" s="31" t="str">
        <f t="shared" si="90"/>
        <v/>
      </c>
      <c r="N690" s="31" t="str">
        <f>IF(ISERROR(VLOOKUP(M690,[1]Plan!$Q$5:$R$22,2,FALSE)),"",VLOOKUP(M690,[1]Plan!$Q$5:$R$22,2,FALSE))</f>
        <v/>
      </c>
      <c r="O690" s="31" t="str">
        <f>IF(ISERROR(INDEX([1]Plan!$B:$B,MATCH(F690,[1]Plan!$C:$C,0))),"",INDEX([1]Plan!$B:$B,MATCH(F690,[1]Plan!$C:$C,0)))</f>
        <v/>
      </c>
      <c r="P690" s="33" t="str">
        <f t="shared" si="91"/>
        <v/>
      </c>
      <c r="Q690" s="33">
        <f t="shared" si="92"/>
        <v>0</v>
      </c>
      <c r="R690" s="33" t="str">
        <f t="shared" si="93"/>
        <v/>
      </c>
      <c r="S690" s="33" t="str">
        <f>IF(Z690="DUPLIKAT","",Tabelle1[[#This Row],[Soll-Monat]])</f>
        <v/>
      </c>
      <c r="T690" s="33" t="str">
        <f>IF(ISERROR(IF(M690=99,"",INDEX([1]Plan!A:O,MATCH($O690,[1]Plan!B:B,0),MATCH($C690,[1]Plan!$A$2:$O$2,0)))),"",IF(M690=99,"",INDEX([1]Plan!A:O,MATCH($O690,[1]Plan!B:B,0),MATCH($C690,[1]Plan!$A$2:$O$2,0))))</f>
        <v/>
      </c>
      <c r="U690" s="33">
        <f>IF(ISERROR(SUMIFS(P:P,E:E,Datenbank!$E690,C:C,Datenbank!$C690)),"",SUMIFS(P:P,E:E,Datenbank!$E690,C:C,Datenbank!$C690))+IF(ISERROR(SUMIFS(Q:Q,E:E,Datenbank!$E690,C:C,Datenbank!$C690)),"",SUMIFS(Q:Q,E:E,Datenbank!$E690,C:C,Datenbank!$C690))</f>
        <v>0</v>
      </c>
      <c r="V690" s="33" t="str">
        <f>IF(ISERROR(IF(Z690="Duplikat","",(Datenbank!$U690-Datenbank!$T690))),"",IF(Z690="Duplikat","",(Datenbank!$U690-Datenbank!$T690)))</f>
        <v/>
      </c>
      <c r="W690" s="33">
        <f ca="1">IF(ISERROR(SUMIF(O:T,Datenbank!$O690,T:T)),"",SUMIF(O:T,Datenbank!$O690,T:T))</f>
        <v>0</v>
      </c>
      <c r="X690" s="33">
        <f ca="1">IF(ISERROR(SUMIF(O:Q,Datenbank!$O690,Q:Q)),"",SUMIF(O:Q,Datenbank!$O690,Q:Q))+IF(ISERROR(SUMIF(O:Q,Datenbank!$O690,P:P)),"",SUMIF(O:Q,Datenbank!$O690,P:P))</f>
        <v>0</v>
      </c>
      <c r="Y690" s="33">
        <f ca="1">IF(ISERROR(Datenbank!$X690-W690),"",Datenbank!$X690-W690)</f>
        <v>0</v>
      </c>
      <c r="Z690" s="31" t="str" cm="1">
        <f t="array" ref="Z690">_xlfn.LET(_xlpm.fi,_xlfn._xlws.FILTER($O690:$O$2480,(MONTH($D690:$D$2480)=MONTH($D690))*($O690:$O$2480=$O690)),IF(COUNT(_xlpm.fi)&gt;1,"DUPLIKAT",""))</f>
        <v/>
      </c>
      <c r="AA690" s="31"/>
      <c r="AB690" s="31"/>
    </row>
    <row r="691" spans="2:28" ht="20.100000000000001" customHeight="1" x14ac:dyDescent="0.25">
      <c r="B691" s="31">
        <f t="shared" si="88"/>
        <v>679</v>
      </c>
      <c r="C691" s="31">
        <f t="shared" si="89"/>
        <v>1</v>
      </c>
      <c r="D691" s="32"/>
      <c r="E691" s="31"/>
      <c r="F691" s="31">
        <f>Datenbank!$E691</f>
        <v>0</v>
      </c>
      <c r="G691" s="33" t="str">
        <f>IF(ISERROR(INDEX([1]Plan!A:O,MATCH(E691,[1]Plan!C:C,0),MATCH(C691,[1]Plan!$A$2:$O$2,0))),"",INDEX([1]Plan!A:O,MATCH(E691,[1]Plan!C:C,0),MATCH(C691,[1]Plan!$A$2:$O$2,0)))</f>
        <v/>
      </c>
      <c r="H691" s="33"/>
      <c r="I691" s="33"/>
      <c r="J691" s="31"/>
      <c r="K691" s="33" t="str">
        <f t="shared" si="86"/>
        <v/>
      </c>
      <c r="L691" s="33" t="str">
        <f t="shared" si="87"/>
        <v/>
      </c>
      <c r="M691" s="31" t="str">
        <f t="shared" si="90"/>
        <v/>
      </c>
      <c r="N691" s="31" t="str">
        <f>IF(ISERROR(VLOOKUP(M691,[1]Plan!$Q$5:$R$22,2,FALSE)),"",VLOOKUP(M691,[1]Plan!$Q$5:$R$22,2,FALSE))</f>
        <v/>
      </c>
      <c r="O691" s="31" t="str">
        <f>IF(ISERROR(INDEX([1]Plan!$B:$B,MATCH(F691,[1]Plan!$C:$C,0))),"",INDEX([1]Plan!$B:$B,MATCH(F691,[1]Plan!$C:$C,0)))</f>
        <v/>
      </c>
      <c r="P691" s="33" t="str">
        <f t="shared" si="91"/>
        <v/>
      </c>
      <c r="Q691" s="33">
        <f t="shared" si="92"/>
        <v>0</v>
      </c>
      <c r="R691" s="33" t="str">
        <f t="shared" si="93"/>
        <v/>
      </c>
      <c r="S691" s="33" t="str">
        <f>IF(Z691="DUPLIKAT","",Tabelle1[[#This Row],[Soll-Monat]])</f>
        <v/>
      </c>
      <c r="T691" s="33" t="str">
        <f>IF(ISERROR(IF(M691=99,"",INDEX([1]Plan!A:O,MATCH($O691,[1]Plan!B:B,0),MATCH($C691,[1]Plan!$A$2:$O$2,0)))),"",IF(M691=99,"",INDEX([1]Plan!A:O,MATCH($O691,[1]Plan!B:B,0),MATCH($C691,[1]Plan!$A$2:$O$2,0))))</f>
        <v/>
      </c>
      <c r="U691" s="33">
        <f>IF(ISERROR(SUMIFS(P:P,E:E,Datenbank!$E691,C:C,Datenbank!$C691)),"",SUMIFS(P:P,E:E,Datenbank!$E691,C:C,Datenbank!$C691))+IF(ISERROR(SUMIFS(Q:Q,E:E,Datenbank!$E691,C:C,Datenbank!$C691)),"",SUMIFS(Q:Q,E:E,Datenbank!$E691,C:C,Datenbank!$C691))</f>
        <v>0</v>
      </c>
      <c r="V691" s="33" t="str">
        <f>IF(ISERROR(IF(Z691="Duplikat","",(Datenbank!$U691-Datenbank!$T691))),"",IF(Z691="Duplikat","",(Datenbank!$U691-Datenbank!$T691)))</f>
        <v/>
      </c>
      <c r="W691" s="33">
        <f ca="1">IF(ISERROR(SUMIF(O:T,Datenbank!$O691,T:T)),"",SUMIF(O:T,Datenbank!$O691,T:T))</f>
        <v>0</v>
      </c>
      <c r="X691" s="33">
        <f ca="1">IF(ISERROR(SUMIF(O:Q,Datenbank!$O691,Q:Q)),"",SUMIF(O:Q,Datenbank!$O691,Q:Q))+IF(ISERROR(SUMIF(O:Q,Datenbank!$O691,P:P)),"",SUMIF(O:Q,Datenbank!$O691,P:P))</f>
        <v>0</v>
      </c>
      <c r="Y691" s="33">
        <f ca="1">IF(ISERROR(Datenbank!$X691-W691),"",Datenbank!$X691-W691)</f>
        <v>0</v>
      </c>
      <c r="Z691" s="31" t="str" cm="1">
        <f t="array" ref="Z691">_xlfn.LET(_xlpm.fi,_xlfn._xlws.FILTER($O691:$O$2480,(MONTH($D691:$D$2480)=MONTH($D691))*($O691:$O$2480=$O691)),IF(COUNT(_xlpm.fi)&gt;1,"DUPLIKAT",""))</f>
        <v/>
      </c>
      <c r="AA691" s="31"/>
      <c r="AB691" s="31"/>
    </row>
    <row r="692" spans="2:28" ht="20.100000000000001" customHeight="1" x14ac:dyDescent="0.25">
      <c r="B692" s="31">
        <f t="shared" si="88"/>
        <v>680</v>
      </c>
      <c r="C692" s="31">
        <f t="shared" si="89"/>
        <v>1</v>
      </c>
      <c r="D692" s="32"/>
      <c r="E692" s="31"/>
      <c r="F692" s="31">
        <f>Datenbank!$E692</f>
        <v>0</v>
      </c>
      <c r="G692" s="33" t="str">
        <f>IF(ISERROR(INDEX([1]Plan!A:O,MATCH(E692,[1]Plan!C:C,0),MATCH(C692,[1]Plan!$A$2:$O$2,0))),"",INDEX([1]Plan!A:O,MATCH(E692,[1]Plan!C:C,0),MATCH(C692,[1]Plan!$A$2:$O$2,0)))</f>
        <v/>
      </c>
      <c r="H692" s="33"/>
      <c r="I692" s="33"/>
      <c r="J692" s="31"/>
      <c r="K692" s="33" t="str">
        <f t="shared" si="86"/>
        <v/>
      </c>
      <c r="L692" s="33" t="str">
        <f t="shared" si="87"/>
        <v/>
      </c>
      <c r="M692" s="31" t="str">
        <f t="shared" si="90"/>
        <v/>
      </c>
      <c r="N692" s="31" t="str">
        <f>IF(ISERROR(VLOOKUP(M692,[1]Plan!$Q$5:$R$22,2,FALSE)),"",VLOOKUP(M692,[1]Plan!$Q$5:$R$22,2,FALSE))</f>
        <v/>
      </c>
      <c r="O692" s="31" t="str">
        <f>IF(ISERROR(INDEX([1]Plan!$B:$B,MATCH(F692,[1]Plan!$C:$C,0))),"",INDEX([1]Plan!$B:$B,MATCH(F692,[1]Plan!$C:$C,0)))</f>
        <v/>
      </c>
      <c r="P692" s="33" t="str">
        <f t="shared" si="91"/>
        <v/>
      </c>
      <c r="Q692" s="33">
        <f t="shared" si="92"/>
        <v>0</v>
      </c>
      <c r="R692" s="33" t="str">
        <f t="shared" si="93"/>
        <v/>
      </c>
      <c r="S692" s="33" t="str">
        <f>IF(Z692="DUPLIKAT","",Tabelle1[[#This Row],[Soll-Monat]])</f>
        <v/>
      </c>
      <c r="T692" s="33" t="str">
        <f>IF(ISERROR(IF(M692=99,"",INDEX([1]Plan!A:O,MATCH($O692,[1]Plan!B:B,0),MATCH($C692,[1]Plan!$A$2:$O$2,0)))),"",IF(M692=99,"",INDEX([1]Plan!A:O,MATCH($O692,[1]Plan!B:B,0),MATCH($C692,[1]Plan!$A$2:$O$2,0))))</f>
        <v/>
      </c>
      <c r="U692" s="33">
        <f>IF(ISERROR(SUMIFS(P:P,E:E,Datenbank!$E692,C:C,Datenbank!$C692)),"",SUMIFS(P:P,E:E,Datenbank!$E692,C:C,Datenbank!$C692))+IF(ISERROR(SUMIFS(Q:Q,E:E,Datenbank!$E692,C:C,Datenbank!$C692)),"",SUMIFS(Q:Q,E:E,Datenbank!$E692,C:C,Datenbank!$C692))</f>
        <v>0</v>
      </c>
      <c r="V692" s="33" t="str">
        <f>IF(ISERROR(IF(Z692="Duplikat","",(Datenbank!$U692-Datenbank!$T692))),"",IF(Z692="Duplikat","",(Datenbank!$U692-Datenbank!$T692)))</f>
        <v/>
      </c>
      <c r="W692" s="33">
        <f ca="1">IF(ISERROR(SUMIF(O:T,Datenbank!$O692,T:T)),"",SUMIF(O:T,Datenbank!$O692,T:T))</f>
        <v>0</v>
      </c>
      <c r="X692" s="33">
        <f ca="1">IF(ISERROR(SUMIF(O:Q,Datenbank!$O692,Q:Q)),"",SUMIF(O:Q,Datenbank!$O692,Q:Q))+IF(ISERROR(SUMIF(O:Q,Datenbank!$O692,P:P)),"",SUMIF(O:Q,Datenbank!$O692,P:P))</f>
        <v>0</v>
      </c>
      <c r="Y692" s="33">
        <f ca="1">IF(ISERROR(Datenbank!$X692-W692),"",Datenbank!$X692-W692)</f>
        <v>0</v>
      </c>
      <c r="Z692" s="31" t="str" cm="1">
        <f t="array" ref="Z692">_xlfn.LET(_xlpm.fi,_xlfn._xlws.FILTER($O692:$O$2480,(MONTH($D692:$D$2480)=MONTH($D692))*($O692:$O$2480=$O692)),IF(COUNT(_xlpm.fi)&gt;1,"DUPLIKAT",""))</f>
        <v/>
      </c>
      <c r="AA692" s="31"/>
      <c r="AB692" s="31"/>
    </row>
    <row r="693" spans="2:28" ht="20.100000000000001" customHeight="1" x14ac:dyDescent="0.25">
      <c r="B693" s="31">
        <f t="shared" si="88"/>
        <v>681</v>
      </c>
      <c r="C693" s="31">
        <f t="shared" si="89"/>
        <v>1</v>
      </c>
      <c r="D693" s="32"/>
      <c r="E693" s="31"/>
      <c r="F693" s="31">
        <f>Datenbank!$E693</f>
        <v>0</v>
      </c>
      <c r="G693" s="33" t="str">
        <f>IF(ISERROR(INDEX([1]Plan!A:O,MATCH(E693,[1]Plan!C:C,0),MATCH(C693,[1]Plan!$A$2:$O$2,0))),"",INDEX([1]Plan!A:O,MATCH(E693,[1]Plan!C:C,0),MATCH(C693,[1]Plan!$A$2:$O$2,0)))</f>
        <v/>
      </c>
      <c r="H693" s="33"/>
      <c r="I693" s="33"/>
      <c r="J693" s="31"/>
      <c r="K693" s="33" t="str">
        <f t="shared" si="86"/>
        <v/>
      </c>
      <c r="L693" s="33" t="str">
        <f t="shared" si="87"/>
        <v/>
      </c>
      <c r="M693" s="31" t="str">
        <f t="shared" si="90"/>
        <v/>
      </c>
      <c r="N693" s="31" t="str">
        <f>IF(ISERROR(VLOOKUP(M693,[1]Plan!$Q$5:$R$22,2,FALSE)),"",VLOOKUP(M693,[1]Plan!$Q$5:$R$22,2,FALSE))</f>
        <v/>
      </c>
      <c r="O693" s="31" t="str">
        <f>IF(ISERROR(INDEX([1]Plan!$B:$B,MATCH(F693,[1]Plan!$C:$C,0))),"",INDEX([1]Plan!$B:$B,MATCH(F693,[1]Plan!$C:$C,0)))</f>
        <v/>
      </c>
      <c r="P693" s="33" t="str">
        <f t="shared" si="91"/>
        <v/>
      </c>
      <c r="Q693" s="33">
        <f t="shared" si="92"/>
        <v>0</v>
      </c>
      <c r="R693" s="33" t="str">
        <f t="shared" si="93"/>
        <v/>
      </c>
      <c r="S693" s="33" t="str">
        <f>IF(Z693="DUPLIKAT","",Tabelle1[[#This Row],[Soll-Monat]])</f>
        <v/>
      </c>
      <c r="T693" s="33" t="str">
        <f>IF(ISERROR(IF(M693=99,"",INDEX([1]Plan!A:O,MATCH($O693,[1]Plan!B:B,0),MATCH($C693,[1]Plan!$A$2:$O$2,0)))),"",IF(M693=99,"",INDEX([1]Plan!A:O,MATCH($O693,[1]Plan!B:B,0),MATCH($C693,[1]Plan!$A$2:$O$2,0))))</f>
        <v/>
      </c>
      <c r="U693" s="33">
        <f>IF(ISERROR(SUMIFS(P:P,E:E,Datenbank!$E693,C:C,Datenbank!$C693)),"",SUMIFS(P:P,E:E,Datenbank!$E693,C:C,Datenbank!$C693))+IF(ISERROR(SUMIFS(Q:Q,E:E,Datenbank!$E693,C:C,Datenbank!$C693)),"",SUMIFS(Q:Q,E:E,Datenbank!$E693,C:C,Datenbank!$C693))</f>
        <v>0</v>
      </c>
      <c r="V693" s="33" t="str">
        <f>IF(ISERROR(IF(Z693="Duplikat","",(Datenbank!$U693-Datenbank!$T693))),"",IF(Z693="Duplikat","",(Datenbank!$U693-Datenbank!$T693)))</f>
        <v/>
      </c>
      <c r="W693" s="33">
        <f ca="1">IF(ISERROR(SUMIF(O:T,Datenbank!$O693,T:T)),"",SUMIF(O:T,Datenbank!$O693,T:T))</f>
        <v>0</v>
      </c>
      <c r="X693" s="33">
        <f ca="1">IF(ISERROR(SUMIF(O:Q,Datenbank!$O693,Q:Q)),"",SUMIF(O:Q,Datenbank!$O693,Q:Q))+IF(ISERROR(SUMIF(O:Q,Datenbank!$O693,P:P)),"",SUMIF(O:Q,Datenbank!$O693,P:P))</f>
        <v>0</v>
      </c>
      <c r="Y693" s="33">
        <f ca="1">IF(ISERROR(Datenbank!$X693-W693),"",Datenbank!$X693-W693)</f>
        <v>0</v>
      </c>
      <c r="Z693" s="31" t="str" cm="1">
        <f t="array" ref="Z693">_xlfn.LET(_xlpm.fi,_xlfn._xlws.FILTER($O693:$O$2480,(MONTH($D693:$D$2480)=MONTH($D693))*($O693:$O$2480=$O693)),IF(COUNT(_xlpm.fi)&gt;1,"DUPLIKAT",""))</f>
        <v/>
      </c>
      <c r="AA693" s="31"/>
      <c r="AB693" s="31"/>
    </row>
    <row r="694" spans="2:28" ht="20.100000000000001" customHeight="1" x14ac:dyDescent="0.25">
      <c r="B694" s="31">
        <f t="shared" si="88"/>
        <v>682</v>
      </c>
      <c r="C694" s="31">
        <f t="shared" si="89"/>
        <v>1</v>
      </c>
      <c r="D694" s="32"/>
      <c r="E694" s="31"/>
      <c r="F694" s="31">
        <f>Datenbank!$E694</f>
        <v>0</v>
      </c>
      <c r="G694" s="33" t="str">
        <f>IF(ISERROR(INDEX([1]Plan!A:O,MATCH(E694,[1]Plan!C:C,0),MATCH(C694,[1]Plan!$A$2:$O$2,0))),"",INDEX([1]Plan!A:O,MATCH(E694,[1]Plan!C:C,0),MATCH(C694,[1]Plan!$A$2:$O$2,0)))</f>
        <v/>
      </c>
      <c r="H694" s="33"/>
      <c r="I694" s="33"/>
      <c r="J694" s="31"/>
      <c r="K694" s="33" t="str">
        <f t="shared" si="86"/>
        <v/>
      </c>
      <c r="L694" s="33" t="str">
        <f t="shared" si="87"/>
        <v/>
      </c>
      <c r="M694" s="31" t="str">
        <f t="shared" si="90"/>
        <v/>
      </c>
      <c r="N694" s="31" t="str">
        <f>IF(ISERROR(VLOOKUP(M694,[1]Plan!$Q$5:$R$22,2,FALSE)),"",VLOOKUP(M694,[1]Plan!$Q$5:$R$22,2,FALSE))</f>
        <v/>
      </c>
      <c r="O694" s="31" t="str">
        <f>IF(ISERROR(INDEX([1]Plan!$B:$B,MATCH(F694,[1]Plan!$C:$C,0))),"",INDEX([1]Plan!$B:$B,MATCH(F694,[1]Plan!$C:$C,0)))</f>
        <v/>
      </c>
      <c r="P694" s="33" t="str">
        <f t="shared" si="91"/>
        <v/>
      </c>
      <c r="Q694" s="33">
        <f t="shared" si="92"/>
        <v>0</v>
      </c>
      <c r="R694" s="33" t="str">
        <f t="shared" si="93"/>
        <v/>
      </c>
      <c r="S694" s="33" t="str">
        <f>IF(Z694="DUPLIKAT","",Tabelle1[[#This Row],[Soll-Monat]])</f>
        <v/>
      </c>
      <c r="T694" s="33" t="str">
        <f>IF(ISERROR(IF(M694=99,"",INDEX([1]Plan!A:O,MATCH($O694,[1]Plan!B:B,0),MATCH($C694,[1]Plan!$A$2:$O$2,0)))),"",IF(M694=99,"",INDEX([1]Plan!A:O,MATCH($O694,[1]Plan!B:B,0),MATCH($C694,[1]Plan!$A$2:$O$2,0))))</f>
        <v/>
      </c>
      <c r="U694" s="33">
        <f>IF(ISERROR(SUMIFS(P:P,E:E,Datenbank!$E694,C:C,Datenbank!$C694)),"",SUMIFS(P:P,E:E,Datenbank!$E694,C:C,Datenbank!$C694))+IF(ISERROR(SUMIFS(Q:Q,E:E,Datenbank!$E694,C:C,Datenbank!$C694)),"",SUMIFS(Q:Q,E:E,Datenbank!$E694,C:C,Datenbank!$C694))</f>
        <v>0</v>
      </c>
      <c r="V694" s="33" t="str">
        <f>IF(ISERROR(IF(Z694="Duplikat","",(Datenbank!$U694-Datenbank!$T694))),"",IF(Z694="Duplikat","",(Datenbank!$U694-Datenbank!$T694)))</f>
        <v/>
      </c>
      <c r="W694" s="33">
        <f ca="1">IF(ISERROR(SUMIF(O:T,Datenbank!$O694,T:T)),"",SUMIF(O:T,Datenbank!$O694,T:T))</f>
        <v>0</v>
      </c>
      <c r="X694" s="33">
        <f ca="1">IF(ISERROR(SUMIF(O:Q,Datenbank!$O694,Q:Q)),"",SUMIF(O:Q,Datenbank!$O694,Q:Q))+IF(ISERROR(SUMIF(O:Q,Datenbank!$O694,P:P)),"",SUMIF(O:Q,Datenbank!$O694,P:P))</f>
        <v>0</v>
      </c>
      <c r="Y694" s="33">
        <f ca="1">IF(ISERROR(Datenbank!$X694-W694),"",Datenbank!$X694-W694)</f>
        <v>0</v>
      </c>
      <c r="Z694" s="31" t="str" cm="1">
        <f t="array" ref="Z694">_xlfn.LET(_xlpm.fi,_xlfn._xlws.FILTER($O694:$O$2480,(MONTH($D694:$D$2480)=MONTH($D694))*($O694:$O$2480=$O694)),IF(COUNT(_xlpm.fi)&gt;1,"DUPLIKAT",""))</f>
        <v/>
      </c>
      <c r="AA694" s="31"/>
      <c r="AB694" s="31"/>
    </row>
    <row r="695" spans="2:28" ht="20.100000000000001" customHeight="1" x14ac:dyDescent="0.25">
      <c r="B695" s="31">
        <f t="shared" si="88"/>
        <v>683</v>
      </c>
      <c r="C695" s="31">
        <f t="shared" si="89"/>
        <v>1</v>
      </c>
      <c r="D695" s="32"/>
      <c r="E695" s="31"/>
      <c r="F695" s="31">
        <f>Datenbank!$E695</f>
        <v>0</v>
      </c>
      <c r="G695" s="33" t="str">
        <f>IF(ISERROR(INDEX([1]Plan!A:O,MATCH(E695,[1]Plan!C:C,0),MATCH(C695,[1]Plan!$A$2:$O$2,0))),"",INDEX([1]Plan!A:O,MATCH(E695,[1]Plan!C:C,0),MATCH(C695,[1]Plan!$A$2:$O$2,0)))</f>
        <v/>
      </c>
      <c r="H695" s="33"/>
      <c r="I695" s="33"/>
      <c r="J695" s="31"/>
      <c r="K695" s="33" t="str">
        <f t="shared" si="86"/>
        <v/>
      </c>
      <c r="L695" s="33" t="str">
        <f t="shared" si="87"/>
        <v/>
      </c>
      <c r="M695" s="31" t="str">
        <f t="shared" si="90"/>
        <v/>
      </c>
      <c r="N695" s="31" t="str">
        <f>IF(ISERROR(VLOOKUP(M695,[1]Plan!$Q$5:$R$22,2,FALSE)),"",VLOOKUP(M695,[1]Plan!$Q$5:$R$22,2,FALSE))</f>
        <v/>
      </c>
      <c r="O695" s="31" t="str">
        <f>IF(ISERROR(INDEX([1]Plan!$B:$B,MATCH(F695,[1]Plan!$C:$C,0))),"",INDEX([1]Plan!$B:$B,MATCH(F695,[1]Plan!$C:$C,0)))</f>
        <v/>
      </c>
      <c r="P695" s="33" t="str">
        <f t="shared" si="91"/>
        <v/>
      </c>
      <c r="Q695" s="33">
        <f t="shared" si="92"/>
        <v>0</v>
      </c>
      <c r="R695" s="33" t="str">
        <f t="shared" si="93"/>
        <v/>
      </c>
      <c r="S695" s="33" t="str">
        <f>IF(Z695="DUPLIKAT","",Tabelle1[[#This Row],[Soll-Monat]])</f>
        <v/>
      </c>
      <c r="T695" s="33" t="str">
        <f>IF(ISERROR(IF(M695=99,"",INDEX([1]Plan!A:O,MATCH($O695,[1]Plan!B:B,0),MATCH($C695,[1]Plan!$A$2:$O$2,0)))),"",IF(M695=99,"",INDEX([1]Plan!A:O,MATCH($O695,[1]Plan!B:B,0),MATCH($C695,[1]Plan!$A$2:$O$2,0))))</f>
        <v/>
      </c>
      <c r="U695" s="33">
        <f>IF(ISERROR(SUMIFS(P:P,E:E,Datenbank!$E695,C:C,Datenbank!$C695)),"",SUMIFS(P:P,E:E,Datenbank!$E695,C:C,Datenbank!$C695))+IF(ISERROR(SUMIFS(Q:Q,E:E,Datenbank!$E695,C:C,Datenbank!$C695)),"",SUMIFS(Q:Q,E:E,Datenbank!$E695,C:C,Datenbank!$C695))</f>
        <v>0</v>
      </c>
      <c r="V695" s="33" t="str">
        <f>IF(ISERROR(IF(Z695="Duplikat","",(Datenbank!$U695-Datenbank!$T695))),"",IF(Z695="Duplikat","",(Datenbank!$U695-Datenbank!$T695)))</f>
        <v/>
      </c>
      <c r="W695" s="33">
        <f ca="1">IF(ISERROR(SUMIF(O:T,Datenbank!$O695,T:T)),"",SUMIF(O:T,Datenbank!$O695,T:T))</f>
        <v>0</v>
      </c>
      <c r="X695" s="33">
        <f ca="1">IF(ISERROR(SUMIF(O:Q,Datenbank!$O695,Q:Q)),"",SUMIF(O:Q,Datenbank!$O695,Q:Q))+IF(ISERROR(SUMIF(O:Q,Datenbank!$O695,P:P)),"",SUMIF(O:Q,Datenbank!$O695,P:P))</f>
        <v>0</v>
      </c>
      <c r="Y695" s="33">
        <f ca="1">IF(ISERROR(Datenbank!$X695-W695),"",Datenbank!$X695-W695)</f>
        <v>0</v>
      </c>
      <c r="Z695" s="31" t="str" cm="1">
        <f t="array" ref="Z695">_xlfn.LET(_xlpm.fi,_xlfn._xlws.FILTER($O695:$O$2480,(MONTH($D695:$D$2480)=MONTH($D695))*($O695:$O$2480=$O695)),IF(COUNT(_xlpm.fi)&gt;1,"DUPLIKAT",""))</f>
        <v/>
      </c>
      <c r="AA695" s="31"/>
      <c r="AB695" s="31"/>
    </row>
    <row r="696" spans="2:28" ht="20.100000000000001" customHeight="1" x14ac:dyDescent="0.25">
      <c r="B696" s="31">
        <f t="shared" si="88"/>
        <v>684</v>
      </c>
      <c r="C696" s="31">
        <f t="shared" si="89"/>
        <v>1</v>
      </c>
      <c r="D696" s="32"/>
      <c r="E696" s="31"/>
      <c r="F696" s="31">
        <f>Datenbank!$E696</f>
        <v>0</v>
      </c>
      <c r="G696" s="33" t="str">
        <f>IF(ISERROR(INDEX([1]Plan!A:O,MATCH(E696,[1]Plan!C:C,0),MATCH(C696,[1]Plan!$A$2:$O$2,0))),"",INDEX([1]Plan!A:O,MATCH(E696,[1]Plan!C:C,0),MATCH(C696,[1]Plan!$A$2:$O$2,0)))</f>
        <v/>
      </c>
      <c r="H696" s="33"/>
      <c r="I696" s="33"/>
      <c r="J696" s="31"/>
      <c r="K696" s="33" t="str">
        <f t="shared" si="86"/>
        <v/>
      </c>
      <c r="L696" s="33" t="str">
        <f t="shared" si="87"/>
        <v/>
      </c>
      <c r="M696" s="31" t="str">
        <f t="shared" si="90"/>
        <v/>
      </c>
      <c r="N696" s="31" t="str">
        <f>IF(ISERROR(VLOOKUP(M696,[1]Plan!$Q$5:$R$22,2,FALSE)),"",VLOOKUP(M696,[1]Plan!$Q$5:$R$22,2,FALSE))</f>
        <v/>
      </c>
      <c r="O696" s="31" t="str">
        <f>IF(ISERROR(INDEX([1]Plan!$B:$B,MATCH(F696,[1]Plan!$C:$C,0))),"",INDEX([1]Plan!$B:$B,MATCH(F696,[1]Plan!$C:$C,0)))</f>
        <v/>
      </c>
      <c r="P696" s="33" t="str">
        <f t="shared" si="91"/>
        <v/>
      </c>
      <c r="Q696" s="33">
        <f t="shared" si="92"/>
        <v>0</v>
      </c>
      <c r="R696" s="33" t="str">
        <f t="shared" si="93"/>
        <v/>
      </c>
      <c r="S696" s="33" t="str">
        <f>IF(Z696="DUPLIKAT","",Tabelle1[[#This Row],[Soll-Monat]])</f>
        <v/>
      </c>
      <c r="T696" s="33" t="str">
        <f>IF(ISERROR(IF(M696=99,"",INDEX([1]Plan!A:O,MATCH($O696,[1]Plan!B:B,0),MATCH($C696,[1]Plan!$A$2:$O$2,0)))),"",IF(M696=99,"",INDEX([1]Plan!A:O,MATCH($O696,[1]Plan!B:B,0),MATCH($C696,[1]Plan!$A$2:$O$2,0))))</f>
        <v/>
      </c>
      <c r="U696" s="33">
        <f>IF(ISERROR(SUMIFS(P:P,E:E,Datenbank!$E696,C:C,Datenbank!$C696)),"",SUMIFS(P:P,E:E,Datenbank!$E696,C:C,Datenbank!$C696))+IF(ISERROR(SUMIFS(Q:Q,E:E,Datenbank!$E696,C:C,Datenbank!$C696)),"",SUMIFS(Q:Q,E:E,Datenbank!$E696,C:C,Datenbank!$C696))</f>
        <v>0</v>
      </c>
      <c r="V696" s="33" t="str">
        <f>IF(ISERROR(IF(Z696="Duplikat","",(Datenbank!$U696-Datenbank!$T696))),"",IF(Z696="Duplikat","",(Datenbank!$U696-Datenbank!$T696)))</f>
        <v/>
      </c>
      <c r="W696" s="33">
        <f ca="1">IF(ISERROR(SUMIF(O:T,Datenbank!$O696,T:T)),"",SUMIF(O:T,Datenbank!$O696,T:T))</f>
        <v>0</v>
      </c>
      <c r="X696" s="33">
        <f ca="1">IF(ISERROR(SUMIF(O:Q,Datenbank!$O696,Q:Q)),"",SUMIF(O:Q,Datenbank!$O696,Q:Q))+IF(ISERROR(SUMIF(O:Q,Datenbank!$O696,P:P)),"",SUMIF(O:Q,Datenbank!$O696,P:P))</f>
        <v>0</v>
      </c>
      <c r="Y696" s="33">
        <f ca="1">IF(ISERROR(Datenbank!$X696-W696),"",Datenbank!$X696-W696)</f>
        <v>0</v>
      </c>
      <c r="Z696" s="31" t="str" cm="1">
        <f t="array" ref="Z696">_xlfn.LET(_xlpm.fi,_xlfn._xlws.FILTER($O696:$O$2480,(MONTH($D696:$D$2480)=MONTH($D696))*($O696:$O$2480=$O696)),IF(COUNT(_xlpm.fi)&gt;1,"DUPLIKAT",""))</f>
        <v/>
      </c>
      <c r="AA696" s="31"/>
      <c r="AB696" s="31"/>
    </row>
    <row r="697" spans="2:28" ht="20.100000000000001" customHeight="1" x14ac:dyDescent="0.25">
      <c r="B697" s="31">
        <f t="shared" si="88"/>
        <v>685</v>
      </c>
      <c r="C697" s="31">
        <f t="shared" si="89"/>
        <v>1</v>
      </c>
      <c r="D697" s="32"/>
      <c r="E697" s="31"/>
      <c r="F697" s="31">
        <f>Datenbank!$E697</f>
        <v>0</v>
      </c>
      <c r="G697" s="33" t="str">
        <f>IF(ISERROR(INDEX([1]Plan!A:O,MATCH(E697,[1]Plan!C:C,0),MATCH(C697,[1]Plan!$A$2:$O$2,0))),"",INDEX([1]Plan!A:O,MATCH(E697,[1]Plan!C:C,0),MATCH(C697,[1]Plan!$A$2:$O$2,0)))</f>
        <v/>
      </c>
      <c r="H697" s="33"/>
      <c r="I697" s="33"/>
      <c r="J697" s="31"/>
      <c r="K697" s="33" t="str">
        <f t="shared" si="86"/>
        <v/>
      </c>
      <c r="L697" s="33" t="str">
        <f t="shared" si="87"/>
        <v/>
      </c>
      <c r="M697" s="31" t="str">
        <f t="shared" si="90"/>
        <v/>
      </c>
      <c r="N697" s="31" t="str">
        <f>IF(ISERROR(VLOOKUP(M697,[1]Plan!$Q$5:$R$22,2,FALSE)),"",VLOOKUP(M697,[1]Plan!$Q$5:$R$22,2,FALSE))</f>
        <v/>
      </c>
      <c r="O697" s="31" t="str">
        <f>IF(ISERROR(INDEX([1]Plan!$B:$B,MATCH(F697,[1]Plan!$C:$C,0))),"",INDEX([1]Plan!$B:$B,MATCH(F697,[1]Plan!$C:$C,0)))</f>
        <v/>
      </c>
      <c r="P697" s="33" t="str">
        <f t="shared" si="91"/>
        <v/>
      </c>
      <c r="Q697" s="33">
        <f t="shared" si="92"/>
        <v>0</v>
      </c>
      <c r="R697" s="33" t="str">
        <f t="shared" si="93"/>
        <v/>
      </c>
      <c r="S697" s="33" t="str">
        <f>IF(Z697="DUPLIKAT","",Tabelle1[[#This Row],[Soll-Monat]])</f>
        <v/>
      </c>
      <c r="T697" s="33" t="str">
        <f>IF(ISERROR(IF(M697=99,"",INDEX([1]Plan!A:O,MATCH($O697,[1]Plan!B:B,0),MATCH($C697,[1]Plan!$A$2:$O$2,0)))),"",IF(M697=99,"",INDEX([1]Plan!A:O,MATCH($O697,[1]Plan!B:B,0),MATCH($C697,[1]Plan!$A$2:$O$2,0))))</f>
        <v/>
      </c>
      <c r="U697" s="33">
        <f>IF(ISERROR(SUMIFS(P:P,E:E,Datenbank!$E697,C:C,Datenbank!$C697)),"",SUMIFS(P:P,E:E,Datenbank!$E697,C:C,Datenbank!$C697))+IF(ISERROR(SUMIFS(Q:Q,E:E,Datenbank!$E697,C:C,Datenbank!$C697)),"",SUMIFS(Q:Q,E:E,Datenbank!$E697,C:C,Datenbank!$C697))</f>
        <v>0</v>
      </c>
      <c r="V697" s="33" t="str">
        <f>IF(ISERROR(IF(Z697="Duplikat","",(Datenbank!$U697-Datenbank!$T697))),"",IF(Z697="Duplikat","",(Datenbank!$U697-Datenbank!$T697)))</f>
        <v/>
      </c>
      <c r="W697" s="33">
        <f ca="1">IF(ISERROR(SUMIF(O:T,Datenbank!$O697,T:T)),"",SUMIF(O:T,Datenbank!$O697,T:T))</f>
        <v>0</v>
      </c>
      <c r="X697" s="33">
        <f ca="1">IF(ISERROR(SUMIF(O:Q,Datenbank!$O697,Q:Q)),"",SUMIF(O:Q,Datenbank!$O697,Q:Q))+IF(ISERROR(SUMIF(O:Q,Datenbank!$O697,P:P)),"",SUMIF(O:Q,Datenbank!$O697,P:P))</f>
        <v>0</v>
      </c>
      <c r="Y697" s="33">
        <f ca="1">IF(ISERROR(Datenbank!$X697-W697),"",Datenbank!$X697-W697)</f>
        <v>0</v>
      </c>
      <c r="Z697" s="31" t="str" cm="1">
        <f t="array" ref="Z697">_xlfn.LET(_xlpm.fi,_xlfn._xlws.FILTER($O697:$O$2480,(MONTH($D697:$D$2480)=MONTH($D697))*($O697:$O$2480=$O697)),IF(COUNT(_xlpm.fi)&gt;1,"DUPLIKAT",""))</f>
        <v/>
      </c>
      <c r="AA697" s="31"/>
      <c r="AB697" s="31"/>
    </row>
    <row r="698" spans="2:28" ht="20.100000000000001" customHeight="1" x14ac:dyDescent="0.25">
      <c r="B698" s="31">
        <f t="shared" si="88"/>
        <v>686</v>
      </c>
      <c r="C698" s="31">
        <f t="shared" si="89"/>
        <v>1</v>
      </c>
      <c r="D698" s="32"/>
      <c r="E698" s="31"/>
      <c r="F698" s="31">
        <f>Datenbank!$E698</f>
        <v>0</v>
      </c>
      <c r="G698" s="33" t="str">
        <f>IF(ISERROR(INDEX([1]Plan!A:O,MATCH(E698,[1]Plan!C:C,0),MATCH(C698,[1]Plan!$A$2:$O$2,0))),"",INDEX([1]Plan!A:O,MATCH(E698,[1]Plan!C:C,0),MATCH(C698,[1]Plan!$A$2:$O$2,0)))</f>
        <v/>
      </c>
      <c r="H698" s="33"/>
      <c r="I698" s="33"/>
      <c r="J698" s="31"/>
      <c r="K698" s="33" t="str">
        <f t="shared" si="86"/>
        <v/>
      </c>
      <c r="L698" s="33" t="str">
        <f t="shared" si="87"/>
        <v/>
      </c>
      <c r="M698" s="31" t="str">
        <f t="shared" si="90"/>
        <v/>
      </c>
      <c r="N698" s="31" t="str">
        <f>IF(ISERROR(VLOOKUP(M698,[1]Plan!$Q$5:$R$22,2,FALSE)),"",VLOOKUP(M698,[1]Plan!$Q$5:$R$22,2,FALSE))</f>
        <v/>
      </c>
      <c r="O698" s="31" t="str">
        <f>IF(ISERROR(INDEX([1]Plan!$B:$B,MATCH(F698,[1]Plan!$C:$C,0))),"",INDEX([1]Plan!$B:$B,MATCH(F698,[1]Plan!$C:$C,0)))</f>
        <v/>
      </c>
      <c r="P698" s="33" t="str">
        <f t="shared" si="91"/>
        <v/>
      </c>
      <c r="Q698" s="33">
        <f t="shared" si="92"/>
        <v>0</v>
      </c>
      <c r="R698" s="33" t="str">
        <f t="shared" si="93"/>
        <v/>
      </c>
      <c r="S698" s="33" t="str">
        <f>IF(Z698="DUPLIKAT","",Tabelle1[[#This Row],[Soll-Monat]])</f>
        <v/>
      </c>
      <c r="T698" s="33" t="str">
        <f>IF(ISERROR(IF(M698=99,"",INDEX([1]Plan!A:O,MATCH($O698,[1]Plan!B:B,0),MATCH($C698,[1]Plan!$A$2:$O$2,0)))),"",IF(M698=99,"",INDEX([1]Plan!A:O,MATCH($O698,[1]Plan!B:B,0),MATCH($C698,[1]Plan!$A$2:$O$2,0))))</f>
        <v/>
      </c>
      <c r="U698" s="33">
        <f>IF(ISERROR(SUMIFS(P:P,E:E,Datenbank!$E698,C:C,Datenbank!$C698)),"",SUMIFS(P:P,E:E,Datenbank!$E698,C:C,Datenbank!$C698))+IF(ISERROR(SUMIFS(Q:Q,E:E,Datenbank!$E698,C:C,Datenbank!$C698)),"",SUMIFS(Q:Q,E:E,Datenbank!$E698,C:C,Datenbank!$C698))</f>
        <v>0</v>
      </c>
      <c r="V698" s="33" t="str">
        <f>IF(ISERROR(IF(Z698="Duplikat","",(Datenbank!$U698-Datenbank!$T698))),"",IF(Z698="Duplikat","",(Datenbank!$U698-Datenbank!$T698)))</f>
        <v/>
      </c>
      <c r="W698" s="33">
        <f ca="1">IF(ISERROR(SUMIF(O:T,Datenbank!$O698,T:T)),"",SUMIF(O:T,Datenbank!$O698,T:T))</f>
        <v>0</v>
      </c>
      <c r="X698" s="33">
        <f ca="1">IF(ISERROR(SUMIF(O:Q,Datenbank!$O698,Q:Q)),"",SUMIF(O:Q,Datenbank!$O698,Q:Q))+IF(ISERROR(SUMIF(O:Q,Datenbank!$O698,P:P)),"",SUMIF(O:Q,Datenbank!$O698,P:P))</f>
        <v>0</v>
      </c>
      <c r="Y698" s="33">
        <f ca="1">IF(ISERROR(Datenbank!$X698-W698),"",Datenbank!$X698-W698)</f>
        <v>0</v>
      </c>
      <c r="Z698" s="31" t="str" cm="1">
        <f t="array" ref="Z698">_xlfn.LET(_xlpm.fi,_xlfn._xlws.FILTER($O698:$O$2480,(MONTH($D698:$D$2480)=MONTH($D698))*($O698:$O$2480=$O698)),IF(COUNT(_xlpm.fi)&gt;1,"DUPLIKAT",""))</f>
        <v/>
      </c>
      <c r="AA698" s="31"/>
      <c r="AB698" s="31"/>
    </row>
    <row r="699" spans="2:28" ht="20.100000000000001" customHeight="1" x14ac:dyDescent="0.25">
      <c r="B699" s="31">
        <f t="shared" si="88"/>
        <v>687</v>
      </c>
      <c r="C699" s="31">
        <f t="shared" si="89"/>
        <v>1</v>
      </c>
      <c r="D699" s="32"/>
      <c r="E699" s="31"/>
      <c r="F699" s="31">
        <f>Datenbank!$E699</f>
        <v>0</v>
      </c>
      <c r="G699" s="33" t="str">
        <f>IF(ISERROR(INDEX([1]Plan!A:O,MATCH(E699,[1]Plan!C:C,0),MATCH(C699,[1]Plan!$A$2:$O$2,0))),"",INDEX([1]Plan!A:O,MATCH(E699,[1]Plan!C:C,0),MATCH(C699,[1]Plan!$A$2:$O$2,0)))</f>
        <v/>
      </c>
      <c r="H699" s="33"/>
      <c r="I699" s="33"/>
      <c r="J699" s="31"/>
      <c r="K699" s="33" t="str">
        <f t="shared" si="86"/>
        <v/>
      </c>
      <c r="L699" s="33" t="str">
        <f t="shared" si="87"/>
        <v/>
      </c>
      <c r="M699" s="31" t="str">
        <f t="shared" si="90"/>
        <v/>
      </c>
      <c r="N699" s="31" t="str">
        <f>IF(ISERROR(VLOOKUP(M699,[1]Plan!$Q$5:$R$22,2,FALSE)),"",VLOOKUP(M699,[1]Plan!$Q$5:$R$22,2,FALSE))</f>
        <v/>
      </c>
      <c r="O699" s="31" t="str">
        <f>IF(ISERROR(INDEX([1]Plan!$B:$B,MATCH(F699,[1]Plan!$C:$C,0))),"",INDEX([1]Plan!$B:$B,MATCH(F699,[1]Plan!$C:$C,0)))</f>
        <v/>
      </c>
      <c r="P699" s="33" t="str">
        <f t="shared" si="91"/>
        <v/>
      </c>
      <c r="Q699" s="33">
        <f t="shared" si="92"/>
        <v>0</v>
      </c>
      <c r="R699" s="33" t="str">
        <f t="shared" si="93"/>
        <v/>
      </c>
      <c r="S699" s="33" t="str">
        <f>IF(Z699="DUPLIKAT","",Tabelle1[[#This Row],[Soll-Monat]])</f>
        <v/>
      </c>
      <c r="T699" s="33" t="str">
        <f>IF(ISERROR(IF(M699=99,"",INDEX([1]Plan!A:O,MATCH($O699,[1]Plan!B:B,0),MATCH($C699,[1]Plan!$A$2:$O$2,0)))),"",IF(M699=99,"",INDEX([1]Plan!A:O,MATCH($O699,[1]Plan!B:B,0),MATCH($C699,[1]Plan!$A$2:$O$2,0))))</f>
        <v/>
      </c>
      <c r="U699" s="33">
        <f>IF(ISERROR(SUMIFS(P:P,E:E,Datenbank!$E699,C:C,Datenbank!$C699)),"",SUMIFS(P:P,E:E,Datenbank!$E699,C:C,Datenbank!$C699))+IF(ISERROR(SUMIFS(Q:Q,E:E,Datenbank!$E699,C:C,Datenbank!$C699)),"",SUMIFS(Q:Q,E:E,Datenbank!$E699,C:C,Datenbank!$C699))</f>
        <v>0</v>
      </c>
      <c r="V699" s="33" t="str">
        <f>IF(ISERROR(IF(Z699="Duplikat","",(Datenbank!$U699-Datenbank!$T699))),"",IF(Z699="Duplikat","",(Datenbank!$U699-Datenbank!$T699)))</f>
        <v/>
      </c>
      <c r="W699" s="33">
        <f ca="1">IF(ISERROR(SUMIF(O:T,Datenbank!$O699,T:T)),"",SUMIF(O:T,Datenbank!$O699,T:T))</f>
        <v>0</v>
      </c>
      <c r="X699" s="33">
        <f ca="1">IF(ISERROR(SUMIF(O:Q,Datenbank!$O699,Q:Q)),"",SUMIF(O:Q,Datenbank!$O699,Q:Q))+IF(ISERROR(SUMIF(O:Q,Datenbank!$O699,P:P)),"",SUMIF(O:Q,Datenbank!$O699,P:P))</f>
        <v>0</v>
      </c>
      <c r="Y699" s="33">
        <f ca="1">IF(ISERROR(Datenbank!$X699-W699),"",Datenbank!$X699-W699)</f>
        <v>0</v>
      </c>
      <c r="Z699" s="31" t="str" cm="1">
        <f t="array" ref="Z699">_xlfn.LET(_xlpm.fi,_xlfn._xlws.FILTER($O699:$O$2480,(MONTH($D699:$D$2480)=MONTH($D699))*($O699:$O$2480=$O699)),IF(COUNT(_xlpm.fi)&gt;1,"DUPLIKAT",""))</f>
        <v/>
      </c>
      <c r="AA699" s="31"/>
      <c r="AB699" s="31"/>
    </row>
    <row r="700" spans="2:28" ht="20.100000000000001" customHeight="1" x14ac:dyDescent="0.25">
      <c r="B700" s="31">
        <f t="shared" si="88"/>
        <v>688</v>
      </c>
      <c r="C700" s="31">
        <f t="shared" si="89"/>
        <v>1</v>
      </c>
      <c r="D700" s="32"/>
      <c r="E700" s="31"/>
      <c r="F700" s="31">
        <f>Datenbank!$E700</f>
        <v>0</v>
      </c>
      <c r="G700" s="33" t="str">
        <f>IF(ISERROR(INDEX([1]Plan!A:O,MATCH(E700,[1]Plan!C:C,0),MATCH(C700,[1]Plan!$A$2:$O$2,0))),"",INDEX([1]Plan!A:O,MATCH(E700,[1]Plan!C:C,0),MATCH(C700,[1]Plan!$A$2:$O$2,0)))</f>
        <v/>
      </c>
      <c r="H700" s="33"/>
      <c r="I700" s="33"/>
      <c r="J700" s="31"/>
      <c r="K700" s="33" t="str">
        <f t="shared" si="86"/>
        <v/>
      </c>
      <c r="L700" s="33" t="str">
        <f t="shared" si="87"/>
        <v/>
      </c>
      <c r="M700" s="31" t="str">
        <f t="shared" si="90"/>
        <v/>
      </c>
      <c r="N700" s="31" t="str">
        <f>IF(ISERROR(VLOOKUP(M700,[1]Plan!$Q$5:$R$22,2,FALSE)),"",VLOOKUP(M700,[1]Plan!$Q$5:$R$22,2,FALSE))</f>
        <v/>
      </c>
      <c r="O700" s="31" t="str">
        <f>IF(ISERROR(INDEX([1]Plan!$B:$B,MATCH(F700,[1]Plan!$C:$C,0))),"",INDEX([1]Plan!$B:$B,MATCH(F700,[1]Plan!$C:$C,0)))</f>
        <v/>
      </c>
      <c r="P700" s="33" t="str">
        <f t="shared" si="91"/>
        <v/>
      </c>
      <c r="Q700" s="33">
        <f t="shared" si="92"/>
        <v>0</v>
      </c>
      <c r="R700" s="33" t="str">
        <f t="shared" si="93"/>
        <v/>
      </c>
      <c r="S700" s="33" t="str">
        <f>IF(Z700="DUPLIKAT","",Tabelle1[[#This Row],[Soll-Monat]])</f>
        <v/>
      </c>
      <c r="T700" s="33" t="str">
        <f>IF(ISERROR(IF(M700=99,"",INDEX([1]Plan!A:O,MATCH($O700,[1]Plan!B:B,0),MATCH($C700,[1]Plan!$A$2:$O$2,0)))),"",IF(M700=99,"",INDEX([1]Plan!A:O,MATCH($O700,[1]Plan!B:B,0),MATCH($C700,[1]Plan!$A$2:$O$2,0))))</f>
        <v/>
      </c>
      <c r="U700" s="33">
        <f>IF(ISERROR(SUMIFS(P:P,E:E,Datenbank!$E700,C:C,Datenbank!$C700)),"",SUMIFS(P:P,E:E,Datenbank!$E700,C:C,Datenbank!$C700))+IF(ISERROR(SUMIFS(Q:Q,E:E,Datenbank!$E700,C:C,Datenbank!$C700)),"",SUMIFS(Q:Q,E:E,Datenbank!$E700,C:C,Datenbank!$C700))</f>
        <v>0</v>
      </c>
      <c r="V700" s="33" t="str">
        <f>IF(ISERROR(IF(Z700="Duplikat","",(Datenbank!$U700-Datenbank!$T700))),"",IF(Z700="Duplikat","",(Datenbank!$U700-Datenbank!$T700)))</f>
        <v/>
      </c>
      <c r="W700" s="33">
        <f ca="1">IF(ISERROR(SUMIF(O:T,Datenbank!$O700,T:T)),"",SUMIF(O:T,Datenbank!$O700,T:T))</f>
        <v>0</v>
      </c>
      <c r="X700" s="33">
        <f ca="1">IF(ISERROR(SUMIF(O:Q,Datenbank!$O700,Q:Q)),"",SUMIF(O:Q,Datenbank!$O700,Q:Q))+IF(ISERROR(SUMIF(O:Q,Datenbank!$O700,P:P)),"",SUMIF(O:Q,Datenbank!$O700,P:P))</f>
        <v>0</v>
      </c>
      <c r="Y700" s="33">
        <f ca="1">IF(ISERROR(Datenbank!$X700-W700),"",Datenbank!$X700-W700)</f>
        <v>0</v>
      </c>
      <c r="Z700" s="31" t="str" cm="1">
        <f t="array" ref="Z700">_xlfn.LET(_xlpm.fi,_xlfn._xlws.FILTER($O700:$O$2480,(MONTH($D700:$D$2480)=MONTH($D700))*($O700:$O$2480=$O700)),IF(COUNT(_xlpm.fi)&gt;1,"DUPLIKAT",""))</f>
        <v/>
      </c>
      <c r="AA700" s="31"/>
      <c r="AB700" s="31"/>
    </row>
    <row r="701" spans="2:28" ht="20.100000000000001" customHeight="1" x14ac:dyDescent="0.25">
      <c r="B701" s="31">
        <f t="shared" si="88"/>
        <v>689</v>
      </c>
      <c r="C701" s="31">
        <f t="shared" si="89"/>
        <v>1</v>
      </c>
      <c r="D701" s="32"/>
      <c r="E701" s="31"/>
      <c r="F701" s="31">
        <f>Datenbank!$E701</f>
        <v>0</v>
      </c>
      <c r="G701" s="33" t="str">
        <f>IF(ISERROR(INDEX([1]Plan!A:O,MATCH(E701,[1]Plan!C:C,0),MATCH(C701,[1]Plan!$A$2:$O$2,0))),"",INDEX([1]Plan!A:O,MATCH(E701,[1]Plan!C:C,0),MATCH(C701,[1]Plan!$A$2:$O$2,0)))</f>
        <v/>
      </c>
      <c r="H701" s="33"/>
      <c r="I701" s="33"/>
      <c r="J701" s="31"/>
      <c r="K701" s="33" t="str">
        <f t="shared" si="86"/>
        <v/>
      </c>
      <c r="L701" s="33" t="str">
        <f t="shared" si="87"/>
        <v/>
      </c>
      <c r="M701" s="31" t="str">
        <f t="shared" si="90"/>
        <v/>
      </c>
      <c r="N701" s="31" t="str">
        <f>IF(ISERROR(VLOOKUP(M701,[1]Plan!$Q$5:$R$22,2,FALSE)),"",VLOOKUP(M701,[1]Plan!$Q$5:$R$22,2,FALSE))</f>
        <v/>
      </c>
      <c r="O701" s="31" t="str">
        <f>IF(ISERROR(INDEX([1]Plan!$B:$B,MATCH(F701,[1]Plan!$C:$C,0))),"",INDEX([1]Plan!$B:$B,MATCH(F701,[1]Plan!$C:$C,0)))</f>
        <v/>
      </c>
      <c r="P701" s="33" t="str">
        <f t="shared" si="91"/>
        <v/>
      </c>
      <c r="Q701" s="33">
        <f t="shared" si="92"/>
        <v>0</v>
      </c>
      <c r="R701" s="33" t="str">
        <f t="shared" si="93"/>
        <v/>
      </c>
      <c r="S701" s="33" t="str">
        <f>IF(Z701="DUPLIKAT","",Tabelle1[[#This Row],[Soll-Monat]])</f>
        <v/>
      </c>
      <c r="T701" s="33" t="str">
        <f>IF(ISERROR(IF(M701=99,"",INDEX([1]Plan!A:O,MATCH($O701,[1]Plan!B:B,0),MATCH($C701,[1]Plan!$A$2:$O$2,0)))),"",IF(M701=99,"",INDEX([1]Plan!A:O,MATCH($O701,[1]Plan!B:B,0),MATCH($C701,[1]Plan!$A$2:$O$2,0))))</f>
        <v/>
      </c>
      <c r="U701" s="33">
        <f>IF(ISERROR(SUMIFS(P:P,E:E,Datenbank!$E701,C:C,Datenbank!$C701)),"",SUMIFS(P:P,E:E,Datenbank!$E701,C:C,Datenbank!$C701))+IF(ISERROR(SUMIFS(Q:Q,E:E,Datenbank!$E701,C:C,Datenbank!$C701)),"",SUMIFS(Q:Q,E:E,Datenbank!$E701,C:C,Datenbank!$C701))</f>
        <v>0</v>
      </c>
      <c r="V701" s="33" t="str">
        <f>IF(ISERROR(IF(Z701="Duplikat","",(Datenbank!$U701-Datenbank!$T701))),"",IF(Z701="Duplikat","",(Datenbank!$U701-Datenbank!$T701)))</f>
        <v/>
      </c>
      <c r="W701" s="33">
        <f ca="1">IF(ISERROR(SUMIF(O:T,Datenbank!$O701,T:T)),"",SUMIF(O:T,Datenbank!$O701,T:T))</f>
        <v>0</v>
      </c>
      <c r="X701" s="33">
        <f ca="1">IF(ISERROR(SUMIF(O:Q,Datenbank!$O701,Q:Q)),"",SUMIF(O:Q,Datenbank!$O701,Q:Q))+IF(ISERROR(SUMIF(O:Q,Datenbank!$O701,P:P)),"",SUMIF(O:Q,Datenbank!$O701,P:P))</f>
        <v>0</v>
      </c>
      <c r="Y701" s="33">
        <f ca="1">IF(ISERROR(Datenbank!$X701-W701),"",Datenbank!$X701-W701)</f>
        <v>0</v>
      </c>
      <c r="Z701" s="31" t="str" cm="1">
        <f t="array" ref="Z701">_xlfn.LET(_xlpm.fi,_xlfn._xlws.FILTER($O701:$O$2480,(MONTH($D701:$D$2480)=MONTH($D701))*($O701:$O$2480=$O701)),IF(COUNT(_xlpm.fi)&gt;1,"DUPLIKAT",""))</f>
        <v/>
      </c>
      <c r="AA701" s="31"/>
      <c r="AB701" s="31"/>
    </row>
    <row r="702" spans="2:28" ht="20.100000000000001" customHeight="1" x14ac:dyDescent="0.25">
      <c r="B702" s="31">
        <f t="shared" si="88"/>
        <v>690</v>
      </c>
      <c r="C702" s="31">
        <f t="shared" si="89"/>
        <v>1</v>
      </c>
      <c r="D702" s="32"/>
      <c r="E702" s="31"/>
      <c r="F702" s="31">
        <f>Datenbank!$E702</f>
        <v>0</v>
      </c>
      <c r="G702" s="33" t="str">
        <f>IF(ISERROR(INDEX([1]Plan!A:O,MATCH(E702,[1]Plan!C:C,0),MATCH(C702,[1]Plan!$A$2:$O$2,0))),"",INDEX([1]Plan!A:O,MATCH(E702,[1]Plan!C:C,0),MATCH(C702,[1]Plan!$A$2:$O$2,0)))</f>
        <v/>
      </c>
      <c r="H702" s="33"/>
      <c r="I702" s="33"/>
      <c r="J702" s="31"/>
      <c r="K702" s="33" t="str">
        <f t="shared" si="86"/>
        <v/>
      </c>
      <c r="L702" s="33" t="str">
        <f t="shared" si="87"/>
        <v/>
      </c>
      <c r="M702" s="31" t="str">
        <f t="shared" si="90"/>
        <v/>
      </c>
      <c r="N702" s="31" t="str">
        <f>IF(ISERROR(VLOOKUP(M702,[1]Plan!$Q$5:$R$22,2,FALSE)),"",VLOOKUP(M702,[1]Plan!$Q$5:$R$22,2,FALSE))</f>
        <v/>
      </c>
      <c r="O702" s="31" t="str">
        <f>IF(ISERROR(INDEX([1]Plan!$B:$B,MATCH(F702,[1]Plan!$C:$C,0))),"",INDEX([1]Plan!$B:$B,MATCH(F702,[1]Plan!$C:$C,0)))</f>
        <v/>
      </c>
      <c r="P702" s="33" t="str">
        <f t="shared" si="91"/>
        <v/>
      </c>
      <c r="Q702" s="33">
        <f t="shared" si="92"/>
        <v>0</v>
      </c>
      <c r="R702" s="33" t="str">
        <f t="shared" si="93"/>
        <v/>
      </c>
      <c r="S702" s="33" t="str">
        <f>IF(Z702="DUPLIKAT","",Tabelle1[[#This Row],[Soll-Monat]])</f>
        <v/>
      </c>
      <c r="T702" s="33" t="str">
        <f>IF(ISERROR(IF(M702=99,"",INDEX([1]Plan!A:O,MATCH($O702,[1]Plan!B:B,0),MATCH($C702,[1]Plan!$A$2:$O$2,0)))),"",IF(M702=99,"",INDEX([1]Plan!A:O,MATCH($O702,[1]Plan!B:B,0),MATCH($C702,[1]Plan!$A$2:$O$2,0))))</f>
        <v/>
      </c>
      <c r="U702" s="33">
        <f>IF(ISERROR(SUMIFS(P:P,E:E,Datenbank!$E702,C:C,Datenbank!$C702)),"",SUMIFS(P:P,E:E,Datenbank!$E702,C:C,Datenbank!$C702))+IF(ISERROR(SUMIFS(Q:Q,E:E,Datenbank!$E702,C:C,Datenbank!$C702)),"",SUMIFS(Q:Q,E:E,Datenbank!$E702,C:C,Datenbank!$C702))</f>
        <v>0</v>
      </c>
      <c r="V702" s="33" t="str">
        <f>IF(ISERROR(IF(Z702="Duplikat","",(Datenbank!$U702-Datenbank!$T702))),"",IF(Z702="Duplikat","",(Datenbank!$U702-Datenbank!$T702)))</f>
        <v/>
      </c>
      <c r="W702" s="33">
        <f ca="1">IF(ISERROR(SUMIF(O:T,Datenbank!$O702,T:T)),"",SUMIF(O:T,Datenbank!$O702,T:T))</f>
        <v>0</v>
      </c>
      <c r="X702" s="33">
        <f ca="1">IF(ISERROR(SUMIF(O:Q,Datenbank!$O702,Q:Q)),"",SUMIF(O:Q,Datenbank!$O702,Q:Q))+IF(ISERROR(SUMIF(O:Q,Datenbank!$O702,P:P)),"",SUMIF(O:Q,Datenbank!$O702,P:P))</f>
        <v>0</v>
      </c>
      <c r="Y702" s="33">
        <f ca="1">IF(ISERROR(Datenbank!$X702-W702),"",Datenbank!$X702-W702)</f>
        <v>0</v>
      </c>
      <c r="Z702" s="31" t="str" cm="1">
        <f t="array" ref="Z702">_xlfn.LET(_xlpm.fi,_xlfn._xlws.FILTER($O702:$O$2480,(MONTH($D702:$D$2480)=MONTH($D702))*($O702:$O$2480=$O702)),IF(COUNT(_xlpm.fi)&gt;1,"DUPLIKAT",""))</f>
        <v/>
      </c>
      <c r="AA702" s="31"/>
      <c r="AB702" s="31"/>
    </row>
    <row r="703" spans="2:28" ht="20.100000000000001" customHeight="1" x14ac:dyDescent="0.25">
      <c r="B703" s="31">
        <f t="shared" si="88"/>
        <v>691</v>
      </c>
      <c r="C703" s="31">
        <f t="shared" si="89"/>
        <v>1</v>
      </c>
      <c r="D703" s="32"/>
      <c r="E703" s="31"/>
      <c r="F703" s="31">
        <f>Datenbank!$E703</f>
        <v>0</v>
      </c>
      <c r="G703" s="33" t="str">
        <f>IF(ISERROR(INDEX([1]Plan!A:O,MATCH(E703,[1]Plan!C:C,0),MATCH(C703,[1]Plan!$A$2:$O$2,0))),"",INDEX([1]Plan!A:O,MATCH(E703,[1]Plan!C:C,0),MATCH(C703,[1]Plan!$A$2:$O$2,0)))</f>
        <v/>
      </c>
      <c r="H703" s="33"/>
      <c r="I703" s="33"/>
      <c r="J703" s="31"/>
      <c r="K703" s="33" t="str">
        <f t="shared" si="86"/>
        <v/>
      </c>
      <c r="L703" s="33" t="str">
        <f t="shared" si="87"/>
        <v/>
      </c>
      <c r="M703" s="31" t="str">
        <f t="shared" si="90"/>
        <v/>
      </c>
      <c r="N703" s="31" t="str">
        <f>IF(ISERROR(VLOOKUP(M703,[1]Plan!$Q$5:$R$22,2,FALSE)),"",VLOOKUP(M703,[1]Plan!$Q$5:$R$22,2,FALSE))</f>
        <v/>
      </c>
      <c r="O703" s="31" t="str">
        <f>IF(ISERROR(INDEX([1]Plan!$B:$B,MATCH(F703,[1]Plan!$C:$C,0))),"",INDEX([1]Plan!$B:$B,MATCH(F703,[1]Plan!$C:$C,0)))</f>
        <v/>
      </c>
      <c r="P703" s="33" t="str">
        <f t="shared" si="91"/>
        <v/>
      </c>
      <c r="Q703" s="33">
        <f t="shared" si="92"/>
        <v>0</v>
      </c>
      <c r="R703" s="33" t="str">
        <f t="shared" si="93"/>
        <v/>
      </c>
      <c r="S703" s="33" t="str">
        <f>IF(Z703="DUPLIKAT","",Tabelle1[[#This Row],[Soll-Monat]])</f>
        <v/>
      </c>
      <c r="T703" s="33" t="str">
        <f>IF(ISERROR(IF(M703=99,"",INDEX([1]Plan!A:O,MATCH($O703,[1]Plan!B:B,0),MATCH($C703,[1]Plan!$A$2:$O$2,0)))),"",IF(M703=99,"",INDEX([1]Plan!A:O,MATCH($O703,[1]Plan!B:B,0),MATCH($C703,[1]Plan!$A$2:$O$2,0))))</f>
        <v/>
      </c>
      <c r="U703" s="33">
        <f>IF(ISERROR(SUMIFS(P:P,E:E,Datenbank!$E703,C:C,Datenbank!$C703)),"",SUMIFS(P:P,E:E,Datenbank!$E703,C:C,Datenbank!$C703))+IF(ISERROR(SUMIFS(Q:Q,E:E,Datenbank!$E703,C:C,Datenbank!$C703)),"",SUMIFS(Q:Q,E:E,Datenbank!$E703,C:C,Datenbank!$C703))</f>
        <v>0</v>
      </c>
      <c r="V703" s="33" t="str">
        <f>IF(ISERROR(IF(Z703="Duplikat","",(Datenbank!$U703-Datenbank!$T703))),"",IF(Z703="Duplikat","",(Datenbank!$U703-Datenbank!$T703)))</f>
        <v/>
      </c>
      <c r="W703" s="33">
        <f ca="1">IF(ISERROR(SUMIF(O:T,Datenbank!$O703,T:T)),"",SUMIF(O:T,Datenbank!$O703,T:T))</f>
        <v>0</v>
      </c>
      <c r="X703" s="33">
        <f ca="1">IF(ISERROR(SUMIF(O:Q,Datenbank!$O703,Q:Q)),"",SUMIF(O:Q,Datenbank!$O703,Q:Q))+IF(ISERROR(SUMIF(O:Q,Datenbank!$O703,P:P)),"",SUMIF(O:Q,Datenbank!$O703,P:P))</f>
        <v>0</v>
      </c>
      <c r="Y703" s="33">
        <f ca="1">IF(ISERROR(Datenbank!$X703-W703),"",Datenbank!$X703-W703)</f>
        <v>0</v>
      </c>
      <c r="Z703" s="31" t="str" cm="1">
        <f t="array" ref="Z703">_xlfn.LET(_xlpm.fi,_xlfn._xlws.FILTER($O703:$O$2480,(MONTH($D703:$D$2480)=MONTH($D703))*($O703:$O$2480=$O703)),IF(COUNT(_xlpm.fi)&gt;1,"DUPLIKAT",""))</f>
        <v/>
      </c>
      <c r="AA703" s="31"/>
      <c r="AB703" s="31"/>
    </row>
    <row r="704" spans="2:28" ht="20.100000000000001" customHeight="1" x14ac:dyDescent="0.25">
      <c r="B704" s="31">
        <f t="shared" si="88"/>
        <v>692</v>
      </c>
      <c r="C704" s="31">
        <f t="shared" si="89"/>
        <v>1</v>
      </c>
      <c r="D704" s="32"/>
      <c r="E704" s="31"/>
      <c r="F704" s="31">
        <f>Datenbank!$E704</f>
        <v>0</v>
      </c>
      <c r="G704" s="33" t="str">
        <f>IF(ISERROR(INDEX([1]Plan!A:O,MATCH(E704,[1]Plan!C:C,0),MATCH(C704,[1]Plan!$A$2:$O$2,0))),"",INDEX([1]Plan!A:O,MATCH(E704,[1]Plan!C:C,0),MATCH(C704,[1]Plan!$A$2:$O$2,0)))</f>
        <v/>
      </c>
      <c r="H704" s="33"/>
      <c r="I704" s="33"/>
      <c r="J704" s="31"/>
      <c r="K704" s="33" t="str">
        <f t="shared" si="86"/>
        <v/>
      </c>
      <c r="L704" s="33" t="str">
        <f t="shared" si="87"/>
        <v/>
      </c>
      <c r="M704" s="31" t="str">
        <f t="shared" si="90"/>
        <v/>
      </c>
      <c r="N704" s="31" t="str">
        <f>IF(ISERROR(VLOOKUP(M704,[1]Plan!$Q$5:$R$22,2,FALSE)),"",VLOOKUP(M704,[1]Plan!$Q$5:$R$22,2,FALSE))</f>
        <v/>
      </c>
      <c r="O704" s="31" t="str">
        <f>IF(ISERROR(INDEX([1]Plan!$B:$B,MATCH(F704,[1]Plan!$C:$C,0))),"",INDEX([1]Plan!$B:$B,MATCH(F704,[1]Plan!$C:$C,0)))</f>
        <v/>
      </c>
      <c r="P704" s="33" t="str">
        <f t="shared" si="91"/>
        <v/>
      </c>
      <c r="Q704" s="33">
        <f t="shared" si="92"/>
        <v>0</v>
      </c>
      <c r="R704" s="33" t="str">
        <f t="shared" si="93"/>
        <v/>
      </c>
      <c r="S704" s="33" t="str">
        <f>IF(Z704="DUPLIKAT","",Tabelle1[[#This Row],[Soll-Monat]])</f>
        <v/>
      </c>
      <c r="T704" s="33" t="str">
        <f>IF(ISERROR(IF(M704=99,"",INDEX([1]Plan!A:O,MATCH($O704,[1]Plan!B:B,0),MATCH($C704,[1]Plan!$A$2:$O$2,0)))),"",IF(M704=99,"",INDEX([1]Plan!A:O,MATCH($O704,[1]Plan!B:B,0),MATCH($C704,[1]Plan!$A$2:$O$2,0))))</f>
        <v/>
      </c>
      <c r="U704" s="33">
        <f>IF(ISERROR(SUMIFS(P:P,E:E,Datenbank!$E704,C:C,Datenbank!$C704)),"",SUMIFS(P:P,E:E,Datenbank!$E704,C:C,Datenbank!$C704))+IF(ISERROR(SUMIFS(Q:Q,E:E,Datenbank!$E704,C:C,Datenbank!$C704)),"",SUMIFS(Q:Q,E:E,Datenbank!$E704,C:C,Datenbank!$C704))</f>
        <v>0</v>
      </c>
      <c r="V704" s="33" t="str">
        <f>IF(ISERROR(IF(Z704="Duplikat","",(Datenbank!$U704-Datenbank!$T704))),"",IF(Z704="Duplikat","",(Datenbank!$U704-Datenbank!$T704)))</f>
        <v/>
      </c>
      <c r="W704" s="33">
        <f ca="1">IF(ISERROR(SUMIF(O:T,Datenbank!$O704,T:T)),"",SUMIF(O:T,Datenbank!$O704,T:T))</f>
        <v>0</v>
      </c>
      <c r="X704" s="33">
        <f ca="1">IF(ISERROR(SUMIF(O:Q,Datenbank!$O704,Q:Q)),"",SUMIF(O:Q,Datenbank!$O704,Q:Q))+IF(ISERROR(SUMIF(O:Q,Datenbank!$O704,P:P)),"",SUMIF(O:Q,Datenbank!$O704,P:P))</f>
        <v>0</v>
      </c>
      <c r="Y704" s="33">
        <f ca="1">IF(ISERROR(Datenbank!$X704-W704),"",Datenbank!$X704-W704)</f>
        <v>0</v>
      </c>
      <c r="Z704" s="31" t="str" cm="1">
        <f t="array" ref="Z704">_xlfn.LET(_xlpm.fi,_xlfn._xlws.FILTER($O704:$O$2480,(MONTH($D704:$D$2480)=MONTH($D704))*($O704:$O$2480=$O704)),IF(COUNT(_xlpm.fi)&gt;1,"DUPLIKAT",""))</f>
        <v/>
      </c>
      <c r="AA704" s="31"/>
      <c r="AB704" s="31"/>
    </row>
    <row r="705" spans="2:28" ht="20.100000000000001" customHeight="1" x14ac:dyDescent="0.25">
      <c r="B705" s="31">
        <f t="shared" si="88"/>
        <v>693</v>
      </c>
      <c r="C705" s="31">
        <f t="shared" si="89"/>
        <v>1</v>
      </c>
      <c r="D705" s="32"/>
      <c r="E705" s="31"/>
      <c r="F705" s="31">
        <f>Datenbank!$E705</f>
        <v>0</v>
      </c>
      <c r="G705" s="33" t="str">
        <f>IF(ISERROR(INDEX([1]Plan!A:O,MATCH(E705,[1]Plan!C:C,0),MATCH(C705,[1]Plan!$A$2:$O$2,0))),"",INDEX([1]Plan!A:O,MATCH(E705,[1]Plan!C:C,0),MATCH(C705,[1]Plan!$A$2:$O$2,0)))</f>
        <v/>
      </c>
      <c r="H705" s="33"/>
      <c r="I705" s="33"/>
      <c r="J705" s="31"/>
      <c r="K705" s="33" t="str">
        <f t="shared" si="86"/>
        <v/>
      </c>
      <c r="L705" s="33" t="str">
        <f t="shared" si="87"/>
        <v/>
      </c>
      <c r="M705" s="31" t="str">
        <f t="shared" si="90"/>
        <v/>
      </c>
      <c r="N705" s="31" t="str">
        <f>IF(ISERROR(VLOOKUP(M705,[1]Plan!$Q$5:$R$22,2,FALSE)),"",VLOOKUP(M705,[1]Plan!$Q$5:$R$22,2,FALSE))</f>
        <v/>
      </c>
      <c r="O705" s="31" t="str">
        <f>IF(ISERROR(INDEX([1]Plan!$B:$B,MATCH(F705,[1]Plan!$C:$C,0))),"",INDEX([1]Plan!$B:$B,MATCH(F705,[1]Plan!$C:$C,0)))</f>
        <v/>
      </c>
      <c r="P705" s="33" t="str">
        <f t="shared" si="91"/>
        <v/>
      </c>
      <c r="Q705" s="33">
        <f t="shared" si="92"/>
        <v>0</v>
      </c>
      <c r="R705" s="33" t="str">
        <f t="shared" si="93"/>
        <v/>
      </c>
      <c r="S705" s="33" t="str">
        <f>IF(Z705="DUPLIKAT","",Tabelle1[[#This Row],[Soll-Monat]])</f>
        <v/>
      </c>
      <c r="T705" s="33" t="str">
        <f>IF(ISERROR(IF(M705=99,"",INDEX([1]Plan!A:O,MATCH($O705,[1]Plan!B:B,0),MATCH($C705,[1]Plan!$A$2:$O$2,0)))),"",IF(M705=99,"",INDEX([1]Plan!A:O,MATCH($O705,[1]Plan!B:B,0),MATCH($C705,[1]Plan!$A$2:$O$2,0))))</f>
        <v/>
      </c>
      <c r="U705" s="33">
        <f>IF(ISERROR(SUMIFS(P:P,E:E,Datenbank!$E705,C:C,Datenbank!$C705)),"",SUMIFS(P:P,E:E,Datenbank!$E705,C:C,Datenbank!$C705))+IF(ISERROR(SUMIFS(Q:Q,E:E,Datenbank!$E705,C:C,Datenbank!$C705)),"",SUMIFS(Q:Q,E:E,Datenbank!$E705,C:C,Datenbank!$C705))</f>
        <v>0</v>
      </c>
      <c r="V705" s="33" t="str">
        <f>IF(ISERROR(IF(Z705="Duplikat","",(Datenbank!$U705-Datenbank!$T705))),"",IF(Z705="Duplikat","",(Datenbank!$U705-Datenbank!$T705)))</f>
        <v/>
      </c>
      <c r="W705" s="33">
        <f ca="1">IF(ISERROR(SUMIF(O:T,Datenbank!$O705,T:T)),"",SUMIF(O:T,Datenbank!$O705,T:T))</f>
        <v>0</v>
      </c>
      <c r="X705" s="33">
        <f ca="1">IF(ISERROR(SUMIF(O:Q,Datenbank!$O705,Q:Q)),"",SUMIF(O:Q,Datenbank!$O705,Q:Q))+IF(ISERROR(SUMIF(O:Q,Datenbank!$O705,P:P)),"",SUMIF(O:Q,Datenbank!$O705,P:P))</f>
        <v>0</v>
      </c>
      <c r="Y705" s="33">
        <f ca="1">IF(ISERROR(Datenbank!$X705-W705),"",Datenbank!$X705-W705)</f>
        <v>0</v>
      </c>
      <c r="Z705" s="31" t="str" cm="1">
        <f t="array" ref="Z705">_xlfn.LET(_xlpm.fi,_xlfn._xlws.FILTER($O705:$O$2480,(MONTH($D705:$D$2480)=MONTH($D705))*($O705:$O$2480=$O705)),IF(COUNT(_xlpm.fi)&gt;1,"DUPLIKAT",""))</f>
        <v/>
      </c>
      <c r="AA705" s="31"/>
      <c r="AB705" s="31"/>
    </row>
    <row r="706" spans="2:28" ht="20.100000000000001" customHeight="1" x14ac:dyDescent="0.25">
      <c r="B706" s="31">
        <f t="shared" si="88"/>
        <v>694</v>
      </c>
      <c r="C706" s="31">
        <f t="shared" si="89"/>
        <v>1</v>
      </c>
      <c r="D706" s="32"/>
      <c r="E706" s="31"/>
      <c r="F706" s="31">
        <f>Datenbank!$E706</f>
        <v>0</v>
      </c>
      <c r="G706" s="33" t="str">
        <f>IF(ISERROR(INDEX([1]Plan!A:O,MATCH(E706,[1]Plan!C:C,0),MATCH(C706,[1]Plan!$A$2:$O$2,0))),"",INDEX([1]Plan!A:O,MATCH(E706,[1]Plan!C:C,0),MATCH(C706,[1]Plan!$A$2:$O$2,0)))</f>
        <v/>
      </c>
      <c r="H706" s="33"/>
      <c r="I706" s="33"/>
      <c r="J706" s="31"/>
      <c r="K706" s="33" t="str">
        <f t="shared" si="86"/>
        <v/>
      </c>
      <c r="L706" s="33" t="str">
        <f t="shared" si="87"/>
        <v/>
      </c>
      <c r="M706" s="31" t="str">
        <f t="shared" si="90"/>
        <v/>
      </c>
      <c r="N706" s="31" t="str">
        <f>IF(ISERROR(VLOOKUP(M706,[1]Plan!$Q$5:$R$22,2,FALSE)),"",VLOOKUP(M706,[1]Plan!$Q$5:$R$22,2,FALSE))</f>
        <v/>
      </c>
      <c r="O706" s="31" t="str">
        <f>IF(ISERROR(INDEX([1]Plan!$B:$B,MATCH(F706,[1]Plan!$C:$C,0))),"",INDEX([1]Plan!$B:$B,MATCH(F706,[1]Plan!$C:$C,0)))</f>
        <v/>
      </c>
      <c r="P706" s="33" t="str">
        <f t="shared" si="91"/>
        <v/>
      </c>
      <c r="Q706" s="33">
        <f t="shared" si="92"/>
        <v>0</v>
      </c>
      <c r="R706" s="33" t="str">
        <f t="shared" si="93"/>
        <v/>
      </c>
      <c r="S706" s="33" t="str">
        <f>IF(Z706="DUPLIKAT","",Tabelle1[[#This Row],[Soll-Monat]])</f>
        <v/>
      </c>
      <c r="T706" s="33" t="str">
        <f>IF(ISERROR(IF(M706=99,"",INDEX([1]Plan!A:O,MATCH($O706,[1]Plan!B:B,0),MATCH($C706,[1]Plan!$A$2:$O$2,0)))),"",IF(M706=99,"",INDEX([1]Plan!A:O,MATCH($O706,[1]Plan!B:B,0),MATCH($C706,[1]Plan!$A$2:$O$2,0))))</f>
        <v/>
      </c>
      <c r="U706" s="33">
        <f>IF(ISERROR(SUMIFS(P:P,E:E,Datenbank!$E706,C:C,Datenbank!$C706)),"",SUMIFS(P:P,E:E,Datenbank!$E706,C:C,Datenbank!$C706))+IF(ISERROR(SUMIFS(Q:Q,E:E,Datenbank!$E706,C:C,Datenbank!$C706)),"",SUMIFS(Q:Q,E:E,Datenbank!$E706,C:C,Datenbank!$C706))</f>
        <v>0</v>
      </c>
      <c r="V706" s="33" t="str">
        <f>IF(ISERROR(IF(Z706="Duplikat","",(Datenbank!$U706-Datenbank!$T706))),"",IF(Z706="Duplikat","",(Datenbank!$U706-Datenbank!$T706)))</f>
        <v/>
      </c>
      <c r="W706" s="33">
        <f ca="1">IF(ISERROR(SUMIF(O:T,Datenbank!$O706,T:T)),"",SUMIF(O:T,Datenbank!$O706,T:T))</f>
        <v>0</v>
      </c>
      <c r="X706" s="33">
        <f ca="1">IF(ISERROR(SUMIF(O:Q,Datenbank!$O706,Q:Q)),"",SUMIF(O:Q,Datenbank!$O706,Q:Q))+IF(ISERROR(SUMIF(O:Q,Datenbank!$O706,P:P)),"",SUMIF(O:Q,Datenbank!$O706,P:P))</f>
        <v>0</v>
      </c>
      <c r="Y706" s="33">
        <f ca="1">IF(ISERROR(Datenbank!$X706-W706),"",Datenbank!$X706-W706)</f>
        <v>0</v>
      </c>
      <c r="Z706" s="31" t="str" cm="1">
        <f t="array" ref="Z706">_xlfn.LET(_xlpm.fi,_xlfn._xlws.FILTER($O706:$O$2480,(MONTH($D706:$D$2480)=MONTH($D706))*($O706:$O$2480=$O706)),IF(COUNT(_xlpm.fi)&gt;1,"DUPLIKAT",""))</f>
        <v/>
      </c>
      <c r="AA706" s="31"/>
      <c r="AB706" s="31"/>
    </row>
    <row r="707" spans="2:28" ht="20.100000000000001" customHeight="1" x14ac:dyDescent="0.25">
      <c r="B707" s="31">
        <f t="shared" si="88"/>
        <v>695</v>
      </c>
      <c r="C707" s="31">
        <f t="shared" si="89"/>
        <v>1</v>
      </c>
      <c r="D707" s="32"/>
      <c r="E707" s="31"/>
      <c r="F707" s="31">
        <f>Datenbank!$E707</f>
        <v>0</v>
      </c>
      <c r="G707" s="33" t="str">
        <f>IF(ISERROR(INDEX([1]Plan!A:O,MATCH(E707,[1]Plan!C:C,0),MATCH(C707,[1]Plan!$A$2:$O$2,0))),"",INDEX([1]Plan!A:O,MATCH(E707,[1]Plan!C:C,0),MATCH(C707,[1]Plan!$A$2:$O$2,0)))</f>
        <v/>
      </c>
      <c r="H707" s="33"/>
      <c r="I707" s="33"/>
      <c r="J707" s="31"/>
      <c r="K707" s="33" t="str">
        <f t="shared" si="86"/>
        <v/>
      </c>
      <c r="L707" s="33" t="str">
        <f t="shared" si="87"/>
        <v/>
      </c>
      <c r="M707" s="31" t="str">
        <f t="shared" si="90"/>
        <v/>
      </c>
      <c r="N707" s="31" t="str">
        <f>IF(ISERROR(VLOOKUP(M707,[1]Plan!$Q$5:$R$22,2,FALSE)),"",VLOOKUP(M707,[1]Plan!$Q$5:$R$22,2,FALSE))</f>
        <v/>
      </c>
      <c r="O707" s="31" t="str">
        <f>IF(ISERROR(INDEX([1]Plan!$B:$B,MATCH(F707,[1]Plan!$C:$C,0))),"",INDEX([1]Plan!$B:$B,MATCH(F707,[1]Plan!$C:$C,0)))</f>
        <v/>
      </c>
      <c r="P707" s="33" t="str">
        <f t="shared" si="91"/>
        <v/>
      </c>
      <c r="Q707" s="33">
        <f t="shared" si="92"/>
        <v>0</v>
      </c>
      <c r="R707" s="33" t="str">
        <f t="shared" si="93"/>
        <v/>
      </c>
      <c r="S707" s="33" t="str">
        <f>IF(Z707="DUPLIKAT","",Tabelle1[[#This Row],[Soll-Monat]])</f>
        <v/>
      </c>
      <c r="T707" s="33" t="str">
        <f>IF(ISERROR(IF(M707=99,"",INDEX([1]Plan!A:O,MATCH($O707,[1]Plan!B:B,0),MATCH($C707,[1]Plan!$A$2:$O$2,0)))),"",IF(M707=99,"",INDEX([1]Plan!A:O,MATCH($O707,[1]Plan!B:B,0),MATCH($C707,[1]Plan!$A$2:$O$2,0))))</f>
        <v/>
      </c>
      <c r="U707" s="33">
        <f>IF(ISERROR(SUMIFS(P:P,E:E,Datenbank!$E707,C:C,Datenbank!$C707)),"",SUMIFS(P:P,E:E,Datenbank!$E707,C:C,Datenbank!$C707))+IF(ISERROR(SUMIFS(Q:Q,E:E,Datenbank!$E707,C:C,Datenbank!$C707)),"",SUMIFS(Q:Q,E:E,Datenbank!$E707,C:C,Datenbank!$C707))</f>
        <v>0</v>
      </c>
      <c r="V707" s="33" t="str">
        <f>IF(ISERROR(IF(Z707="Duplikat","",(Datenbank!$U707-Datenbank!$T707))),"",IF(Z707="Duplikat","",(Datenbank!$U707-Datenbank!$T707)))</f>
        <v/>
      </c>
      <c r="W707" s="33">
        <f ca="1">IF(ISERROR(SUMIF(O:T,Datenbank!$O707,T:T)),"",SUMIF(O:T,Datenbank!$O707,T:T))</f>
        <v>0</v>
      </c>
      <c r="X707" s="33">
        <f ca="1">IF(ISERROR(SUMIF(O:Q,Datenbank!$O707,Q:Q)),"",SUMIF(O:Q,Datenbank!$O707,Q:Q))+IF(ISERROR(SUMIF(O:Q,Datenbank!$O707,P:P)),"",SUMIF(O:Q,Datenbank!$O707,P:P))</f>
        <v>0</v>
      </c>
      <c r="Y707" s="33">
        <f ca="1">IF(ISERROR(Datenbank!$X707-W707),"",Datenbank!$X707-W707)</f>
        <v>0</v>
      </c>
      <c r="Z707" s="31" t="str" cm="1">
        <f t="array" ref="Z707">_xlfn.LET(_xlpm.fi,_xlfn._xlws.FILTER($O707:$O$2480,(MONTH($D707:$D$2480)=MONTH($D707))*($O707:$O$2480=$O707)),IF(COUNT(_xlpm.fi)&gt;1,"DUPLIKAT",""))</f>
        <v/>
      </c>
      <c r="AA707" s="31"/>
      <c r="AB707" s="31"/>
    </row>
    <row r="708" spans="2:28" ht="20.100000000000001" customHeight="1" x14ac:dyDescent="0.25">
      <c r="B708" s="31">
        <f t="shared" si="88"/>
        <v>696</v>
      </c>
      <c r="C708" s="31">
        <f t="shared" si="89"/>
        <v>1</v>
      </c>
      <c r="D708" s="32"/>
      <c r="E708" s="31"/>
      <c r="F708" s="31">
        <f>Datenbank!$E708</f>
        <v>0</v>
      </c>
      <c r="G708" s="33" t="str">
        <f>IF(ISERROR(INDEX([1]Plan!A:O,MATCH(E708,[1]Plan!C:C,0),MATCH(C708,[1]Plan!$A$2:$O$2,0))),"",INDEX([1]Plan!A:O,MATCH(E708,[1]Plan!C:C,0),MATCH(C708,[1]Plan!$A$2:$O$2,0)))</f>
        <v/>
      </c>
      <c r="H708" s="33"/>
      <c r="I708" s="33"/>
      <c r="J708" s="31"/>
      <c r="K708" s="33" t="str">
        <f t="shared" si="86"/>
        <v/>
      </c>
      <c r="L708" s="33" t="str">
        <f t="shared" si="87"/>
        <v/>
      </c>
      <c r="M708" s="31" t="str">
        <f t="shared" si="90"/>
        <v/>
      </c>
      <c r="N708" s="31" t="str">
        <f>IF(ISERROR(VLOOKUP(M708,[1]Plan!$Q$5:$R$22,2,FALSE)),"",VLOOKUP(M708,[1]Plan!$Q$5:$R$22,2,FALSE))</f>
        <v/>
      </c>
      <c r="O708" s="31" t="str">
        <f>IF(ISERROR(INDEX([1]Plan!$B:$B,MATCH(F708,[1]Plan!$C:$C,0))),"",INDEX([1]Plan!$B:$B,MATCH(F708,[1]Plan!$C:$C,0)))</f>
        <v/>
      </c>
      <c r="P708" s="33" t="str">
        <f t="shared" si="91"/>
        <v/>
      </c>
      <c r="Q708" s="33">
        <f t="shared" si="92"/>
        <v>0</v>
      </c>
      <c r="R708" s="33" t="str">
        <f t="shared" si="93"/>
        <v/>
      </c>
      <c r="S708" s="33" t="str">
        <f>IF(Z708="DUPLIKAT","",Tabelle1[[#This Row],[Soll-Monat]])</f>
        <v/>
      </c>
      <c r="T708" s="33" t="str">
        <f>IF(ISERROR(IF(M708=99,"",INDEX([1]Plan!A:O,MATCH($O708,[1]Plan!B:B,0),MATCH($C708,[1]Plan!$A$2:$O$2,0)))),"",IF(M708=99,"",INDEX([1]Plan!A:O,MATCH($O708,[1]Plan!B:B,0),MATCH($C708,[1]Plan!$A$2:$O$2,0))))</f>
        <v/>
      </c>
      <c r="U708" s="33">
        <f>IF(ISERROR(SUMIFS(P:P,E:E,Datenbank!$E708,C:C,Datenbank!$C708)),"",SUMIFS(P:P,E:E,Datenbank!$E708,C:C,Datenbank!$C708))+IF(ISERROR(SUMIFS(Q:Q,E:E,Datenbank!$E708,C:C,Datenbank!$C708)),"",SUMIFS(Q:Q,E:E,Datenbank!$E708,C:C,Datenbank!$C708))</f>
        <v>0</v>
      </c>
      <c r="V708" s="33" t="str">
        <f>IF(ISERROR(IF(Z708="Duplikat","",(Datenbank!$U708-Datenbank!$T708))),"",IF(Z708="Duplikat","",(Datenbank!$U708-Datenbank!$T708)))</f>
        <v/>
      </c>
      <c r="W708" s="33">
        <f ca="1">IF(ISERROR(SUMIF(O:T,Datenbank!$O708,T:T)),"",SUMIF(O:T,Datenbank!$O708,T:T))</f>
        <v>0</v>
      </c>
      <c r="X708" s="33">
        <f ca="1">IF(ISERROR(SUMIF(O:Q,Datenbank!$O708,Q:Q)),"",SUMIF(O:Q,Datenbank!$O708,Q:Q))+IF(ISERROR(SUMIF(O:Q,Datenbank!$O708,P:P)),"",SUMIF(O:Q,Datenbank!$O708,P:P))</f>
        <v>0</v>
      </c>
      <c r="Y708" s="33">
        <f ca="1">IF(ISERROR(Datenbank!$X708-W708),"",Datenbank!$X708-W708)</f>
        <v>0</v>
      </c>
      <c r="Z708" s="31" t="str" cm="1">
        <f t="array" ref="Z708">_xlfn.LET(_xlpm.fi,_xlfn._xlws.FILTER($O708:$O$2480,(MONTH($D708:$D$2480)=MONTH($D708))*($O708:$O$2480=$O708)),IF(COUNT(_xlpm.fi)&gt;1,"DUPLIKAT",""))</f>
        <v/>
      </c>
      <c r="AA708" s="31"/>
      <c r="AB708" s="31"/>
    </row>
    <row r="709" spans="2:28" ht="20.100000000000001" customHeight="1" x14ac:dyDescent="0.25">
      <c r="B709" s="31">
        <f t="shared" si="88"/>
        <v>697</v>
      </c>
      <c r="C709" s="31">
        <f t="shared" si="89"/>
        <v>1</v>
      </c>
      <c r="D709" s="32"/>
      <c r="E709" s="31"/>
      <c r="F709" s="31">
        <f>Datenbank!$E709</f>
        <v>0</v>
      </c>
      <c r="G709" s="33" t="str">
        <f>IF(ISERROR(INDEX([1]Plan!A:O,MATCH(E709,[1]Plan!C:C,0),MATCH(C709,[1]Plan!$A$2:$O$2,0))),"",INDEX([1]Plan!A:O,MATCH(E709,[1]Plan!C:C,0),MATCH(C709,[1]Plan!$A$2:$O$2,0)))</f>
        <v/>
      </c>
      <c r="H709" s="33"/>
      <c r="I709" s="33"/>
      <c r="J709" s="31"/>
      <c r="K709" s="33" t="str">
        <f t="shared" si="86"/>
        <v/>
      </c>
      <c r="L709" s="33" t="str">
        <f t="shared" si="87"/>
        <v/>
      </c>
      <c r="M709" s="31" t="str">
        <f t="shared" si="90"/>
        <v/>
      </c>
      <c r="N709" s="31" t="str">
        <f>IF(ISERROR(VLOOKUP(M709,[1]Plan!$Q$5:$R$22,2,FALSE)),"",VLOOKUP(M709,[1]Plan!$Q$5:$R$22,2,FALSE))</f>
        <v/>
      </c>
      <c r="O709" s="31" t="str">
        <f>IF(ISERROR(INDEX([1]Plan!$B:$B,MATCH(F709,[1]Plan!$C:$C,0))),"",INDEX([1]Plan!$B:$B,MATCH(F709,[1]Plan!$C:$C,0)))</f>
        <v/>
      </c>
      <c r="P709" s="33" t="str">
        <f t="shared" si="91"/>
        <v/>
      </c>
      <c r="Q709" s="33">
        <f t="shared" si="92"/>
        <v>0</v>
      </c>
      <c r="R709" s="33" t="str">
        <f t="shared" si="93"/>
        <v/>
      </c>
      <c r="S709" s="33" t="str">
        <f>IF(Z709="DUPLIKAT","",Tabelle1[[#This Row],[Soll-Monat]])</f>
        <v/>
      </c>
      <c r="T709" s="33" t="str">
        <f>IF(ISERROR(IF(M709=99,"",INDEX([1]Plan!A:O,MATCH($O709,[1]Plan!B:B,0),MATCH($C709,[1]Plan!$A$2:$O$2,0)))),"",IF(M709=99,"",INDEX([1]Plan!A:O,MATCH($O709,[1]Plan!B:B,0),MATCH($C709,[1]Plan!$A$2:$O$2,0))))</f>
        <v/>
      </c>
      <c r="U709" s="33">
        <f>IF(ISERROR(SUMIFS(P:P,E:E,Datenbank!$E709,C:C,Datenbank!$C709)),"",SUMIFS(P:P,E:E,Datenbank!$E709,C:C,Datenbank!$C709))+IF(ISERROR(SUMIFS(Q:Q,E:E,Datenbank!$E709,C:C,Datenbank!$C709)),"",SUMIFS(Q:Q,E:E,Datenbank!$E709,C:C,Datenbank!$C709))</f>
        <v>0</v>
      </c>
      <c r="V709" s="33" t="str">
        <f>IF(ISERROR(IF(Z709="Duplikat","",(Datenbank!$U709-Datenbank!$T709))),"",IF(Z709="Duplikat","",(Datenbank!$U709-Datenbank!$T709)))</f>
        <v/>
      </c>
      <c r="W709" s="33">
        <f ca="1">IF(ISERROR(SUMIF(O:T,Datenbank!$O709,T:T)),"",SUMIF(O:T,Datenbank!$O709,T:T))</f>
        <v>0</v>
      </c>
      <c r="X709" s="33">
        <f ca="1">IF(ISERROR(SUMIF(O:Q,Datenbank!$O709,Q:Q)),"",SUMIF(O:Q,Datenbank!$O709,Q:Q))+IF(ISERROR(SUMIF(O:Q,Datenbank!$O709,P:P)),"",SUMIF(O:Q,Datenbank!$O709,P:P))</f>
        <v>0</v>
      </c>
      <c r="Y709" s="33">
        <f ca="1">IF(ISERROR(Datenbank!$X709-W709),"",Datenbank!$X709-W709)</f>
        <v>0</v>
      </c>
      <c r="Z709" s="31" t="str" cm="1">
        <f t="array" ref="Z709">_xlfn.LET(_xlpm.fi,_xlfn._xlws.FILTER($O709:$O$2480,(MONTH($D709:$D$2480)=MONTH($D709))*($O709:$O$2480=$O709)),IF(COUNT(_xlpm.fi)&gt;1,"DUPLIKAT",""))</f>
        <v/>
      </c>
      <c r="AA709" s="31"/>
      <c r="AB709" s="31"/>
    </row>
    <row r="710" spans="2:28" ht="20.100000000000001" customHeight="1" x14ac:dyDescent="0.25">
      <c r="B710" s="31">
        <f t="shared" si="88"/>
        <v>698</v>
      </c>
      <c r="C710" s="31">
        <f t="shared" si="89"/>
        <v>1</v>
      </c>
      <c r="D710" s="32"/>
      <c r="E710" s="31"/>
      <c r="F710" s="31">
        <f>Datenbank!$E710</f>
        <v>0</v>
      </c>
      <c r="G710" s="33" t="str">
        <f>IF(ISERROR(INDEX([1]Plan!A:O,MATCH(E710,[1]Plan!C:C,0),MATCH(C710,[1]Plan!$A$2:$O$2,0))),"",INDEX([1]Plan!A:O,MATCH(E710,[1]Plan!C:C,0),MATCH(C710,[1]Plan!$A$2:$O$2,0)))</f>
        <v/>
      </c>
      <c r="H710" s="33"/>
      <c r="I710" s="33"/>
      <c r="J710" s="31"/>
      <c r="K710" s="33" t="str">
        <f t="shared" si="86"/>
        <v/>
      </c>
      <c r="L710" s="33" t="str">
        <f t="shared" si="87"/>
        <v/>
      </c>
      <c r="M710" s="31" t="str">
        <f t="shared" si="90"/>
        <v/>
      </c>
      <c r="N710" s="31" t="str">
        <f>IF(ISERROR(VLOOKUP(M710,[1]Plan!$Q$5:$R$22,2,FALSE)),"",VLOOKUP(M710,[1]Plan!$Q$5:$R$22,2,FALSE))</f>
        <v/>
      </c>
      <c r="O710" s="31" t="str">
        <f>IF(ISERROR(INDEX([1]Plan!$B:$B,MATCH(F710,[1]Plan!$C:$C,0))),"",INDEX([1]Plan!$B:$B,MATCH(F710,[1]Plan!$C:$C,0)))</f>
        <v/>
      </c>
      <c r="P710" s="33" t="str">
        <f t="shared" si="91"/>
        <v/>
      </c>
      <c r="Q710" s="33">
        <f t="shared" si="92"/>
        <v>0</v>
      </c>
      <c r="R710" s="33" t="str">
        <f t="shared" si="93"/>
        <v/>
      </c>
      <c r="S710" s="33" t="str">
        <f>IF(Z710="DUPLIKAT","",Tabelle1[[#This Row],[Soll-Monat]])</f>
        <v/>
      </c>
      <c r="T710" s="33" t="str">
        <f>IF(ISERROR(IF(M710=99,"",INDEX([1]Plan!A:O,MATCH($O710,[1]Plan!B:B,0),MATCH($C710,[1]Plan!$A$2:$O$2,0)))),"",IF(M710=99,"",INDEX([1]Plan!A:O,MATCH($O710,[1]Plan!B:B,0),MATCH($C710,[1]Plan!$A$2:$O$2,0))))</f>
        <v/>
      </c>
      <c r="U710" s="33">
        <f>IF(ISERROR(SUMIFS(P:P,E:E,Datenbank!$E710,C:C,Datenbank!$C710)),"",SUMIFS(P:P,E:E,Datenbank!$E710,C:C,Datenbank!$C710))+IF(ISERROR(SUMIFS(Q:Q,E:E,Datenbank!$E710,C:C,Datenbank!$C710)),"",SUMIFS(Q:Q,E:E,Datenbank!$E710,C:C,Datenbank!$C710))</f>
        <v>0</v>
      </c>
      <c r="V710" s="33" t="str">
        <f>IF(ISERROR(IF(Z710="Duplikat","",(Datenbank!$U710-Datenbank!$T710))),"",IF(Z710="Duplikat","",(Datenbank!$U710-Datenbank!$T710)))</f>
        <v/>
      </c>
      <c r="W710" s="33">
        <f ca="1">IF(ISERROR(SUMIF(O:T,Datenbank!$O710,T:T)),"",SUMIF(O:T,Datenbank!$O710,T:T))</f>
        <v>0</v>
      </c>
      <c r="X710" s="33">
        <f ca="1">IF(ISERROR(SUMIF(O:Q,Datenbank!$O710,Q:Q)),"",SUMIF(O:Q,Datenbank!$O710,Q:Q))+IF(ISERROR(SUMIF(O:Q,Datenbank!$O710,P:P)),"",SUMIF(O:Q,Datenbank!$O710,P:P))</f>
        <v>0</v>
      </c>
      <c r="Y710" s="33">
        <f ca="1">IF(ISERROR(Datenbank!$X710-W710),"",Datenbank!$X710-W710)</f>
        <v>0</v>
      </c>
      <c r="Z710" s="31" t="str" cm="1">
        <f t="array" ref="Z710">_xlfn.LET(_xlpm.fi,_xlfn._xlws.FILTER($O710:$O$2480,(MONTH($D710:$D$2480)=MONTH($D710))*($O710:$O$2480=$O710)),IF(COUNT(_xlpm.fi)&gt;1,"DUPLIKAT",""))</f>
        <v/>
      </c>
      <c r="AA710" s="31"/>
      <c r="AB710" s="31"/>
    </row>
    <row r="711" spans="2:28" ht="20.100000000000001" customHeight="1" x14ac:dyDescent="0.25">
      <c r="B711" s="31">
        <f t="shared" si="88"/>
        <v>699</v>
      </c>
      <c r="C711" s="31">
        <f t="shared" si="89"/>
        <v>1</v>
      </c>
      <c r="D711" s="32"/>
      <c r="E711" s="31"/>
      <c r="F711" s="31">
        <f>Datenbank!$E711</f>
        <v>0</v>
      </c>
      <c r="G711" s="33" t="str">
        <f>IF(ISERROR(INDEX([1]Plan!A:O,MATCH(E711,[1]Plan!C:C,0),MATCH(C711,[1]Plan!$A$2:$O$2,0))),"",INDEX([1]Plan!A:O,MATCH(E711,[1]Plan!C:C,0),MATCH(C711,[1]Plan!$A$2:$O$2,0)))</f>
        <v/>
      </c>
      <c r="H711" s="33"/>
      <c r="I711" s="33"/>
      <c r="J711" s="31"/>
      <c r="K711" s="33" t="str">
        <f t="shared" si="86"/>
        <v/>
      </c>
      <c r="L711" s="33" t="str">
        <f t="shared" si="87"/>
        <v/>
      </c>
      <c r="M711" s="31" t="str">
        <f t="shared" si="90"/>
        <v/>
      </c>
      <c r="N711" s="31" t="str">
        <f>IF(ISERROR(VLOOKUP(M711,[1]Plan!$Q$5:$R$22,2,FALSE)),"",VLOOKUP(M711,[1]Plan!$Q$5:$R$22,2,FALSE))</f>
        <v/>
      </c>
      <c r="O711" s="31" t="str">
        <f>IF(ISERROR(INDEX([1]Plan!$B:$B,MATCH(F711,[1]Plan!$C:$C,0))),"",INDEX([1]Plan!$B:$B,MATCH(F711,[1]Plan!$C:$C,0)))</f>
        <v/>
      </c>
      <c r="P711" s="33" t="str">
        <f t="shared" si="91"/>
        <v/>
      </c>
      <c r="Q711" s="33">
        <f t="shared" si="92"/>
        <v>0</v>
      </c>
      <c r="R711" s="33" t="str">
        <f t="shared" si="93"/>
        <v/>
      </c>
      <c r="S711" s="33" t="str">
        <f>IF(Z711="DUPLIKAT","",Tabelle1[[#This Row],[Soll-Monat]])</f>
        <v/>
      </c>
      <c r="T711" s="33" t="str">
        <f>IF(ISERROR(IF(M711=99,"",INDEX([1]Plan!A:O,MATCH($O711,[1]Plan!B:B,0),MATCH($C711,[1]Plan!$A$2:$O$2,0)))),"",IF(M711=99,"",INDEX([1]Plan!A:O,MATCH($O711,[1]Plan!B:B,0),MATCH($C711,[1]Plan!$A$2:$O$2,0))))</f>
        <v/>
      </c>
      <c r="U711" s="33">
        <f>IF(ISERROR(SUMIFS(P:P,E:E,Datenbank!$E711,C:C,Datenbank!$C711)),"",SUMIFS(P:P,E:E,Datenbank!$E711,C:C,Datenbank!$C711))+IF(ISERROR(SUMIFS(Q:Q,E:E,Datenbank!$E711,C:C,Datenbank!$C711)),"",SUMIFS(Q:Q,E:E,Datenbank!$E711,C:C,Datenbank!$C711))</f>
        <v>0</v>
      </c>
      <c r="V711" s="33" t="str">
        <f>IF(ISERROR(IF(Z711="Duplikat","",(Datenbank!$U711-Datenbank!$T711))),"",IF(Z711="Duplikat","",(Datenbank!$U711-Datenbank!$T711)))</f>
        <v/>
      </c>
      <c r="W711" s="33">
        <f ca="1">IF(ISERROR(SUMIF(O:T,Datenbank!$O711,T:T)),"",SUMIF(O:T,Datenbank!$O711,T:T))</f>
        <v>0</v>
      </c>
      <c r="X711" s="33">
        <f ca="1">IF(ISERROR(SUMIF(O:Q,Datenbank!$O711,Q:Q)),"",SUMIF(O:Q,Datenbank!$O711,Q:Q))+IF(ISERROR(SUMIF(O:Q,Datenbank!$O711,P:P)),"",SUMIF(O:Q,Datenbank!$O711,P:P))</f>
        <v>0</v>
      </c>
      <c r="Y711" s="33">
        <f ca="1">IF(ISERROR(Datenbank!$X711-W711),"",Datenbank!$X711-W711)</f>
        <v>0</v>
      </c>
      <c r="Z711" s="31" t="str" cm="1">
        <f t="array" ref="Z711">_xlfn.LET(_xlpm.fi,_xlfn._xlws.FILTER($O711:$O$2480,(MONTH($D711:$D$2480)=MONTH($D711))*($O711:$O$2480=$O711)),IF(COUNT(_xlpm.fi)&gt;1,"DUPLIKAT",""))</f>
        <v/>
      </c>
      <c r="AA711" s="31"/>
      <c r="AB711" s="31"/>
    </row>
    <row r="712" spans="2:28" ht="20.100000000000001" customHeight="1" x14ac:dyDescent="0.25">
      <c r="B712" s="31">
        <f t="shared" si="88"/>
        <v>700</v>
      </c>
      <c r="C712" s="31">
        <f t="shared" si="89"/>
        <v>1</v>
      </c>
      <c r="D712" s="32"/>
      <c r="E712" s="31"/>
      <c r="F712" s="31">
        <f>Datenbank!$E712</f>
        <v>0</v>
      </c>
      <c r="G712" s="33" t="str">
        <f>IF(ISERROR(INDEX([1]Plan!A:O,MATCH(E712,[1]Plan!C:C,0),MATCH(C712,[1]Plan!$A$2:$O$2,0))),"",INDEX([1]Plan!A:O,MATCH(E712,[1]Plan!C:C,0),MATCH(C712,[1]Plan!$A$2:$O$2,0)))</f>
        <v/>
      </c>
      <c r="H712" s="33"/>
      <c r="I712" s="33"/>
      <c r="J712" s="31"/>
      <c r="K712" s="33" t="str">
        <f t="shared" si="86"/>
        <v/>
      </c>
      <c r="L712" s="33" t="str">
        <f t="shared" si="87"/>
        <v/>
      </c>
      <c r="M712" s="31" t="str">
        <f t="shared" si="90"/>
        <v/>
      </c>
      <c r="N712" s="31" t="str">
        <f>IF(ISERROR(VLOOKUP(M712,[1]Plan!$Q$5:$R$22,2,FALSE)),"",VLOOKUP(M712,[1]Plan!$Q$5:$R$22,2,FALSE))</f>
        <v/>
      </c>
      <c r="O712" s="31" t="str">
        <f>IF(ISERROR(INDEX([1]Plan!$B:$B,MATCH(F712,[1]Plan!$C:$C,0))),"",INDEX([1]Plan!$B:$B,MATCH(F712,[1]Plan!$C:$C,0)))</f>
        <v/>
      </c>
      <c r="P712" s="33" t="str">
        <f t="shared" si="91"/>
        <v/>
      </c>
      <c r="Q712" s="33">
        <f t="shared" si="92"/>
        <v>0</v>
      </c>
      <c r="R712" s="33" t="str">
        <f t="shared" si="93"/>
        <v/>
      </c>
      <c r="S712" s="33" t="str">
        <f>IF(Z712="DUPLIKAT","",Tabelle1[[#This Row],[Soll-Monat]])</f>
        <v/>
      </c>
      <c r="T712" s="33" t="str">
        <f>IF(ISERROR(IF(M712=99,"",INDEX([1]Plan!A:O,MATCH($O712,[1]Plan!B:B,0),MATCH($C712,[1]Plan!$A$2:$O$2,0)))),"",IF(M712=99,"",INDEX([1]Plan!A:O,MATCH($O712,[1]Plan!B:B,0),MATCH($C712,[1]Plan!$A$2:$O$2,0))))</f>
        <v/>
      </c>
      <c r="U712" s="33">
        <f>IF(ISERROR(SUMIFS(P:P,E:E,Datenbank!$E712,C:C,Datenbank!$C712)),"",SUMIFS(P:P,E:E,Datenbank!$E712,C:C,Datenbank!$C712))+IF(ISERROR(SUMIFS(Q:Q,E:E,Datenbank!$E712,C:C,Datenbank!$C712)),"",SUMIFS(Q:Q,E:E,Datenbank!$E712,C:C,Datenbank!$C712))</f>
        <v>0</v>
      </c>
      <c r="V712" s="33" t="str">
        <f>IF(ISERROR(IF(Z712="Duplikat","",(Datenbank!$U712-Datenbank!$T712))),"",IF(Z712="Duplikat","",(Datenbank!$U712-Datenbank!$T712)))</f>
        <v/>
      </c>
      <c r="W712" s="33">
        <f ca="1">IF(ISERROR(SUMIF(O:T,Datenbank!$O712,T:T)),"",SUMIF(O:T,Datenbank!$O712,T:T))</f>
        <v>0</v>
      </c>
      <c r="X712" s="33">
        <f ca="1">IF(ISERROR(SUMIF(O:Q,Datenbank!$O712,Q:Q)),"",SUMIF(O:Q,Datenbank!$O712,Q:Q))+IF(ISERROR(SUMIF(O:Q,Datenbank!$O712,P:P)),"",SUMIF(O:Q,Datenbank!$O712,P:P))</f>
        <v>0</v>
      </c>
      <c r="Y712" s="33">
        <f ca="1">IF(ISERROR(Datenbank!$X712-W712),"",Datenbank!$X712-W712)</f>
        <v>0</v>
      </c>
      <c r="Z712" s="31" t="str" cm="1">
        <f t="array" ref="Z712">_xlfn.LET(_xlpm.fi,_xlfn._xlws.FILTER($O712:$O$2480,(MONTH($D712:$D$2480)=MONTH($D712))*($O712:$O$2480=$O712)),IF(COUNT(_xlpm.fi)&gt;1,"DUPLIKAT",""))</f>
        <v/>
      </c>
      <c r="AA712" s="31"/>
      <c r="AB712" s="31"/>
    </row>
    <row r="713" spans="2:28" ht="20.100000000000001" customHeight="1" x14ac:dyDescent="0.25">
      <c r="B713" s="31">
        <f t="shared" si="88"/>
        <v>701</v>
      </c>
      <c r="C713" s="31">
        <f t="shared" si="89"/>
        <v>1</v>
      </c>
      <c r="D713" s="32"/>
      <c r="E713" s="31"/>
      <c r="F713" s="31">
        <f>Datenbank!$E713</f>
        <v>0</v>
      </c>
      <c r="G713" s="33" t="str">
        <f>IF(ISERROR(INDEX([1]Plan!A:O,MATCH(E713,[1]Plan!C:C,0),MATCH(C713,[1]Plan!$A$2:$O$2,0))),"",INDEX([1]Plan!A:O,MATCH(E713,[1]Plan!C:C,0),MATCH(C713,[1]Plan!$A$2:$O$2,0)))</f>
        <v/>
      </c>
      <c r="H713" s="33"/>
      <c r="I713" s="33"/>
      <c r="J713" s="31"/>
      <c r="K713" s="33" t="str">
        <f t="shared" si="86"/>
        <v/>
      </c>
      <c r="L713" s="33" t="str">
        <f t="shared" si="87"/>
        <v/>
      </c>
      <c r="M713" s="31" t="str">
        <f t="shared" si="90"/>
        <v/>
      </c>
      <c r="N713" s="31" t="str">
        <f>IF(ISERROR(VLOOKUP(M713,[1]Plan!$Q$5:$R$22,2,FALSE)),"",VLOOKUP(M713,[1]Plan!$Q$5:$R$22,2,FALSE))</f>
        <v/>
      </c>
      <c r="O713" s="31" t="str">
        <f>IF(ISERROR(INDEX([1]Plan!$B:$B,MATCH(F713,[1]Plan!$C:$C,0))),"",INDEX([1]Plan!$B:$B,MATCH(F713,[1]Plan!$C:$C,0)))</f>
        <v/>
      </c>
      <c r="P713" s="33" t="str">
        <f t="shared" si="91"/>
        <v/>
      </c>
      <c r="Q713" s="33">
        <f t="shared" si="92"/>
        <v>0</v>
      </c>
      <c r="R713" s="33" t="str">
        <f t="shared" si="93"/>
        <v/>
      </c>
      <c r="S713" s="33" t="str">
        <f>IF(Z713="DUPLIKAT","",Tabelle1[[#This Row],[Soll-Monat]])</f>
        <v/>
      </c>
      <c r="T713" s="33" t="str">
        <f>IF(ISERROR(IF(M713=99,"",INDEX([1]Plan!A:O,MATCH($O713,[1]Plan!B:B,0),MATCH($C713,[1]Plan!$A$2:$O$2,0)))),"",IF(M713=99,"",INDEX([1]Plan!A:O,MATCH($O713,[1]Plan!B:B,0),MATCH($C713,[1]Plan!$A$2:$O$2,0))))</f>
        <v/>
      </c>
      <c r="U713" s="33">
        <f>IF(ISERROR(SUMIFS(P:P,E:E,Datenbank!$E713,C:C,Datenbank!$C713)),"",SUMIFS(P:P,E:E,Datenbank!$E713,C:C,Datenbank!$C713))+IF(ISERROR(SUMIFS(Q:Q,E:E,Datenbank!$E713,C:C,Datenbank!$C713)),"",SUMIFS(Q:Q,E:E,Datenbank!$E713,C:C,Datenbank!$C713))</f>
        <v>0</v>
      </c>
      <c r="V713" s="33" t="str">
        <f>IF(ISERROR(IF(Z713="Duplikat","",(Datenbank!$U713-Datenbank!$T713))),"",IF(Z713="Duplikat","",(Datenbank!$U713-Datenbank!$T713)))</f>
        <v/>
      </c>
      <c r="W713" s="33">
        <f ca="1">IF(ISERROR(SUMIF(O:T,Datenbank!$O713,T:T)),"",SUMIF(O:T,Datenbank!$O713,T:T))</f>
        <v>0</v>
      </c>
      <c r="X713" s="33">
        <f ca="1">IF(ISERROR(SUMIF(O:Q,Datenbank!$O713,Q:Q)),"",SUMIF(O:Q,Datenbank!$O713,Q:Q))+IF(ISERROR(SUMIF(O:Q,Datenbank!$O713,P:P)),"",SUMIF(O:Q,Datenbank!$O713,P:P))</f>
        <v>0</v>
      </c>
      <c r="Y713" s="33">
        <f ca="1">IF(ISERROR(Datenbank!$X713-W713),"",Datenbank!$X713-W713)</f>
        <v>0</v>
      </c>
      <c r="Z713" s="31" t="str" cm="1">
        <f t="array" ref="Z713">_xlfn.LET(_xlpm.fi,_xlfn._xlws.FILTER($O713:$O$2480,(MONTH($D713:$D$2480)=MONTH($D713))*($O713:$O$2480=$O713)),IF(COUNT(_xlpm.fi)&gt;1,"DUPLIKAT",""))</f>
        <v/>
      </c>
      <c r="AA713" s="31"/>
      <c r="AB713" s="31"/>
    </row>
    <row r="714" spans="2:28" ht="20.100000000000001" customHeight="1" x14ac:dyDescent="0.25">
      <c r="B714" s="31">
        <f t="shared" si="88"/>
        <v>702</v>
      </c>
      <c r="C714" s="31">
        <f t="shared" si="89"/>
        <v>1</v>
      </c>
      <c r="D714" s="32"/>
      <c r="E714" s="31"/>
      <c r="F714" s="31">
        <f>Datenbank!$E714</f>
        <v>0</v>
      </c>
      <c r="G714" s="33" t="str">
        <f>IF(ISERROR(INDEX([1]Plan!A:O,MATCH(E714,[1]Plan!C:C,0),MATCH(C714,[1]Plan!$A$2:$O$2,0))),"",INDEX([1]Plan!A:O,MATCH(E714,[1]Plan!C:C,0),MATCH(C714,[1]Plan!$A$2:$O$2,0)))</f>
        <v/>
      </c>
      <c r="H714" s="33"/>
      <c r="I714" s="33"/>
      <c r="J714" s="31"/>
      <c r="K714" s="33" t="str">
        <f t="shared" si="86"/>
        <v/>
      </c>
      <c r="L714" s="33" t="str">
        <f t="shared" si="87"/>
        <v/>
      </c>
      <c r="M714" s="31" t="str">
        <f t="shared" si="90"/>
        <v/>
      </c>
      <c r="N714" s="31" t="str">
        <f>IF(ISERROR(VLOOKUP(M714,[1]Plan!$Q$5:$R$22,2,FALSE)),"",VLOOKUP(M714,[1]Plan!$Q$5:$R$22,2,FALSE))</f>
        <v/>
      </c>
      <c r="O714" s="31" t="str">
        <f>IF(ISERROR(INDEX([1]Plan!$B:$B,MATCH(F714,[1]Plan!$C:$C,0))),"",INDEX([1]Plan!$B:$B,MATCH(F714,[1]Plan!$C:$C,0)))</f>
        <v/>
      </c>
      <c r="P714" s="33" t="str">
        <f t="shared" si="91"/>
        <v/>
      </c>
      <c r="Q714" s="33">
        <f t="shared" si="92"/>
        <v>0</v>
      </c>
      <c r="R714" s="33" t="str">
        <f t="shared" si="93"/>
        <v/>
      </c>
      <c r="S714" s="33" t="str">
        <f>IF(Z714="DUPLIKAT","",Tabelle1[[#This Row],[Soll-Monat]])</f>
        <v/>
      </c>
      <c r="T714" s="33" t="str">
        <f>IF(ISERROR(IF(M714=99,"",INDEX([1]Plan!A:O,MATCH($O714,[1]Plan!B:B,0),MATCH($C714,[1]Plan!$A$2:$O$2,0)))),"",IF(M714=99,"",INDEX([1]Plan!A:O,MATCH($O714,[1]Plan!B:B,0),MATCH($C714,[1]Plan!$A$2:$O$2,0))))</f>
        <v/>
      </c>
      <c r="U714" s="33">
        <f>IF(ISERROR(SUMIFS(P:P,E:E,Datenbank!$E714,C:C,Datenbank!$C714)),"",SUMIFS(P:P,E:E,Datenbank!$E714,C:C,Datenbank!$C714))+IF(ISERROR(SUMIFS(Q:Q,E:E,Datenbank!$E714,C:C,Datenbank!$C714)),"",SUMIFS(Q:Q,E:E,Datenbank!$E714,C:C,Datenbank!$C714))</f>
        <v>0</v>
      </c>
      <c r="V714" s="33" t="str">
        <f>IF(ISERROR(IF(Z714="Duplikat","",(Datenbank!$U714-Datenbank!$T714))),"",IF(Z714="Duplikat","",(Datenbank!$U714-Datenbank!$T714)))</f>
        <v/>
      </c>
      <c r="W714" s="33">
        <f ca="1">IF(ISERROR(SUMIF(O:T,Datenbank!$O714,T:T)),"",SUMIF(O:T,Datenbank!$O714,T:T))</f>
        <v>0</v>
      </c>
      <c r="X714" s="33">
        <f ca="1">IF(ISERROR(SUMIF(O:Q,Datenbank!$O714,Q:Q)),"",SUMIF(O:Q,Datenbank!$O714,Q:Q))+IF(ISERROR(SUMIF(O:Q,Datenbank!$O714,P:P)),"",SUMIF(O:Q,Datenbank!$O714,P:P))</f>
        <v>0</v>
      </c>
      <c r="Y714" s="33">
        <f ca="1">IF(ISERROR(Datenbank!$X714-W714),"",Datenbank!$X714-W714)</f>
        <v>0</v>
      </c>
      <c r="Z714" s="31" t="str" cm="1">
        <f t="array" ref="Z714">_xlfn.LET(_xlpm.fi,_xlfn._xlws.FILTER($O714:$O$2480,(MONTH($D714:$D$2480)=MONTH($D714))*($O714:$O$2480=$O714)),IF(COUNT(_xlpm.fi)&gt;1,"DUPLIKAT",""))</f>
        <v/>
      </c>
      <c r="AA714" s="31"/>
      <c r="AB714" s="31"/>
    </row>
    <row r="715" spans="2:28" ht="20.100000000000001" customHeight="1" x14ac:dyDescent="0.25">
      <c r="B715" s="31">
        <f t="shared" si="88"/>
        <v>703</v>
      </c>
      <c r="C715" s="31">
        <f t="shared" si="89"/>
        <v>1</v>
      </c>
      <c r="D715" s="32"/>
      <c r="E715" s="31"/>
      <c r="F715" s="31">
        <f>Datenbank!$E715</f>
        <v>0</v>
      </c>
      <c r="G715" s="33" t="str">
        <f>IF(ISERROR(INDEX([1]Plan!A:O,MATCH(E715,[1]Plan!C:C,0),MATCH(C715,[1]Plan!$A$2:$O$2,0))),"",INDEX([1]Plan!A:O,MATCH(E715,[1]Plan!C:C,0),MATCH(C715,[1]Plan!$A$2:$O$2,0)))</f>
        <v/>
      </c>
      <c r="H715" s="33"/>
      <c r="I715" s="33"/>
      <c r="J715" s="31"/>
      <c r="K715" s="33" t="str">
        <f t="shared" si="86"/>
        <v/>
      </c>
      <c r="L715" s="33" t="str">
        <f t="shared" si="87"/>
        <v/>
      </c>
      <c r="M715" s="31" t="str">
        <f t="shared" si="90"/>
        <v/>
      </c>
      <c r="N715" s="31" t="str">
        <f>IF(ISERROR(VLOOKUP(M715,[1]Plan!$Q$5:$R$22,2,FALSE)),"",VLOOKUP(M715,[1]Plan!$Q$5:$R$22,2,FALSE))</f>
        <v/>
      </c>
      <c r="O715" s="31" t="str">
        <f>IF(ISERROR(INDEX([1]Plan!$B:$B,MATCH(F715,[1]Plan!$C:$C,0))),"",INDEX([1]Plan!$B:$B,MATCH(F715,[1]Plan!$C:$C,0)))</f>
        <v/>
      </c>
      <c r="P715" s="33" t="str">
        <f t="shared" si="91"/>
        <v/>
      </c>
      <c r="Q715" s="33">
        <f t="shared" si="92"/>
        <v>0</v>
      </c>
      <c r="R715" s="33" t="str">
        <f t="shared" si="93"/>
        <v/>
      </c>
      <c r="S715" s="33" t="str">
        <f>IF(Z715="DUPLIKAT","",Tabelle1[[#This Row],[Soll-Monat]])</f>
        <v/>
      </c>
      <c r="T715" s="33" t="str">
        <f>IF(ISERROR(IF(M715=99,"",INDEX([1]Plan!A:O,MATCH($O715,[1]Plan!B:B,0),MATCH($C715,[1]Plan!$A$2:$O$2,0)))),"",IF(M715=99,"",INDEX([1]Plan!A:O,MATCH($O715,[1]Plan!B:B,0),MATCH($C715,[1]Plan!$A$2:$O$2,0))))</f>
        <v/>
      </c>
      <c r="U715" s="33">
        <f>IF(ISERROR(SUMIFS(P:P,E:E,Datenbank!$E715,C:C,Datenbank!$C715)),"",SUMIFS(P:P,E:E,Datenbank!$E715,C:C,Datenbank!$C715))+IF(ISERROR(SUMIFS(Q:Q,E:E,Datenbank!$E715,C:C,Datenbank!$C715)),"",SUMIFS(Q:Q,E:E,Datenbank!$E715,C:C,Datenbank!$C715))</f>
        <v>0</v>
      </c>
      <c r="V715" s="33" t="str">
        <f>IF(ISERROR(IF(Z715="Duplikat","",(Datenbank!$U715-Datenbank!$T715))),"",IF(Z715="Duplikat","",(Datenbank!$U715-Datenbank!$T715)))</f>
        <v/>
      </c>
      <c r="W715" s="33">
        <f ca="1">IF(ISERROR(SUMIF(O:T,Datenbank!$O715,T:T)),"",SUMIF(O:T,Datenbank!$O715,T:T))</f>
        <v>0</v>
      </c>
      <c r="X715" s="33">
        <f ca="1">IF(ISERROR(SUMIF(O:Q,Datenbank!$O715,Q:Q)),"",SUMIF(O:Q,Datenbank!$O715,Q:Q))+IF(ISERROR(SUMIF(O:Q,Datenbank!$O715,P:P)),"",SUMIF(O:Q,Datenbank!$O715,P:P))</f>
        <v>0</v>
      </c>
      <c r="Y715" s="33">
        <f ca="1">IF(ISERROR(Datenbank!$X715-W715),"",Datenbank!$X715-W715)</f>
        <v>0</v>
      </c>
      <c r="Z715" s="31" t="str" cm="1">
        <f t="array" ref="Z715">_xlfn.LET(_xlpm.fi,_xlfn._xlws.FILTER($O715:$O$2480,(MONTH($D715:$D$2480)=MONTH($D715))*($O715:$O$2480=$O715)),IF(COUNT(_xlpm.fi)&gt;1,"DUPLIKAT",""))</f>
        <v/>
      </c>
      <c r="AA715" s="31"/>
      <c r="AB715" s="31"/>
    </row>
    <row r="716" spans="2:28" ht="20.100000000000001" customHeight="1" x14ac:dyDescent="0.25">
      <c r="B716" s="31">
        <f t="shared" si="88"/>
        <v>704</v>
      </c>
      <c r="C716" s="31">
        <f t="shared" si="89"/>
        <v>1</v>
      </c>
      <c r="D716" s="32"/>
      <c r="E716" s="31"/>
      <c r="F716" s="31">
        <f>Datenbank!$E716</f>
        <v>0</v>
      </c>
      <c r="G716" s="33" t="str">
        <f>IF(ISERROR(INDEX([1]Plan!A:O,MATCH(E716,[1]Plan!C:C,0),MATCH(C716,[1]Plan!$A$2:$O$2,0))),"",INDEX([1]Plan!A:O,MATCH(E716,[1]Plan!C:C,0),MATCH(C716,[1]Plan!$A$2:$O$2,0)))</f>
        <v/>
      </c>
      <c r="H716" s="33"/>
      <c r="I716" s="33"/>
      <c r="J716" s="31"/>
      <c r="K716" s="33" t="str">
        <f t="shared" si="86"/>
        <v/>
      </c>
      <c r="L716" s="33" t="str">
        <f t="shared" si="87"/>
        <v/>
      </c>
      <c r="M716" s="31" t="str">
        <f t="shared" si="90"/>
        <v/>
      </c>
      <c r="N716" s="31" t="str">
        <f>IF(ISERROR(VLOOKUP(M716,[1]Plan!$Q$5:$R$22,2,FALSE)),"",VLOOKUP(M716,[1]Plan!$Q$5:$R$22,2,FALSE))</f>
        <v/>
      </c>
      <c r="O716" s="31" t="str">
        <f>IF(ISERROR(INDEX([1]Plan!$B:$B,MATCH(F716,[1]Plan!$C:$C,0))),"",INDEX([1]Plan!$B:$B,MATCH(F716,[1]Plan!$C:$C,0)))</f>
        <v/>
      </c>
      <c r="P716" s="33" t="str">
        <f t="shared" si="91"/>
        <v/>
      </c>
      <c r="Q716" s="33">
        <f t="shared" si="92"/>
        <v>0</v>
      </c>
      <c r="R716" s="33" t="str">
        <f t="shared" si="93"/>
        <v/>
      </c>
      <c r="S716" s="33" t="str">
        <f>IF(Z716="DUPLIKAT","",Tabelle1[[#This Row],[Soll-Monat]])</f>
        <v/>
      </c>
      <c r="T716" s="33" t="str">
        <f>IF(ISERROR(IF(M716=99,"",INDEX([1]Plan!A:O,MATCH($O716,[1]Plan!B:B,0),MATCH($C716,[1]Plan!$A$2:$O$2,0)))),"",IF(M716=99,"",INDEX([1]Plan!A:O,MATCH($O716,[1]Plan!B:B,0),MATCH($C716,[1]Plan!$A$2:$O$2,0))))</f>
        <v/>
      </c>
      <c r="U716" s="33">
        <f>IF(ISERROR(SUMIFS(P:P,E:E,Datenbank!$E716,C:C,Datenbank!$C716)),"",SUMIFS(P:P,E:E,Datenbank!$E716,C:C,Datenbank!$C716))+IF(ISERROR(SUMIFS(Q:Q,E:E,Datenbank!$E716,C:C,Datenbank!$C716)),"",SUMIFS(Q:Q,E:E,Datenbank!$E716,C:C,Datenbank!$C716))</f>
        <v>0</v>
      </c>
      <c r="V716" s="33" t="str">
        <f>IF(ISERROR(IF(Z716="Duplikat","",(Datenbank!$U716-Datenbank!$T716))),"",IF(Z716="Duplikat","",(Datenbank!$U716-Datenbank!$T716)))</f>
        <v/>
      </c>
      <c r="W716" s="33">
        <f ca="1">IF(ISERROR(SUMIF(O:T,Datenbank!$O716,T:T)),"",SUMIF(O:T,Datenbank!$O716,T:T))</f>
        <v>0</v>
      </c>
      <c r="X716" s="33">
        <f ca="1">IF(ISERROR(SUMIF(O:Q,Datenbank!$O716,Q:Q)),"",SUMIF(O:Q,Datenbank!$O716,Q:Q))+IF(ISERROR(SUMIF(O:Q,Datenbank!$O716,P:P)),"",SUMIF(O:Q,Datenbank!$O716,P:P))</f>
        <v>0</v>
      </c>
      <c r="Y716" s="33">
        <f ca="1">IF(ISERROR(Datenbank!$X716-W716),"",Datenbank!$X716-W716)</f>
        <v>0</v>
      </c>
      <c r="Z716" s="31" t="str" cm="1">
        <f t="array" ref="Z716">_xlfn.LET(_xlpm.fi,_xlfn._xlws.FILTER($O716:$O$2480,(MONTH($D716:$D$2480)=MONTH($D716))*($O716:$O$2480=$O716)),IF(COUNT(_xlpm.fi)&gt;1,"DUPLIKAT",""))</f>
        <v/>
      </c>
      <c r="AA716" s="31"/>
      <c r="AB716" s="31"/>
    </row>
    <row r="717" spans="2:28" ht="20.100000000000001" customHeight="1" x14ac:dyDescent="0.25">
      <c r="B717" s="31">
        <f t="shared" si="88"/>
        <v>705</v>
      </c>
      <c r="C717" s="31">
        <f t="shared" si="89"/>
        <v>1</v>
      </c>
      <c r="D717" s="32"/>
      <c r="E717" s="31"/>
      <c r="F717" s="31">
        <f>Datenbank!$E717</f>
        <v>0</v>
      </c>
      <c r="G717" s="33" t="str">
        <f>IF(ISERROR(INDEX([1]Plan!A:O,MATCH(E717,[1]Plan!C:C,0),MATCH(C717,[1]Plan!$A$2:$O$2,0))),"",INDEX([1]Plan!A:O,MATCH(E717,[1]Plan!C:C,0),MATCH(C717,[1]Plan!$A$2:$O$2,0)))</f>
        <v/>
      </c>
      <c r="H717" s="33"/>
      <c r="I717" s="33"/>
      <c r="J717" s="31"/>
      <c r="K717" s="33" t="str">
        <f t="shared" si="86"/>
        <v/>
      </c>
      <c r="L717" s="33" t="str">
        <f t="shared" si="87"/>
        <v/>
      </c>
      <c r="M717" s="31" t="str">
        <f t="shared" si="90"/>
        <v/>
      </c>
      <c r="N717" s="31" t="str">
        <f>IF(ISERROR(VLOOKUP(M717,[1]Plan!$Q$5:$R$22,2,FALSE)),"",VLOOKUP(M717,[1]Plan!$Q$5:$R$22,2,FALSE))</f>
        <v/>
      </c>
      <c r="O717" s="31" t="str">
        <f>IF(ISERROR(INDEX([1]Plan!$B:$B,MATCH(F717,[1]Plan!$C:$C,0))),"",INDEX([1]Plan!$B:$B,MATCH(F717,[1]Plan!$C:$C,0)))</f>
        <v/>
      </c>
      <c r="P717" s="33" t="str">
        <f t="shared" si="91"/>
        <v/>
      </c>
      <c r="Q717" s="33">
        <f t="shared" si="92"/>
        <v>0</v>
      </c>
      <c r="R717" s="33" t="str">
        <f t="shared" si="93"/>
        <v/>
      </c>
      <c r="S717" s="33" t="str">
        <f>IF(Z717="DUPLIKAT","",Tabelle1[[#This Row],[Soll-Monat]])</f>
        <v/>
      </c>
      <c r="T717" s="33" t="str">
        <f>IF(ISERROR(IF(M717=99,"",INDEX([1]Plan!A:O,MATCH($O717,[1]Plan!B:B,0),MATCH($C717,[1]Plan!$A$2:$O$2,0)))),"",IF(M717=99,"",INDEX([1]Plan!A:O,MATCH($O717,[1]Plan!B:B,0),MATCH($C717,[1]Plan!$A$2:$O$2,0))))</f>
        <v/>
      </c>
      <c r="U717" s="33">
        <f>IF(ISERROR(SUMIFS(P:P,E:E,Datenbank!$E717,C:C,Datenbank!$C717)),"",SUMIFS(P:P,E:E,Datenbank!$E717,C:C,Datenbank!$C717))+IF(ISERROR(SUMIFS(Q:Q,E:E,Datenbank!$E717,C:C,Datenbank!$C717)),"",SUMIFS(Q:Q,E:E,Datenbank!$E717,C:C,Datenbank!$C717))</f>
        <v>0</v>
      </c>
      <c r="V717" s="33" t="str">
        <f>IF(ISERROR(IF(Z717="Duplikat","",(Datenbank!$U717-Datenbank!$T717))),"",IF(Z717="Duplikat","",(Datenbank!$U717-Datenbank!$T717)))</f>
        <v/>
      </c>
      <c r="W717" s="33">
        <f ca="1">IF(ISERROR(SUMIF(O:T,Datenbank!$O717,T:T)),"",SUMIF(O:T,Datenbank!$O717,T:T))</f>
        <v>0</v>
      </c>
      <c r="X717" s="33">
        <f ca="1">IF(ISERROR(SUMIF(O:Q,Datenbank!$O717,Q:Q)),"",SUMIF(O:Q,Datenbank!$O717,Q:Q))+IF(ISERROR(SUMIF(O:Q,Datenbank!$O717,P:P)),"",SUMIF(O:Q,Datenbank!$O717,P:P))</f>
        <v>0</v>
      </c>
      <c r="Y717" s="33">
        <f ca="1">IF(ISERROR(Datenbank!$X717-W717),"",Datenbank!$X717-W717)</f>
        <v>0</v>
      </c>
      <c r="Z717" s="31" t="str" cm="1">
        <f t="array" ref="Z717">_xlfn.LET(_xlpm.fi,_xlfn._xlws.FILTER($O717:$O$2480,(MONTH($D717:$D$2480)=MONTH($D717))*($O717:$O$2480=$O717)),IF(COUNT(_xlpm.fi)&gt;1,"DUPLIKAT",""))</f>
        <v/>
      </c>
      <c r="AA717" s="31"/>
      <c r="AB717" s="31"/>
    </row>
    <row r="718" spans="2:28" ht="20.100000000000001" customHeight="1" x14ac:dyDescent="0.25">
      <c r="B718" s="31">
        <f t="shared" si="88"/>
        <v>706</v>
      </c>
      <c r="C718" s="31">
        <f t="shared" si="89"/>
        <v>1</v>
      </c>
      <c r="D718" s="32"/>
      <c r="E718" s="31"/>
      <c r="F718" s="31">
        <f>Datenbank!$E718</f>
        <v>0</v>
      </c>
      <c r="G718" s="33" t="str">
        <f>IF(ISERROR(INDEX([1]Plan!A:O,MATCH(E718,[1]Plan!C:C,0),MATCH(C718,[1]Plan!$A$2:$O$2,0))),"",INDEX([1]Plan!A:O,MATCH(E718,[1]Plan!C:C,0),MATCH(C718,[1]Plan!$A$2:$O$2,0)))</f>
        <v/>
      </c>
      <c r="H718" s="33"/>
      <c r="I718" s="33"/>
      <c r="J718" s="31"/>
      <c r="K718" s="33" t="str">
        <f t="shared" ref="K718:K781" si="94">IF(ISERROR(K717-G718),"",K717-G718)</f>
        <v/>
      </c>
      <c r="L718" s="33" t="str">
        <f t="shared" ref="L718:L781" si="95">IF(ISERROR(IF(AND(G718="",H718=""),"",L717-H718-I718)),"",IF(AND(G718="",H718=""),"",L717-H718-I718))</f>
        <v/>
      </c>
      <c r="M718" s="31" t="str">
        <f t="shared" si="90"/>
        <v/>
      </c>
      <c r="N718" s="31" t="str">
        <f>IF(ISERROR(VLOOKUP(M718,[1]Plan!$Q$5:$R$22,2,FALSE)),"",VLOOKUP(M718,[1]Plan!$Q$5:$R$22,2,FALSE))</f>
        <v/>
      </c>
      <c r="O718" s="31" t="str">
        <f>IF(ISERROR(INDEX([1]Plan!$B:$B,MATCH(F718,[1]Plan!$C:$C,0))),"",INDEX([1]Plan!$B:$B,MATCH(F718,[1]Plan!$C:$C,0)))</f>
        <v/>
      </c>
      <c r="P718" s="33" t="str">
        <f t="shared" si="91"/>
        <v/>
      </c>
      <c r="Q718" s="33">
        <f t="shared" si="92"/>
        <v>0</v>
      </c>
      <c r="R718" s="33" t="str">
        <f t="shared" si="93"/>
        <v/>
      </c>
      <c r="S718" s="33" t="str">
        <f>IF(Z718="DUPLIKAT","",Tabelle1[[#This Row],[Soll-Monat]])</f>
        <v/>
      </c>
      <c r="T718" s="33" t="str">
        <f>IF(ISERROR(IF(M718=99,"",INDEX([1]Plan!A:O,MATCH($O718,[1]Plan!B:B,0),MATCH($C718,[1]Plan!$A$2:$O$2,0)))),"",IF(M718=99,"",INDEX([1]Plan!A:O,MATCH($O718,[1]Plan!B:B,0),MATCH($C718,[1]Plan!$A$2:$O$2,0))))</f>
        <v/>
      </c>
      <c r="U718" s="33">
        <f>IF(ISERROR(SUMIFS(P:P,E:E,Datenbank!$E718,C:C,Datenbank!$C718)),"",SUMIFS(P:P,E:E,Datenbank!$E718,C:C,Datenbank!$C718))+IF(ISERROR(SUMIFS(Q:Q,E:E,Datenbank!$E718,C:C,Datenbank!$C718)),"",SUMIFS(Q:Q,E:E,Datenbank!$E718,C:C,Datenbank!$C718))</f>
        <v>0</v>
      </c>
      <c r="V718" s="33" t="str">
        <f>IF(ISERROR(IF(Z718="Duplikat","",(Datenbank!$U718-Datenbank!$T718))),"",IF(Z718="Duplikat","",(Datenbank!$U718-Datenbank!$T718)))</f>
        <v/>
      </c>
      <c r="W718" s="33">
        <f ca="1">IF(ISERROR(SUMIF(O:T,Datenbank!$O718,T:T)),"",SUMIF(O:T,Datenbank!$O718,T:T))</f>
        <v>0</v>
      </c>
      <c r="X718" s="33">
        <f ca="1">IF(ISERROR(SUMIF(O:Q,Datenbank!$O718,Q:Q)),"",SUMIF(O:Q,Datenbank!$O718,Q:Q))+IF(ISERROR(SUMIF(O:Q,Datenbank!$O718,P:P)),"",SUMIF(O:Q,Datenbank!$O718,P:P))</f>
        <v>0</v>
      </c>
      <c r="Y718" s="33">
        <f ca="1">IF(ISERROR(Datenbank!$X718-W718),"",Datenbank!$X718-W718)</f>
        <v>0</v>
      </c>
      <c r="Z718" s="31" t="str" cm="1">
        <f t="array" ref="Z718">_xlfn.LET(_xlpm.fi,_xlfn._xlws.FILTER($O718:$O$2480,(MONTH($D718:$D$2480)=MONTH($D718))*($O718:$O$2480=$O718)),IF(COUNT(_xlpm.fi)&gt;1,"DUPLIKAT",""))</f>
        <v/>
      </c>
      <c r="AA718" s="31"/>
      <c r="AB718" s="31"/>
    </row>
    <row r="719" spans="2:28" ht="20.100000000000001" customHeight="1" x14ac:dyDescent="0.25">
      <c r="B719" s="31">
        <f t="shared" si="88"/>
        <v>707</v>
      </c>
      <c r="C719" s="31">
        <f t="shared" si="89"/>
        <v>1</v>
      </c>
      <c r="D719" s="32"/>
      <c r="E719" s="31"/>
      <c r="F719" s="31">
        <f>Datenbank!$E719</f>
        <v>0</v>
      </c>
      <c r="G719" s="33" t="str">
        <f>IF(ISERROR(INDEX([1]Plan!A:O,MATCH(E719,[1]Plan!C:C,0),MATCH(C719,[1]Plan!$A$2:$O$2,0))),"",INDEX([1]Plan!A:O,MATCH(E719,[1]Plan!C:C,0),MATCH(C719,[1]Plan!$A$2:$O$2,0)))</f>
        <v/>
      </c>
      <c r="H719" s="33"/>
      <c r="I719" s="33"/>
      <c r="J719" s="31"/>
      <c r="K719" s="33" t="str">
        <f t="shared" si="94"/>
        <v/>
      </c>
      <c r="L719" s="33" t="str">
        <f t="shared" si="95"/>
        <v/>
      </c>
      <c r="M719" s="31" t="str">
        <f t="shared" si="90"/>
        <v/>
      </c>
      <c r="N719" s="31" t="str">
        <f>IF(ISERROR(VLOOKUP(M719,[1]Plan!$Q$5:$R$22,2,FALSE)),"",VLOOKUP(M719,[1]Plan!$Q$5:$R$22,2,FALSE))</f>
        <v/>
      </c>
      <c r="O719" s="31" t="str">
        <f>IF(ISERROR(INDEX([1]Plan!$B:$B,MATCH(F719,[1]Plan!$C:$C,0))),"",INDEX([1]Plan!$B:$B,MATCH(F719,[1]Plan!$C:$C,0)))</f>
        <v/>
      </c>
      <c r="P719" s="33" t="str">
        <f t="shared" si="91"/>
        <v/>
      </c>
      <c r="Q719" s="33">
        <f t="shared" si="92"/>
        <v>0</v>
      </c>
      <c r="R719" s="33" t="str">
        <f t="shared" si="93"/>
        <v/>
      </c>
      <c r="S719" s="33" t="str">
        <f>IF(Z719="DUPLIKAT","",Tabelle1[[#This Row],[Soll-Monat]])</f>
        <v/>
      </c>
      <c r="T719" s="33" t="str">
        <f>IF(ISERROR(IF(M719=99,"",INDEX([1]Plan!A:O,MATCH($O719,[1]Plan!B:B,0),MATCH($C719,[1]Plan!$A$2:$O$2,0)))),"",IF(M719=99,"",INDEX([1]Plan!A:O,MATCH($O719,[1]Plan!B:B,0),MATCH($C719,[1]Plan!$A$2:$O$2,0))))</f>
        <v/>
      </c>
      <c r="U719" s="33">
        <f>IF(ISERROR(SUMIFS(P:P,E:E,Datenbank!$E719,C:C,Datenbank!$C719)),"",SUMIFS(P:P,E:E,Datenbank!$E719,C:C,Datenbank!$C719))+IF(ISERROR(SUMIFS(Q:Q,E:E,Datenbank!$E719,C:C,Datenbank!$C719)),"",SUMIFS(Q:Q,E:E,Datenbank!$E719,C:C,Datenbank!$C719))</f>
        <v>0</v>
      </c>
      <c r="V719" s="33" t="str">
        <f>IF(ISERROR(IF(Z719="Duplikat","",(Datenbank!$U719-Datenbank!$T719))),"",IF(Z719="Duplikat","",(Datenbank!$U719-Datenbank!$T719)))</f>
        <v/>
      </c>
      <c r="W719" s="33">
        <f ca="1">IF(ISERROR(SUMIF(O:T,Datenbank!$O719,T:T)),"",SUMIF(O:T,Datenbank!$O719,T:T))</f>
        <v>0</v>
      </c>
      <c r="X719" s="33">
        <f ca="1">IF(ISERROR(SUMIF(O:Q,Datenbank!$O719,Q:Q)),"",SUMIF(O:Q,Datenbank!$O719,Q:Q))+IF(ISERROR(SUMIF(O:Q,Datenbank!$O719,P:P)),"",SUMIF(O:Q,Datenbank!$O719,P:P))</f>
        <v>0</v>
      </c>
      <c r="Y719" s="33">
        <f ca="1">IF(ISERROR(Datenbank!$X719-W719),"",Datenbank!$X719-W719)</f>
        <v>0</v>
      </c>
      <c r="Z719" s="31" t="str" cm="1">
        <f t="array" ref="Z719">_xlfn.LET(_xlpm.fi,_xlfn._xlws.FILTER($O719:$O$2480,(MONTH($D719:$D$2480)=MONTH($D719))*($O719:$O$2480=$O719)),IF(COUNT(_xlpm.fi)&gt;1,"DUPLIKAT",""))</f>
        <v/>
      </c>
      <c r="AA719" s="31"/>
      <c r="AB719" s="31"/>
    </row>
    <row r="720" spans="2:28" ht="20.100000000000001" customHeight="1" x14ac:dyDescent="0.25">
      <c r="B720" s="31">
        <f t="shared" si="88"/>
        <v>708</v>
      </c>
      <c r="C720" s="31">
        <f t="shared" si="89"/>
        <v>1</v>
      </c>
      <c r="D720" s="32"/>
      <c r="E720" s="31"/>
      <c r="F720" s="31">
        <f>Datenbank!$E720</f>
        <v>0</v>
      </c>
      <c r="G720" s="33" t="str">
        <f>IF(ISERROR(INDEX([1]Plan!A:O,MATCH(E720,[1]Plan!C:C,0),MATCH(C720,[1]Plan!$A$2:$O$2,0))),"",INDEX([1]Plan!A:O,MATCH(E720,[1]Plan!C:C,0),MATCH(C720,[1]Plan!$A$2:$O$2,0)))</f>
        <v/>
      </c>
      <c r="H720" s="33"/>
      <c r="I720" s="33"/>
      <c r="J720" s="31"/>
      <c r="K720" s="33" t="str">
        <f t="shared" si="94"/>
        <v/>
      </c>
      <c r="L720" s="33" t="str">
        <f t="shared" si="95"/>
        <v/>
      </c>
      <c r="M720" s="31" t="str">
        <f t="shared" si="90"/>
        <v/>
      </c>
      <c r="N720" s="31" t="str">
        <f>IF(ISERROR(VLOOKUP(M720,[1]Plan!$Q$5:$R$22,2,FALSE)),"",VLOOKUP(M720,[1]Plan!$Q$5:$R$22,2,FALSE))</f>
        <v/>
      </c>
      <c r="O720" s="31" t="str">
        <f>IF(ISERROR(INDEX([1]Plan!$B:$B,MATCH(F720,[1]Plan!$C:$C,0))),"",INDEX([1]Plan!$B:$B,MATCH(F720,[1]Plan!$C:$C,0)))</f>
        <v/>
      </c>
      <c r="P720" s="33" t="str">
        <f t="shared" si="91"/>
        <v/>
      </c>
      <c r="Q720" s="33">
        <f t="shared" si="92"/>
        <v>0</v>
      </c>
      <c r="R720" s="33" t="str">
        <f t="shared" si="93"/>
        <v/>
      </c>
      <c r="S720" s="33" t="str">
        <f>IF(Z720="DUPLIKAT","",Tabelle1[[#This Row],[Soll-Monat]])</f>
        <v/>
      </c>
      <c r="T720" s="33" t="str">
        <f>IF(ISERROR(IF(M720=99,"",INDEX([1]Plan!A:O,MATCH($O720,[1]Plan!B:B,0),MATCH($C720,[1]Plan!$A$2:$O$2,0)))),"",IF(M720=99,"",INDEX([1]Plan!A:O,MATCH($O720,[1]Plan!B:B,0),MATCH($C720,[1]Plan!$A$2:$O$2,0))))</f>
        <v/>
      </c>
      <c r="U720" s="33">
        <f>IF(ISERROR(SUMIFS(P:P,E:E,Datenbank!$E720,C:C,Datenbank!$C720)),"",SUMIFS(P:P,E:E,Datenbank!$E720,C:C,Datenbank!$C720))+IF(ISERROR(SUMIFS(Q:Q,E:E,Datenbank!$E720,C:C,Datenbank!$C720)),"",SUMIFS(Q:Q,E:E,Datenbank!$E720,C:C,Datenbank!$C720))</f>
        <v>0</v>
      </c>
      <c r="V720" s="33" t="str">
        <f>IF(ISERROR(IF(Z720="Duplikat","",(Datenbank!$U720-Datenbank!$T720))),"",IF(Z720="Duplikat","",(Datenbank!$U720-Datenbank!$T720)))</f>
        <v/>
      </c>
      <c r="W720" s="33">
        <f ca="1">IF(ISERROR(SUMIF(O:T,Datenbank!$O720,T:T)),"",SUMIF(O:T,Datenbank!$O720,T:T))</f>
        <v>0</v>
      </c>
      <c r="X720" s="33">
        <f ca="1">IF(ISERROR(SUMIF(O:Q,Datenbank!$O720,Q:Q)),"",SUMIF(O:Q,Datenbank!$O720,Q:Q))+IF(ISERROR(SUMIF(O:Q,Datenbank!$O720,P:P)),"",SUMIF(O:Q,Datenbank!$O720,P:P))</f>
        <v>0</v>
      </c>
      <c r="Y720" s="33">
        <f ca="1">IF(ISERROR(Datenbank!$X720-W720),"",Datenbank!$X720-W720)</f>
        <v>0</v>
      </c>
      <c r="Z720" s="31" t="str" cm="1">
        <f t="array" ref="Z720">_xlfn.LET(_xlpm.fi,_xlfn._xlws.FILTER($O720:$O$2480,(MONTH($D720:$D$2480)=MONTH($D720))*($O720:$O$2480=$O720)),IF(COUNT(_xlpm.fi)&gt;1,"DUPLIKAT",""))</f>
        <v/>
      </c>
      <c r="AA720" s="31"/>
      <c r="AB720" s="31"/>
    </row>
    <row r="721" spans="2:28" ht="20.100000000000001" customHeight="1" x14ac:dyDescent="0.25">
      <c r="B721" s="31">
        <f t="shared" si="88"/>
        <v>709</v>
      </c>
      <c r="C721" s="31">
        <f t="shared" si="89"/>
        <v>1</v>
      </c>
      <c r="D721" s="32"/>
      <c r="E721" s="31"/>
      <c r="F721" s="31">
        <f>Datenbank!$E721</f>
        <v>0</v>
      </c>
      <c r="G721" s="33" t="str">
        <f>IF(ISERROR(INDEX([1]Plan!A:O,MATCH(E721,[1]Plan!C:C,0),MATCH(C721,[1]Plan!$A$2:$O$2,0))),"",INDEX([1]Plan!A:O,MATCH(E721,[1]Plan!C:C,0),MATCH(C721,[1]Plan!$A$2:$O$2,0)))</f>
        <v/>
      </c>
      <c r="H721" s="33"/>
      <c r="I721" s="33"/>
      <c r="J721" s="31"/>
      <c r="K721" s="33" t="str">
        <f t="shared" si="94"/>
        <v/>
      </c>
      <c r="L721" s="33" t="str">
        <f t="shared" si="95"/>
        <v/>
      </c>
      <c r="M721" s="31" t="str">
        <f t="shared" si="90"/>
        <v/>
      </c>
      <c r="N721" s="31" t="str">
        <f>IF(ISERROR(VLOOKUP(M721,[1]Plan!$Q$5:$R$22,2,FALSE)),"",VLOOKUP(M721,[1]Plan!$Q$5:$R$22,2,FALSE))</f>
        <v/>
      </c>
      <c r="O721" s="31" t="str">
        <f>IF(ISERROR(INDEX([1]Plan!$B:$B,MATCH(F721,[1]Plan!$C:$C,0))),"",INDEX([1]Plan!$B:$B,MATCH(F721,[1]Plan!$C:$C,0)))</f>
        <v/>
      </c>
      <c r="P721" s="33" t="str">
        <f t="shared" si="91"/>
        <v/>
      </c>
      <c r="Q721" s="33">
        <f t="shared" si="92"/>
        <v>0</v>
      </c>
      <c r="R721" s="33" t="str">
        <f t="shared" si="93"/>
        <v/>
      </c>
      <c r="S721" s="33" t="str">
        <f>IF(Z721="DUPLIKAT","",Tabelle1[[#This Row],[Soll-Monat]])</f>
        <v/>
      </c>
      <c r="T721" s="33" t="str">
        <f>IF(ISERROR(IF(M721=99,"",INDEX([1]Plan!A:O,MATCH($O721,[1]Plan!B:B,0),MATCH($C721,[1]Plan!$A$2:$O$2,0)))),"",IF(M721=99,"",INDEX([1]Plan!A:O,MATCH($O721,[1]Plan!B:B,0),MATCH($C721,[1]Plan!$A$2:$O$2,0))))</f>
        <v/>
      </c>
      <c r="U721" s="33">
        <f>IF(ISERROR(SUMIFS(P:P,E:E,Datenbank!$E721,C:C,Datenbank!$C721)),"",SUMIFS(P:P,E:E,Datenbank!$E721,C:C,Datenbank!$C721))+IF(ISERROR(SUMIFS(Q:Q,E:E,Datenbank!$E721,C:C,Datenbank!$C721)),"",SUMIFS(Q:Q,E:E,Datenbank!$E721,C:C,Datenbank!$C721))</f>
        <v>0</v>
      </c>
      <c r="V721" s="33" t="str">
        <f>IF(ISERROR(IF(Z721="Duplikat","",(Datenbank!$U721-Datenbank!$T721))),"",IF(Z721="Duplikat","",(Datenbank!$U721-Datenbank!$T721)))</f>
        <v/>
      </c>
      <c r="W721" s="33">
        <f ca="1">IF(ISERROR(SUMIF(O:T,Datenbank!$O721,T:T)),"",SUMIF(O:T,Datenbank!$O721,T:T))</f>
        <v>0</v>
      </c>
      <c r="X721" s="33">
        <f ca="1">IF(ISERROR(SUMIF(O:Q,Datenbank!$O721,Q:Q)),"",SUMIF(O:Q,Datenbank!$O721,Q:Q))+IF(ISERROR(SUMIF(O:Q,Datenbank!$O721,P:P)),"",SUMIF(O:Q,Datenbank!$O721,P:P))</f>
        <v>0</v>
      </c>
      <c r="Y721" s="33">
        <f ca="1">IF(ISERROR(Datenbank!$X721-W721),"",Datenbank!$X721-W721)</f>
        <v>0</v>
      </c>
      <c r="Z721" s="31" t="str" cm="1">
        <f t="array" ref="Z721">_xlfn.LET(_xlpm.fi,_xlfn._xlws.FILTER($O721:$O$2480,(MONTH($D721:$D$2480)=MONTH($D721))*($O721:$O$2480=$O721)),IF(COUNT(_xlpm.fi)&gt;1,"DUPLIKAT",""))</f>
        <v/>
      </c>
      <c r="AA721" s="31"/>
      <c r="AB721" s="31"/>
    </row>
    <row r="722" spans="2:28" ht="20.100000000000001" customHeight="1" x14ac:dyDescent="0.25">
      <c r="B722" s="31">
        <f t="shared" si="88"/>
        <v>710</v>
      </c>
      <c r="C722" s="31">
        <f t="shared" si="89"/>
        <v>1</v>
      </c>
      <c r="D722" s="32"/>
      <c r="E722" s="31"/>
      <c r="F722" s="31">
        <f>Datenbank!$E722</f>
        <v>0</v>
      </c>
      <c r="G722" s="33" t="str">
        <f>IF(ISERROR(INDEX([1]Plan!A:O,MATCH(E722,[1]Plan!C:C,0),MATCH(C722,[1]Plan!$A$2:$O$2,0))),"",INDEX([1]Plan!A:O,MATCH(E722,[1]Plan!C:C,0),MATCH(C722,[1]Plan!$A$2:$O$2,0)))</f>
        <v/>
      </c>
      <c r="H722" s="33"/>
      <c r="I722" s="33"/>
      <c r="J722" s="31"/>
      <c r="K722" s="33" t="str">
        <f t="shared" si="94"/>
        <v/>
      </c>
      <c r="L722" s="33" t="str">
        <f t="shared" si="95"/>
        <v/>
      </c>
      <c r="M722" s="31" t="str">
        <f t="shared" si="90"/>
        <v/>
      </c>
      <c r="N722" s="31" t="str">
        <f>IF(ISERROR(VLOOKUP(M722,[1]Plan!$Q$5:$R$22,2,FALSE)),"",VLOOKUP(M722,[1]Plan!$Q$5:$R$22,2,FALSE))</f>
        <v/>
      </c>
      <c r="O722" s="31" t="str">
        <f>IF(ISERROR(INDEX([1]Plan!$B:$B,MATCH(F722,[1]Plan!$C:$C,0))),"",INDEX([1]Plan!$B:$B,MATCH(F722,[1]Plan!$C:$C,0)))</f>
        <v/>
      </c>
      <c r="P722" s="33" t="str">
        <f t="shared" si="91"/>
        <v/>
      </c>
      <c r="Q722" s="33">
        <f t="shared" si="92"/>
        <v>0</v>
      </c>
      <c r="R722" s="33" t="str">
        <f t="shared" si="93"/>
        <v/>
      </c>
      <c r="S722" s="33" t="str">
        <f>IF(Z722="DUPLIKAT","",Tabelle1[[#This Row],[Soll-Monat]])</f>
        <v/>
      </c>
      <c r="T722" s="33" t="str">
        <f>IF(ISERROR(IF(M722=99,"",INDEX([1]Plan!A:O,MATCH($O722,[1]Plan!B:B,0),MATCH($C722,[1]Plan!$A$2:$O$2,0)))),"",IF(M722=99,"",INDEX([1]Plan!A:O,MATCH($O722,[1]Plan!B:B,0),MATCH($C722,[1]Plan!$A$2:$O$2,0))))</f>
        <v/>
      </c>
      <c r="U722" s="33">
        <f>IF(ISERROR(SUMIFS(P:P,E:E,Datenbank!$E722,C:C,Datenbank!$C722)),"",SUMIFS(P:P,E:E,Datenbank!$E722,C:C,Datenbank!$C722))+IF(ISERROR(SUMIFS(Q:Q,E:E,Datenbank!$E722,C:C,Datenbank!$C722)),"",SUMIFS(Q:Q,E:E,Datenbank!$E722,C:C,Datenbank!$C722))</f>
        <v>0</v>
      </c>
      <c r="V722" s="33" t="str">
        <f>IF(ISERROR(IF(Z722="Duplikat","",(Datenbank!$U722-Datenbank!$T722))),"",IF(Z722="Duplikat","",(Datenbank!$U722-Datenbank!$T722)))</f>
        <v/>
      </c>
      <c r="W722" s="33">
        <f ca="1">IF(ISERROR(SUMIF(O:T,Datenbank!$O722,T:T)),"",SUMIF(O:T,Datenbank!$O722,T:T))</f>
        <v>0</v>
      </c>
      <c r="X722" s="33">
        <f ca="1">IF(ISERROR(SUMIF(O:Q,Datenbank!$O722,Q:Q)),"",SUMIF(O:Q,Datenbank!$O722,Q:Q))+IF(ISERROR(SUMIF(O:Q,Datenbank!$O722,P:P)),"",SUMIF(O:Q,Datenbank!$O722,P:P))</f>
        <v>0</v>
      </c>
      <c r="Y722" s="33">
        <f ca="1">IF(ISERROR(Datenbank!$X722-W722),"",Datenbank!$X722-W722)</f>
        <v>0</v>
      </c>
      <c r="Z722" s="31" t="str" cm="1">
        <f t="array" ref="Z722">_xlfn.LET(_xlpm.fi,_xlfn._xlws.FILTER($O722:$O$2480,(MONTH($D722:$D$2480)=MONTH($D722))*($O722:$O$2480=$O722)),IF(COUNT(_xlpm.fi)&gt;1,"DUPLIKAT",""))</f>
        <v/>
      </c>
      <c r="AA722" s="31"/>
      <c r="AB722" s="31"/>
    </row>
    <row r="723" spans="2:28" ht="20.100000000000001" customHeight="1" x14ac:dyDescent="0.25">
      <c r="B723" s="31">
        <f t="shared" si="88"/>
        <v>711</v>
      </c>
      <c r="C723" s="31">
        <f t="shared" si="89"/>
        <v>1</v>
      </c>
      <c r="D723" s="32"/>
      <c r="E723" s="31"/>
      <c r="F723" s="31">
        <f>Datenbank!$E723</f>
        <v>0</v>
      </c>
      <c r="G723" s="33" t="str">
        <f>IF(ISERROR(INDEX([1]Plan!A:O,MATCH(E723,[1]Plan!C:C,0),MATCH(C723,[1]Plan!$A$2:$O$2,0))),"",INDEX([1]Plan!A:O,MATCH(E723,[1]Plan!C:C,0),MATCH(C723,[1]Plan!$A$2:$O$2,0)))</f>
        <v/>
      </c>
      <c r="H723" s="33"/>
      <c r="I723" s="33"/>
      <c r="J723" s="31"/>
      <c r="K723" s="33" t="str">
        <f t="shared" si="94"/>
        <v/>
      </c>
      <c r="L723" s="33" t="str">
        <f t="shared" si="95"/>
        <v/>
      </c>
      <c r="M723" s="31" t="str">
        <f t="shared" si="90"/>
        <v/>
      </c>
      <c r="N723" s="31" t="str">
        <f>IF(ISERROR(VLOOKUP(M723,[1]Plan!$Q$5:$R$22,2,FALSE)),"",VLOOKUP(M723,[1]Plan!$Q$5:$R$22,2,FALSE))</f>
        <v/>
      </c>
      <c r="O723" s="31" t="str">
        <f>IF(ISERROR(INDEX([1]Plan!$B:$B,MATCH(F723,[1]Plan!$C:$C,0))),"",INDEX([1]Plan!$B:$B,MATCH(F723,[1]Plan!$C:$C,0)))</f>
        <v/>
      </c>
      <c r="P723" s="33" t="str">
        <f t="shared" si="91"/>
        <v/>
      </c>
      <c r="Q723" s="33">
        <f t="shared" si="92"/>
        <v>0</v>
      </c>
      <c r="R723" s="33" t="str">
        <f t="shared" si="93"/>
        <v/>
      </c>
      <c r="S723" s="33" t="str">
        <f>IF(Z723="DUPLIKAT","",Tabelle1[[#This Row],[Soll-Monat]])</f>
        <v/>
      </c>
      <c r="T723" s="33" t="str">
        <f>IF(ISERROR(IF(M723=99,"",INDEX([1]Plan!A:O,MATCH($O723,[1]Plan!B:B,0),MATCH($C723,[1]Plan!$A$2:$O$2,0)))),"",IF(M723=99,"",INDEX([1]Plan!A:O,MATCH($O723,[1]Plan!B:B,0),MATCH($C723,[1]Plan!$A$2:$O$2,0))))</f>
        <v/>
      </c>
      <c r="U723" s="33">
        <f>IF(ISERROR(SUMIFS(P:P,E:E,Datenbank!$E723,C:C,Datenbank!$C723)),"",SUMIFS(P:P,E:E,Datenbank!$E723,C:C,Datenbank!$C723))+IF(ISERROR(SUMIFS(Q:Q,E:E,Datenbank!$E723,C:C,Datenbank!$C723)),"",SUMIFS(Q:Q,E:E,Datenbank!$E723,C:C,Datenbank!$C723))</f>
        <v>0</v>
      </c>
      <c r="V723" s="33" t="str">
        <f>IF(ISERROR(IF(Z723="Duplikat","",(Datenbank!$U723-Datenbank!$T723))),"",IF(Z723="Duplikat","",(Datenbank!$U723-Datenbank!$T723)))</f>
        <v/>
      </c>
      <c r="W723" s="33">
        <f ca="1">IF(ISERROR(SUMIF(O:T,Datenbank!$O723,T:T)),"",SUMIF(O:T,Datenbank!$O723,T:T))</f>
        <v>0</v>
      </c>
      <c r="X723" s="33">
        <f ca="1">IF(ISERROR(SUMIF(O:Q,Datenbank!$O723,Q:Q)),"",SUMIF(O:Q,Datenbank!$O723,Q:Q))+IF(ISERROR(SUMIF(O:Q,Datenbank!$O723,P:P)),"",SUMIF(O:Q,Datenbank!$O723,P:P))</f>
        <v>0</v>
      </c>
      <c r="Y723" s="33">
        <f ca="1">IF(ISERROR(Datenbank!$X723-W723),"",Datenbank!$X723-W723)</f>
        <v>0</v>
      </c>
      <c r="Z723" s="31" t="str" cm="1">
        <f t="array" ref="Z723">_xlfn.LET(_xlpm.fi,_xlfn._xlws.FILTER($O723:$O$2480,(MONTH($D723:$D$2480)=MONTH($D723))*($O723:$O$2480=$O723)),IF(COUNT(_xlpm.fi)&gt;1,"DUPLIKAT",""))</f>
        <v/>
      </c>
      <c r="AA723" s="31"/>
      <c r="AB723" s="31"/>
    </row>
    <row r="724" spans="2:28" ht="20.100000000000001" customHeight="1" x14ac:dyDescent="0.25">
      <c r="B724" s="31">
        <f t="shared" si="88"/>
        <v>712</v>
      </c>
      <c r="C724" s="31">
        <f t="shared" si="89"/>
        <v>1</v>
      </c>
      <c r="D724" s="32"/>
      <c r="E724" s="31"/>
      <c r="F724" s="31">
        <f>Datenbank!$E724</f>
        <v>0</v>
      </c>
      <c r="G724" s="33" t="str">
        <f>IF(ISERROR(INDEX([1]Plan!A:O,MATCH(E724,[1]Plan!C:C,0),MATCH(C724,[1]Plan!$A$2:$O$2,0))),"",INDEX([1]Plan!A:O,MATCH(E724,[1]Plan!C:C,0),MATCH(C724,[1]Plan!$A$2:$O$2,0)))</f>
        <v/>
      </c>
      <c r="H724" s="33"/>
      <c r="I724" s="33"/>
      <c r="J724" s="31"/>
      <c r="K724" s="33" t="str">
        <f t="shared" si="94"/>
        <v/>
      </c>
      <c r="L724" s="33" t="str">
        <f t="shared" si="95"/>
        <v/>
      </c>
      <c r="M724" s="31" t="str">
        <f t="shared" si="90"/>
        <v/>
      </c>
      <c r="N724" s="31" t="str">
        <f>IF(ISERROR(VLOOKUP(M724,[1]Plan!$Q$5:$R$22,2,FALSE)),"",VLOOKUP(M724,[1]Plan!$Q$5:$R$22,2,FALSE))</f>
        <v/>
      </c>
      <c r="O724" s="31" t="str">
        <f>IF(ISERROR(INDEX([1]Plan!$B:$B,MATCH(F724,[1]Plan!$C:$C,0))),"",INDEX([1]Plan!$B:$B,MATCH(F724,[1]Plan!$C:$C,0)))</f>
        <v/>
      </c>
      <c r="P724" s="33" t="str">
        <f t="shared" si="91"/>
        <v/>
      </c>
      <c r="Q724" s="33">
        <f t="shared" si="92"/>
        <v>0</v>
      </c>
      <c r="R724" s="33" t="str">
        <f t="shared" si="93"/>
        <v/>
      </c>
      <c r="S724" s="33" t="str">
        <f>IF(Z724="DUPLIKAT","",Tabelle1[[#This Row],[Soll-Monat]])</f>
        <v/>
      </c>
      <c r="T724" s="33" t="str">
        <f>IF(ISERROR(IF(M724=99,"",INDEX([1]Plan!A:O,MATCH($O724,[1]Plan!B:B,0),MATCH($C724,[1]Plan!$A$2:$O$2,0)))),"",IF(M724=99,"",INDEX([1]Plan!A:O,MATCH($O724,[1]Plan!B:B,0),MATCH($C724,[1]Plan!$A$2:$O$2,0))))</f>
        <v/>
      </c>
      <c r="U724" s="33">
        <f>IF(ISERROR(SUMIFS(P:P,E:E,Datenbank!$E724,C:C,Datenbank!$C724)),"",SUMIFS(P:P,E:E,Datenbank!$E724,C:C,Datenbank!$C724))+IF(ISERROR(SUMIFS(Q:Q,E:E,Datenbank!$E724,C:C,Datenbank!$C724)),"",SUMIFS(Q:Q,E:E,Datenbank!$E724,C:C,Datenbank!$C724))</f>
        <v>0</v>
      </c>
      <c r="V724" s="33" t="str">
        <f>IF(ISERROR(IF(Z724="Duplikat","",(Datenbank!$U724-Datenbank!$T724))),"",IF(Z724="Duplikat","",(Datenbank!$U724-Datenbank!$T724)))</f>
        <v/>
      </c>
      <c r="W724" s="33">
        <f ca="1">IF(ISERROR(SUMIF(O:T,Datenbank!$O724,T:T)),"",SUMIF(O:T,Datenbank!$O724,T:T))</f>
        <v>0</v>
      </c>
      <c r="X724" s="33">
        <f ca="1">IF(ISERROR(SUMIF(O:Q,Datenbank!$O724,Q:Q)),"",SUMIF(O:Q,Datenbank!$O724,Q:Q))+IF(ISERROR(SUMIF(O:Q,Datenbank!$O724,P:P)),"",SUMIF(O:Q,Datenbank!$O724,P:P))</f>
        <v>0</v>
      </c>
      <c r="Y724" s="33">
        <f ca="1">IF(ISERROR(Datenbank!$X724-W724),"",Datenbank!$X724-W724)</f>
        <v>0</v>
      </c>
      <c r="Z724" s="31" t="str" cm="1">
        <f t="array" ref="Z724">_xlfn.LET(_xlpm.fi,_xlfn._xlws.FILTER($O724:$O$2480,(MONTH($D724:$D$2480)=MONTH($D724))*($O724:$O$2480=$O724)),IF(COUNT(_xlpm.fi)&gt;1,"DUPLIKAT",""))</f>
        <v/>
      </c>
      <c r="AA724" s="31"/>
      <c r="AB724" s="31"/>
    </row>
    <row r="725" spans="2:28" ht="20.100000000000001" customHeight="1" x14ac:dyDescent="0.25">
      <c r="B725" s="31">
        <f t="shared" ref="B725:B788" si="96">B724+1</f>
        <v>713</v>
      </c>
      <c r="C725" s="31">
        <f t="shared" ref="C725:C788" si="97">MONTH(D725)*1</f>
        <v>1</v>
      </c>
      <c r="D725" s="32"/>
      <c r="E725" s="31"/>
      <c r="F725" s="31">
        <f>Datenbank!$E725</f>
        <v>0</v>
      </c>
      <c r="G725" s="33" t="str">
        <f>IF(ISERROR(INDEX([1]Plan!A:O,MATCH(E725,[1]Plan!C:C,0),MATCH(C725,[1]Plan!$A$2:$O$2,0))),"",INDEX([1]Plan!A:O,MATCH(E725,[1]Plan!C:C,0),MATCH(C725,[1]Plan!$A$2:$O$2,0)))</f>
        <v/>
      </c>
      <c r="H725" s="33"/>
      <c r="I725" s="33"/>
      <c r="J725" s="31"/>
      <c r="K725" s="33" t="str">
        <f t="shared" si="94"/>
        <v/>
      </c>
      <c r="L725" s="33" t="str">
        <f t="shared" si="95"/>
        <v/>
      </c>
      <c r="M725" s="31" t="str">
        <f t="shared" ref="M725:M788" si="98">IF(E725&gt;0,LEFT(O725,2)*1,"")</f>
        <v/>
      </c>
      <c r="N725" s="31" t="str">
        <f>IF(ISERROR(VLOOKUP(M725,[1]Plan!$Q$5:$R$22,2,FALSE)),"",VLOOKUP(M725,[1]Plan!$Q$5:$R$22,2,FALSE))</f>
        <v/>
      </c>
      <c r="O725" s="31" t="str">
        <f>IF(ISERROR(INDEX([1]Plan!$B:$B,MATCH(F725,[1]Plan!$C:$C,0))),"",INDEX([1]Plan!$B:$B,MATCH(F725,[1]Plan!$C:$C,0)))</f>
        <v/>
      </c>
      <c r="P725" s="33" t="str">
        <f t="shared" ref="P725:P788" si="99">IF(ISERROR(IF(M725=99,0,IF(M725&lt;&gt;10,G725+I725,0))),"",IF(M725=99,0,IF(M725&lt;&gt;10,G725+I725,0)))</f>
        <v/>
      </c>
      <c r="Q725" s="33">
        <f t="shared" ref="Q725:Q788" si="100">IF(ISERROR(IF(M725=10,G725+I725,0)*1),"",IF(M725=10,G725+I725,0)*1)</f>
        <v>0</v>
      </c>
      <c r="R725" s="33" t="str">
        <f t="shared" ref="R725:R788" si="101">IF(M725=99,G725,"")</f>
        <v/>
      </c>
      <c r="S725" s="33" t="str">
        <f>IF(Z725="DUPLIKAT","",Tabelle1[[#This Row],[Soll-Monat]])</f>
        <v/>
      </c>
      <c r="T725" s="33" t="str">
        <f>IF(ISERROR(IF(M725=99,"",INDEX([1]Plan!A:O,MATCH($O725,[1]Plan!B:B,0),MATCH($C725,[1]Plan!$A$2:$O$2,0)))),"",IF(M725=99,"",INDEX([1]Plan!A:O,MATCH($O725,[1]Plan!B:B,0),MATCH($C725,[1]Plan!$A$2:$O$2,0))))</f>
        <v/>
      </c>
      <c r="U725" s="33">
        <f>IF(ISERROR(SUMIFS(P:P,E:E,Datenbank!$E725,C:C,Datenbank!$C725)),"",SUMIFS(P:P,E:E,Datenbank!$E725,C:C,Datenbank!$C725))+IF(ISERROR(SUMIFS(Q:Q,E:E,Datenbank!$E725,C:C,Datenbank!$C725)),"",SUMIFS(Q:Q,E:E,Datenbank!$E725,C:C,Datenbank!$C725))</f>
        <v>0</v>
      </c>
      <c r="V725" s="33" t="str">
        <f>IF(ISERROR(IF(Z725="Duplikat","",(Datenbank!$U725-Datenbank!$T725))),"",IF(Z725="Duplikat","",(Datenbank!$U725-Datenbank!$T725)))</f>
        <v/>
      </c>
      <c r="W725" s="33">
        <f ca="1">IF(ISERROR(SUMIF(O:T,Datenbank!$O725,T:T)),"",SUMIF(O:T,Datenbank!$O725,T:T))</f>
        <v>0</v>
      </c>
      <c r="X725" s="33">
        <f ca="1">IF(ISERROR(SUMIF(O:Q,Datenbank!$O725,Q:Q)),"",SUMIF(O:Q,Datenbank!$O725,Q:Q))+IF(ISERROR(SUMIF(O:Q,Datenbank!$O725,P:P)),"",SUMIF(O:Q,Datenbank!$O725,P:P))</f>
        <v>0</v>
      </c>
      <c r="Y725" s="33">
        <f ca="1">IF(ISERROR(Datenbank!$X725-W725),"",Datenbank!$X725-W725)</f>
        <v>0</v>
      </c>
      <c r="Z725" s="31" t="str" cm="1">
        <f t="array" ref="Z725">_xlfn.LET(_xlpm.fi,_xlfn._xlws.FILTER($O725:$O$2480,(MONTH($D725:$D$2480)=MONTH($D725))*($O725:$O$2480=$O725)),IF(COUNT(_xlpm.fi)&gt;1,"DUPLIKAT",""))</f>
        <v/>
      </c>
      <c r="AA725" s="31"/>
      <c r="AB725" s="31"/>
    </row>
    <row r="726" spans="2:28" ht="20.100000000000001" customHeight="1" x14ac:dyDescent="0.25">
      <c r="B726" s="31">
        <f t="shared" si="96"/>
        <v>714</v>
      </c>
      <c r="C726" s="31">
        <f t="shared" si="97"/>
        <v>1</v>
      </c>
      <c r="D726" s="32"/>
      <c r="E726" s="31"/>
      <c r="F726" s="31">
        <f>Datenbank!$E726</f>
        <v>0</v>
      </c>
      <c r="G726" s="33" t="str">
        <f>IF(ISERROR(INDEX([1]Plan!A:O,MATCH(E726,[1]Plan!C:C,0),MATCH(C726,[1]Plan!$A$2:$O$2,0))),"",INDEX([1]Plan!A:O,MATCH(E726,[1]Plan!C:C,0),MATCH(C726,[1]Plan!$A$2:$O$2,0)))</f>
        <v/>
      </c>
      <c r="H726" s="33"/>
      <c r="I726" s="33"/>
      <c r="J726" s="31"/>
      <c r="K726" s="33" t="str">
        <f t="shared" si="94"/>
        <v/>
      </c>
      <c r="L726" s="33" t="str">
        <f t="shared" si="95"/>
        <v/>
      </c>
      <c r="M726" s="31" t="str">
        <f t="shared" si="98"/>
        <v/>
      </c>
      <c r="N726" s="31" t="str">
        <f>IF(ISERROR(VLOOKUP(M726,[1]Plan!$Q$5:$R$22,2,FALSE)),"",VLOOKUP(M726,[1]Plan!$Q$5:$R$22,2,FALSE))</f>
        <v/>
      </c>
      <c r="O726" s="31" t="str">
        <f>IF(ISERROR(INDEX([1]Plan!$B:$B,MATCH(F726,[1]Plan!$C:$C,0))),"",INDEX([1]Plan!$B:$B,MATCH(F726,[1]Plan!$C:$C,0)))</f>
        <v/>
      </c>
      <c r="P726" s="33" t="str">
        <f t="shared" si="99"/>
        <v/>
      </c>
      <c r="Q726" s="33">
        <f t="shared" si="100"/>
        <v>0</v>
      </c>
      <c r="R726" s="33" t="str">
        <f t="shared" si="101"/>
        <v/>
      </c>
      <c r="S726" s="33" t="str">
        <f>IF(Z726="DUPLIKAT","",Tabelle1[[#This Row],[Soll-Monat]])</f>
        <v/>
      </c>
      <c r="T726" s="33" t="str">
        <f>IF(ISERROR(IF(M726=99,"",INDEX([1]Plan!A:O,MATCH($O726,[1]Plan!B:B,0),MATCH($C726,[1]Plan!$A$2:$O$2,0)))),"",IF(M726=99,"",INDEX([1]Plan!A:O,MATCH($O726,[1]Plan!B:B,0),MATCH($C726,[1]Plan!$A$2:$O$2,0))))</f>
        <v/>
      </c>
      <c r="U726" s="33">
        <f>IF(ISERROR(SUMIFS(P:P,E:E,Datenbank!$E726,C:C,Datenbank!$C726)),"",SUMIFS(P:P,E:E,Datenbank!$E726,C:C,Datenbank!$C726))+IF(ISERROR(SUMIFS(Q:Q,E:E,Datenbank!$E726,C:C,Datenbank!$C726)),"",SUMIFS(Q:Q,E:E,Datenbank!$E726,C:C,Datenbank!$C726))</f>
        <v>0</v>
      </c>
      <c r="V726" s="33" t="str">
        <f>IF(ISERROR(IF(Z726="Duplikat","",(Datenbank!$U726-Datenbank!$T726))),"",IF(Z726="Duplikat","",(Datenbank!$U726-Datenbank!$T726)))</f>
        <v/>
      </c>
      <c r="W726" s="33">
        <f ca="1">IF(ISERROR(SUMIF(O:T,Datenbank!$O726,T:T)),"",SUMIF(O:T,Datenbank!$O726,T:T))</f>
        <v>0</v>
      </c>
      <c r="X726" s="33">
        <f ca="1">IF(ISERROR(SUMIF(O:Q,Datenbank!$O726,Q:Q)),"",SUMIF(O:Q,Datenbank!$O726,Q:Q))+IF(ISERROR(SUMIF(O:Q,Datenbank!$O726,P:P)),"",SUMIF(O:Q,Datenbank!$O726,P:P))</f>
        <v>0</v>
      </c>
      <c r="Y726" s="33">
        <f ca="1">IF(ISERROR(Datenbank!$X726-W726),"",Datenbank!$X726-W726)</f>
        <v>0</v>
      </c>
      <c r="Z726" s="31" t="str" cm="1">
        <f t="array" ref="Z726">_xlfn.LET(_xlpm.fi,_xlfn._xlws.FILTER($O726:$O$2480,(MONTH($D726:$D$2480)=MONTH($D726))*($O726:$O$2480=$O726)),IF(COUNT(_xlpm.fi)&gt;1,"DUPLIKAT",""))</f>
        <v/>
      </c>
      <c r="AA726" s="31"/>
      <c r="AB726" s="31"/>
    </row>
    <row r="727" spans="2:28" ht="20.100000000000001" customHeight="1" x14ac:dyDescent="0.25">
      <c r="B727" s="31">
        <f t="shared" si="96"/>
        <v>715</v>
      </c>
      <c r="C727" s="31">
        <f t="shared" si="97"/>
        <v>1</v>
      </c>
      <c r="D727" s="32"/>
      <c r="E727" s="31"/>
      <c r="F727" s="31">
        <f>Datenbank!$E727</f>
        <v>0</v>
      </c>
      <c r="G727" s="33" t="str">
        <f>IF(ISERROR(INDEX([1]Plan!A:O,MATCH(E727,[1]Plan!C:C,0),MATCH(C727,[1]Plan!$A$2:$O$2,0))),"",INDEX([1]Plan!A:O,MATCH(E727,[1]Plan!C:C,0),MATCH(C727,[1]Plan!$A$2:$O$2,0)))</f>
        <v/>
      </c>
      <c r="H727" s="33"/>
      <c r="I727" s="33"/>
      <c r="J727" s="31"/>
      <c r="K727" s="33" t="str">
        <f t="shared" si="94"/>
        <v/>
      </c>
      <c r="L727" s="33" t="str">
        <f t="shared" si="95"/>
        <v/>
      </c>
      <c r="M727" s="31" t="str">
        <f t="shared" si="98"/>
        <v/>
      </c>
      <c r="N727" s="31" t="str">
        <f>IF(ISERROR(VLOOKUP(M727,[1]Plan!$Q$5:$R$22,2,FALSE)),"",VLOOKUP(M727,[1]Plan!$Q$5:$R$22,2,FALSE))</f>
        <v/>
      </c>
      <c r="O727" s="31" t="str">
        <f>IF(ISERROR(INDEX([1]Plan!$B:$B,MATCH(F727,[1]Plan!$C:$C,0))),"",INDEX([1]Plan!$B:$B,MATCH(F727,[1]Plan!$C:$C,0)))</f>
        <v/>
      </c>
      <c r="P727" s="33" t="str">
        <f t="shared" si="99"/>
        <v/>
      </c>
      <c r="Q727" s="33">
        <f t="shared" si="100"/>
        <v>0</v>
      </c>
      <c r="R727" s="33" t="str">
        <f t="shared" si="101"/>
        <v/>
      </c>
      <c r="S727" s="33" t="str">
        <f>IF(Z727="DUPLIKAT","",Tabelle1[[#This Row],[Soll-Monat]])</f>
        <v/>
      </c>
      <c r="T727" s="33" t="str">
        <f>IF(ISERROR(IF(M727=99,"",INDEX([1]Plan!A:O,MATCH($O727,[1]Plan!B:B,0),MATCH($C727,[1]Plan!$A$2:$O$2,0)))),"",IF(M727=99,"",INDEX([1]Plan!A:O,MATCH($O727,[1]Plan!B:B,0),MATCH($C727,[1]Plan!$A$2:$O$2,0))))</f>
        <v/>
      </c>
      <c r="U727" s="33">
        <f>IF(ISERROR(SUMIFS(P:P,E:E,Datenbank!$E727,C:C,Datenbank!$C727)),"",SUMIFS(P:P,E:E,Datenbank!$E727,C:C,Datenbank!$C727))+IF(ISERROR(SUMIFS(Q:Q,E:E,Datenbank!$E727,C:C,Datenbank!$C727)),"",SUMIFS(Q:Q,E:E,Datenbank!$E727,C:C,Datenbank!$C727))</f>
        <v>0</v>
      </c>
      <c r="V727" s="33" t="str">
        <f>IF(ISERROR(IF(Z727="Duplikat","",(Datenbank!$U727-Datenbank!$T727))),"",IF(Z727="Duplikat","",(Datenbank!$U727-Datenbank!$T727)))</f>
        <v/>
      </c>
      <c r="W727" s="33">
        <f ca="1">IF(ISERROR(SUMIF(O:T,Datenbank!$O727,T:T)),"",SUMIF(O:T,Datenbank!$O727,T:T))</f>
        <v>0</v>
      </c>
      <c r="X727" s="33">
        <f ca="1">IF(ISERROR(SUMIF(O:Q,Datenbank!$O727,Q:Q)),"",SUMIF(O:Q,Datenbank!$O727,Q:Q))+IF(ISERROR(SUMIF(O:Q,Datenbank!$O727,P:P)),"",SUMIF(O:Q,Datenbank!$O727,P:P))</f>
        <v>0</v>
      </c>
      <c r="Y727" s="33">
        <f ca="1">IF(ISERROR(Datenbank!$X727-W727),"",Datenbank!$X727-W727)</f>
        <v>0</v>
      </c>
      <c r="Z727" s="31" t="str" cm="1">
        <f t="array" ref="Z727">_xlfn.LET(_xlpm.fi,_xlfn._xlws.FILTER($O727:$O$2480,(MONTH($D727:$D$2480)=MONTH($D727))*($O727:$O$2480=$O727)),IF(COUNT(_xlpm.fi)&gt;1,"DUPLIKAT",""))</f>
        <v/>
      </c>
      <c r="AA727" s="31"/>
      <c r="AB727" s="31"/>
    </row>
    <row r="728" spans="2:28" ht="20.100000000000001" customHeight="1" x14ac:dyDescent="0.25">
      <c r="B728" s="31">
        <f t="shared" si="96"/>
        <v>716</v>
      </c>
      <c r="C728" s="31">
        <f t="shared" si="97"/>
        <v>1</v>
      </c>
      <c r="D728" s="32"/>
      <c r="E728" s="31"/>
      <c r="F728" s="31">
        <f>Datenbank!$E728</f>
        <v>0</v>
      </c>
      <c r="G728" s="33" t="str">
        <f>IF(ISERROR(INDEX([1]Plan!A:O,MATCH(E728,[1]Plan!C:C,0),MATCH(C728,[1]Plan!$A$2:$O$2,0))),"",INDEX([1]Plan!A:O,MATCH(E728,[1]Plan!C:C,0),MATCH(C728,[1]Plan!$A$2:$O$2,0)))</f>
        <v/>
      </c>
      <c r="H728" s="33"/>
      <c r="I728" s="33"/>
      <c r="J728" s="31"/>
      <c r="K728" s="33" t="str">
        <f t="shared" si="94"/>
        <v/>
      </c>
      <c r="L728" s="33" t="str">
        <f t="shared" si="95"/>
        <v/>
      </c>
      <c r="M728" s="31" t="str">
        <f t="shared" si="98"/>
        <v/>
      </c>
      <c r="N728" s="31" t="str">
        <f>IF(ISERROR(VLOOKUP(M728,[1]Plan!$Q$5:$R$22,2,FALSE)),"",VLOOKUP(M728,[1]Plan!$Q$5:$R$22,2,FALSE))</f>
        <v/>
      </c>
      <c r="O728" s="31" t="str">
        <f>IF(ISERROR(INDEX([1]Plan!$B:$B,MATCH(F728,[1]Plan!$C:$C,0))),"",INDEX([1]Plan!$B:$B,MATCH(F728,[1]Plan!$C:$C,0)))</f>
        <v/>
      </c>
      <c r="P728" s="33" t="str">
        <f t="shared" si="99"/>
        <v/>
      </c>
      <c r="Q728" s="33">
        <f t="shared" si="100"/>
        <v>0</v>
      </c>
      <c r="R728" s="33" t="str">
        <f t="shared" si="101"/>
        <v/>
      </c>
      <c r="S728" s="33" t="str">
        <f>IF(Z728="DUPLIKAT","",Tabelle1[[#This Row],[Soll-Monat]])</f>
        <v/>
      </c>
      <c r="T728" s="33" t="str">
        <f>IF(ISERROR(IF(M728=99,"",INDEX([1]Plan!A:O,MATCH($O728,[1]Plan!B:B,0),MATCH($C728,[1]Plan!$A$2:$O$2,0)))),"",IF(M728=99,"",INDEX([1]Plan!A:O,MATCH($O728,[1]Plan!B:B,0),MATCH($C728,[1]Plan!$A$2:$O$2,0))))</f>
        <v/>
      </c>
      <c r="U728" s="33">
        <f>IF(ISERROR(SUMIFS(P:P,E:E,Datenbank!$E728,C:C,Datenbank!$C728)),"",SUMIFS(P:P,E:E,Datenbank!$E728,C:C,Datenbank!$C728))+IF(ISERROR(SUMIFS(Q:Q,E:E,Datenbank!$E728,C:C,Datenbank!$C728)),"",SUMIFS(Q:Q,E:E,Datenbank!$E728,C:C,Datenbank!$C728))</f>
        <v>0</v>
      </c>
      <c r="V728" s="33" t="str">
        <f>IF(ISERROR(IF(Z728="Duplikat","",(Datenbank!$U728-Datenbank!$T728))),"",IF(Z728="Duplikat","",(Datenbank!$U728-Datenbank!$T728)))</f>
        <v/>
      </c>
      <c r="W728" s="33">
        <f ca="1">IF(ISERROR(SUMIF(O:T,Datenbank!$O728,T:T)),"",SUMIF(O:T,Datenbank!$O728,T:T))</f>
        <v>0</v>
      </c>
      <c r="X728" s="33">
        <f ca="1">IF(ISERROR(SUMIF(O:Q,Datenbank!$O728,Q:Q)),"",SUMIF(O:Q,Datenbank!$O728,Q:Q))+IF(ISERROR(SUMIF(O:Q,Datenbank!$O728,P:P)),"",SUMIF(O:Q,Datenbank!$O728,P:P))</f>
        <v>0</v>
      </c>
      <c r="Y728" s="33">
        <f ca="1">IF(ISERROR(Datenbank!$X728-W728),"",Datenbank!$X728-W728)</f>
        <v>0</v>
      </c>
      <c r="Z728" s="31" t="str" cm="1">
        <f t="array" ref="Z728">_xlfn.LET(_xlpm.fi,_xlfn._xlws.FILTER($O728:$O$2480,(MONTH($D728:$D$2480)=MONTH($D728))*($O728:$O$2480=$O728)),IF(COUNT(_xlpm.fi)&gt;1,"DUPLIKAT",""))</f>
        <v/>
      </c>
      <c r="AA728" s="31"/>
      <c r="AB728" s="31"/>
    </row>
    <row r="729" spans="2:28" ht="20.100000000000001" customHeight="1" x14ac:dyDescent="0.25">
      <c r="B729" s="31">
        <f t="shared" si="96"/>
        <v>717</v>
      </c>
      <c r="C729" s="31">
        <f t="shared" si="97"/>
        <v>1</v>
      </c>
      <c r="D729" s="32"/>
      <c r="E729" s="31"/>
      <c r="F729" s="31">
        <f>Datenbank!$E729</f>
        <v>0</v>
      </c>
      <c r="G729" s="33" t="str">
        <f>IF(ISERROR(INDEX([1]Plan!A:O,MATCH(E729,[1]Plan!C:C,0),MATCH(C729,[1]Plan!$A$2:$O$2,0))),"",INDEX([1]Plan!A:O,MATCH(E729,[1]Plan!C:C,0),MATCH(C729,[1]Plan!$A$2:$O$2,0)))</f>
        <v/>
      </c>
      <c r="H729" s="33"/>
      <c r="I729" s="33"/>
      <c r="J729" s="31"/>
      <c r="K729" s="33" t="str">
        <f t="shared" si="94"/>
        <v/>
      </c>
      <c r="L729" s="33" t="str">
        <f t="shared" si="95"/>
        <v/>
      </c>
      <c r="M729" s="31" t="str">
        <f t="shared" si="98"/>
        <v/>
      </c>
      <c r="N729" s="31" t="str">
        <f>IF(ISERROR(VLOOKUP(M729,[1]Plan!$Q$5:$R$22,2,FALSE)),"",VLOOKUP(M729,[1]Plan!$Q$5:$R$22,2,FALSE))</f>
        <v/>
      </c>
      <c r="O729" s="31" t="str">
        <f>IF(ISERROR(INDEX([1]Plan!$B:$B,MATCH(F729,[1]Plan!$C:$C,0))),"",INDEX([1]Plan!$B:$B,MATCH(F729,[1]Plan!$C:$C,0)))</f>
        <v/>
      </c>
      <c r="P729" s="33" t="str">
        <f t="shared" si="99"/>
        <v/>
      </c>
      <c r="Q729" s="33">
        <f t="shared" si="100"/>
        <v>0</v>
      </c>
      <c r="R729" s="33" t="str">
        <f t="shared" si="101"/>
        <v/>
      </c>
      <c r="S729" s="33" t="str">
        <f>IF(Z729="DUPLIKAT","",Tabelle1[[#This Row],[Soll-Monat]])</f>
        <v/>
      </c>
      <c r="T729" s="33" t="str">
        <f>IF(ISERROR(IF(M729=99,"",INDEX([1]Plan!A:O,MATCH($O729,[1]Plan!B:B,0),MATCH($C729,[1]Plan!$A$2:$O$2,0)))),"",IF(M729=99,"",INDEX([1]Plan!A:O,MATCH($O729,[1]Plan!B:B,0),MATCH($C729,[1]Plan!$A$2:$O$2,0))))</f>
        <v/>
      </c>
      <c r="U729" s="33">
        <f>IF(ISERROR(SUMIFS(P:P,E:E,Datenbank!$E729,C:C,Datenbank!$C729)),"",SUMIFS(P:P,E:E,Datenbank!$E729,C:C,Datenbank!$C729))+IF(ISERROR(SUMIFS(Q:Q,E:E,Datenbank!$E729,C:C,Datenbank!$C729)),"",SUMIFS(Q:Q,E:E,Datenbank!$E729,C:C,Datenbank!$C729))</f>
        <v>0</v>
      </c>
      <c r="V729" s="33" t="str">
        <f>IF(ISERROR(IF(Z729="Duplikat","",(Datenbank!$U729-Datenbank!$T729))),"",IF(Z729="Duplikat","",(Datenbank!$U729-Datenbank!$T729)))</f>
        <v/>
      </c>
      <c r="W729" s="33">
        <f ca="1">IF(ISERROR(SUMIF(O:T,Datenbank!$O729,T:T)),"",SUMIF(O:T,Datenbank!$O729,T:T))</f>
        <v>0</v>
      </c>
      <c r="X729" s="33">
        <f ca="1">IF(ISERROR(SUMIF(O:Q,Datenbank!$O729,Q:Q)),"",SUMIF(O:Q,Datenbank!$O729,Q:Q))+IF(ISERROR(SUMIF(O:Q,Datenbank!$O729,P:P)),"",SUMIF(O:Q,Datenbank!$O729,P:P))</f>
        <v>0</v>
      </c>
      <c r="Y729" s="33">
        <f ca="1">IF(ISERROR(Datenbank!$X729-W729),"",Datenbank!$X729-W729)</f>
        <v>0</v>
      </c>
      <c r="Z729" s="31" t="str" cm="1">
        <f t="array" ref="Z729">_xlfn.LET(_xlpm.fi,_xlfn._xlws.FILTER($O729:$O$2480,(MONTH($D729:$D$2480)=MONTH($D729))*($O729:$O$2480=$O729)),IF(COUNT(_xlpm.fi)&gt;1,"DUPLIKAT",""))</f>
        <v/>
      </c>
      <c r="AA729" s="31"/>
      <c r="AB729" s="31"/>
    </row>
    <row r="730" spans="2:28" ht="20.100000000000001" customHeight="1" x14ac:dyDescent="0.25">
      <c r="B730" s="31">
        <f t="shared" si="96"/>
        <v>718</v>
      </c>
      <c r="C730" s="31">
        <f t="shared" si="97"/>
        <v>1</v>
      </c>
      <c r="D730" s="32"/>
      <c r="E730" s="31"/>
      <c r="F730" s="31">
        <f>Datenbank!$E730</f>
        <v>0</v>
      </c>
      <c r="G730" s="33" t="str">
        <f>IF(ISERROR(INDEX([1]Plan!A:O,MATCH(E730,[1]Plan!C:C,0),MATCH(C730,[1]Plan!$A$2:$O$2,0))),"",INDEX([1]Plan!A:O,MATCH(E730,[1]Plan!C:C,0),MATCH(C730,[1]Plan!$A$2:$O$2,0)))</f>
        <v/>
      </c>
      <c r="H730" s="33"/>
      <c r="I730" s="33"/>
      <c r="J730" s="31"/>
      <c r="K730" s="33" t="str">
        <f t="shared" si="94"/>
        <v/>
      </c>
      <c r="L730" s="33" t="str">
        <f t="shared" si="95"/>
        <v/>
      </c>
      <c r="M730" s="31" t="str">
        <f t="shared" si="98"/>
        <v/>
      </c>
      <c r="N730" s="31" t="str">
        <f>IF(ISERROR(VLOOKUP(M730,[1]Plan!$Q$5:$R$22,2,FALSE)),"",VLOOKUP(M730,[1]Plan!$Q$5:$R$22,2,FALSE))</f>
        <v/>
      </c>
      <c r="O730" s="31" t="str">
        <f>IF(ISERROR(INDEX([1]Plan!$B:$B,MATCH(F730,[1]Plan!$C:$C,0))),"",INDEX([1]Plan!$B:$B,MATCH(F730,[1]Plan!$C:$C,0)))</f>
        <v/>
      </c>
      <c r="P730" s="33" t="str">
        <f t="shared" si="99"/>
        <v/>
      </c>
      <c r="Q730" s="33">
        <f t="shared" si="100"/>
        <v>0</v>
      </c>
      <c r="R730" s="33" t="str">
        <f t="shared" si="101"/>
        <v/>
      </c>
      <c r="S730" s="33" t="str">
        <f>IF(Z730="DUPLIKAT","",Tabelle1[[#This Row],[Soll-Monat]])</f>
        <v/>
      </c>
      <c r="T730" s="33" t="str">
        <f>IF(ISERROR(IF(M730=99,"",INDEX([1]Plan!A:O,MATCH($O730,[1]Plan!B:B,0),MATCH($C730,[1]Plan!$A$2:$O$2,0)))),"",IF(M730=99,"",INDEX([1]Plan!A:O,MATCH($O730,[1]Plan!B:B,0),MATCH($C730,[1]Plan!$A$2:$O$2,0))))</f>
        <v/>
      </c>
      <c r="U730" s="33">
        <f>IF(ISERROR(SUMIFS(P:P,E:E,Datenbank!$E730,C:C,Datenbank!$C730)),"",SUMIFS(P:P,E:E,Datenbank!$E730,C:C,Datenbank!$C730))+IF(ISERROR(SUMIFS(Q:Q,E:E,Datenbank!$E730,C:C,Datenbank!$C730)),"",SUMIFS(Q:Q,E:E,Datenbank!$E730,C:C,Datenbank!$C730))</f>
        <v>0</v>
      </c>
      <c r="V730" s="33" t="str">
        <f>IF(ISERROR(IF(Z730="Duplikat","",(Datenbank!$U730-Datenbank!$T730))),"",IF(Z730="Duplikat","",(Datenbank!$U730-Datenbank!$T730)))</f>
        <v/>
      </c>
      <c r="W730" s="33">
        <f ca="1">IF(ISERROR(SUMIF(O:T,Datenbank!$O730,T:T)),"",SUMIF(O:T,Datenbank!$O730,T:T))</f>
        <v>0</v>
      </c>
      <c r="X730" s="33">
        <f ca="1">IF(ISERROR(SUMIF(O:Q,Datenbank!$O730,Q:Q)),"",SUMIF(O:Q,Datenbank!$O730,Q:Q))+IF(ISERROR(SUMIF(O:Q,Datenbank!$O730,P:P)),"",SUMIF(O:Q,Datenbank!$O730,P:P))</f>
        <v>0</v>
      </c>
      <c r="Y730" s="33">
        <f ca="1">IF(ISERROR(Datenbank!$X730-W730),"",Datenbank!$X730-W730)</f>
        <v>0</v>
      </c>
      <c r="Z730" s="31" t="str" cm="1">
        <f t="array" ref="Z730">_xlfn.LET(_xlpm.fi,_xlfn._xlws.FILTER($O730:$O$2480,(MONTH($D730:$D$2480)=MONTH($D730))*($O730:$O$2480=$O730)),IF(COUNT(_xlpm.fi)&gt;1,"DUPLIKAT",""))</f>
        <v/>
      </c>
      <c r="AA730" s="31"/>
      <c r="AB730" s="31"/>
    </row>
    <row r="731" spans="2:28" ht="20.100000000000001" customHeight="1" x14ac:dyDescent="0.25">
      <c r="B731" s="31">
        <f t="shared" si="96"/>
        <v>719</v>
      </c>
      <c r="C731" s="31">
        <f t="shared" si="97"/>
        <v>1</v>
      </c>
      <c r="D731" s="32"/>
      <c r="E731" s="31"/>
      <c r="F731" s="31">
        <f>Datenbank!$E731</f>
        <v>0</v>
      </c>
      <c r="G731" s="33" t="str">
        <f>IF(ISERROR(INDEX([1]Plan!A:O,MATCH(E731,[1]Plan!C:C,0),MATCH(C731,[1]Plan!$A$2:$O$2,0))),"",INDEX([1]Plan!A:O,MATCH(E731,[1]Plan!C:C,0),MATCH(C731,[1]Plan!$A$2:$O$2,0)))</f>
        <v/>
      </c>
      <c r="H731" s="33"/>
      <c r="I731" s="33"/>
      <c r="J731" s="31"/>
      <c r="K731" s="33" t="str">
        <f t="shared" si="94"/>
        <v/>
      </c>
      <c r="L731" s="33" t="str">
        <f t="shared" si="95"/>
        <v/>
      </c>
      <c r="M731" s="31" t="str">
        <f t="shared" si="98"/>
        <v/>
      </c>
      <c r="N731" s="31" t="str">
        <f>IF(ISERROR(VLOOKUP(M731,[1]Plan!$Q$5:$R$22,2,FALSE)),"",VLOOKUP(M731,[1]Plan!$Q$5:$R$22,2,FALSE))</f>
        <v/>
      </c>
      <c r="O731" s="31" t="str">
        <f>IF(ISERROR(INDEX([1]Plan!$B:$B,MATCH(F731,[1]Plan!$C:$C,0))),"",INDEX([1]Plan!$B:$B,MATCH(F731,[1]Plan!$C:$C,0)))</f>
        <v/>
      </c>
      <c r="P731" s="33" t="str">
        <f t="shared" si="99"/>
        <v/>
      </c>
      <c r="Q731" s="33">
        <f t="shared" si="100"/>
        <v>0</v>
      </c>
      <c r="R731" s="33" t="str">
        <f t="shared" si="101"/>
        <v/>
      </c>
      <c r="S731" s="33" t="str">
        <f>IF(Z731="DUPLIKAT","",Tabelle1[[#This Row],[Soll-Monat]])</f>
        <v/>
      </c>
      <c r="T731" s="33" t="str">
        <f>IF(ISERROR(IF(M731=99,"",INDEX([1]Plan!A:O,MATCH($O731,[1]Plan!B:B,0),MATCH($C731,[1]Plan!$A$2:$O$2,0)))),"",IF(M731=99,"",INDEX([1]Plan!A:O,MATCH($O731,[1]Plan!B:B,0),MATCH($C731,[1]Plan!$A$2:$O$2,0))))</f>
        <v/>
      </c>
      <c r="U731" s="33">
        <f>IF(ISERROR(SUMIFS(P:P,E:E,Datenbank!$E731,C:C,Datenbank!$C731)),"",SUMIFS(P:P,E:E,Datenbank!$E731,C:C,Datenbank!$C731))+IF(ISERROR(SUMIFS(Q:Q,E:E,Datenbank!$E731,C:C,Datenbank!$C731)),"",SUMIFS(Q:Q,E:E,Datenbank!$E731,C:C,Datenbank!$C731))</f>
        <v>0</v>
      </c>
      <c r="V731" s="33" t="str">
        <f>IF(ISERROR(IF(Z731="Duplikat","",(Datenbank!$U731-Datenbank!$T731))),"",IF(Z731="Duplikat","",(Datenbank!$U731-Datenbank!$T731)))</f>
        <v/>
      </c>
      <c r="W731" s="33">
        <f ca="1">IF(ISERROR(SUMIF(O:T,Datenbank!$O731,T:T)),"",SUMIF(O:T,Datenbank!$O731,T:T))</f>
        <v>0</v>
      </c>
      <c r="X731" s="33">
        <f ca="1">IF(ISERROR(SUMIF(O:Q,Datenbank!$O731,Q:Q)),"",SUMIF(O:Q,Datenbank!$O731,Q:Q))+IF(ISERROR(SUMIF(O:Q,Datenbank!$O731,P:P)),"",SUMIF(O:Q,Datenbank!$O731,P:P))</f>
        <v>0</v>
      </c>
      <c r="Y731" s="33">
        <f ca="1">IF(ISERROR(Datenbank!$X731-W731),"",Datenbank!$X731-W731)</f>
        <v>0</v>
      </c>
      <c r="Z731" s="31" t="str" cm="1">
        <f t="array" ref="Z731">_xlfn.LET(_xlpm.fi,_xlfn._xlws.FILTER($O731:$O$2480,(MONTH($D731:$D$2480)=MONTH($D731))*($O731:$O$2480=$O731)),IF(COUNT(_xlpm.fi)&gt;1,"DUPLIKAT",""))</f>
        <v/>
      </c>
      <c r="AA731" s="31"/>
      <c r="AB731" s="31"/>
    </row>
    <row r="732" spans="2:28" ht="20.100000000000001" customHeight="1" x14ac:dyDescent="0.25">
      <c r="B732" s="31">
        <f t="shared" si="96"/>
        <v>720</v>
      </c>
      <c r="C732" s="31">
        <f t="shared" si="97"/>
        <v>1</v>
      </c>
      <c r="D732" s="32"/>
      <c r="E732" s="31"/>
      <c r="F732" s="31">
        <f>Datenbank!$E732</f>
        <v>0</v>
      </c>
      <c r="G732" s="33" t="str">
        <f>IF(ISERROR(INDEX([1]Plan!A:O,MATCH(E732,[1]Plan!C:C,0),MATCH(C732,[1]Plan!$A$2:$O$2,0))),"",INDEX([1]Plan!A:O,MATCH(E732,[1]Plan!C:C,0),MATCH(C732,[1]Plan!$A$2:$O$2,0)))</f>
        <v/>
      </c>
      <c r="H732" s="33"/>
      <c r="I732" s="33"/>
      <c r="J732" s="31"/>
      <c r="K732" s="33" t="str">
        <f t="shared" si="94"/>
        <v/>
      </c>
      <c r="L732" s="33" t="str">
        <f t="shared" si="95"/>
        <v/>
      </c>
      <c r="M732" s="31" t="str">
        <f t="shared" si="98"/>
        <v/>
      </c>
      <c r="N732" s="31" t="str">
        <f>IF(ISERROR(VLOOKUP(M732,[1]Plan!$Q$5:$R$22,2,FALSE)),"",VLOOKUP(M732,[1]Plan!$Q$5:$R$22,2,FALSE))</f>
        <v/>
      </c>
      <c r="O732" s="31" t="str">
        <f>IF(ISERROR(INDEX([1]Plan!$B:$B,MATCH(F732,[1]Plan!$C:$C,0))),"",INDEX([1]Plan!$B:$B,MATCH(F732,[1]Plan!$C:$C,0)))</f>
        <v/>
      </c>
      <c r="P732" s="33" t="str">
        <f t="shared" si="99"/>
        <v/>
      </c>
      <c r="Q732" s="33">
        <f t="shared" si="100"/>
        <v>0</v>
      </c>
      <c r="R732" s="33" t="str">
        <f t="shared" si="101"/>
        <v/>
      </c>
      <c r="S732" s="33" t="str">
        <f>IF(Z732="DUPLIKAT","",Tabelle1[[#This Row],[Soll-Monat]])</f>
        <v/>
      </c>
      <c r="T732" s="33" t="str">
        <f>IF(ISERROR(IF(M732=99,"",INDEX([1]Plan!A:O,MATCH($O732,[1]Plan!B:B,0),MATCH($C732,[1]Plan!$A$2:$O$2,0)))),"",IF(M732=99,"",INDEX([1]Plan!A:O,MATCH($O732,[1]Plan!B:B,0),MATCH($C732,[1]Plan!$A$2:$O$2,0))))</f>
        <v/>
      </c>
      <c r="U732" s="33">
        <f>IF(ISERROR(SUMIFS(P:P,E:E,Datenbank!$E732,C:C,Datenbank!$C732)),"",SUMIFS(P:P,E:E,Datenbank!$E732,C:C,Datenbank!$C732))+IF(ISERROR(SUMIFS(Q:Q,E:E,Datenbank!$E732,C:C,Datenbank!$C732)),"",SUMIFS(Q:Q,E:E,Datenbank!$E732,C:C,Datenbank!$C732))</f>
        <v>0</v>
      </c>
      <c r="V732" s="33" t="str">
        <f>IF(ISERROR(IF(Z732="Duplikat","",(Datenbank!$U732-Datenbank!$T732))),"",IF(Z732="Duplikat","",(Datenbank!$U732-Datenbank!$T732)))</f>
        <v/>
      </c>
      <c r="W732" s="33">
        <f ca="1">IF(ISERROR(SUMIF(O:T,Datenbank!$O732,T:T)),"",SUMIF(O:T,Datenbank!$O732,T:T))</f>
        <v>0</v>
      </c>
      <c r="X732" s="33">
        <f ca="1">IF(ISERROR(SUMIF(O:Q,Datenbank!$O732,Q:Q)),"",SUMIF(O:Q,Datenbank!$O732,Q:Q))+IF(ISERROR(SUMIF(O:Q,Datenbank!$O732,P:P)),"",SUMIF(O:Q,Datenbank!$O732,P:P))</f>
        <v>0</v>
      </c>
      <c r="Y732" s="33">
        <f ca="1">IF(ISERROR(Datenbank!$X732-W732),"",Datenbank!$X732-W732)</f>
        <v>0</v>
      </c>
      <c r="Z732" s="31" t="str" cm="1">
        <f t="array" ref="Z732">_xlfn.LET(_xlpm.fi,_xlfn._xlws.FILTER($O732:$O$2480,(MONTH($D732:$D$2480)=MONTH($D732))*($O732:$O$2480=$O732)),IF(COUNT(_xlpm.fi)&gt;1,"DUPLIKAT",""))</f>
        <v/>
      </c>
      <c r="AA732" s="31"/>
      <c r="AB732" s="31"/>
    </row>
    <row r="733" spans="2:28" ht="20.100000000000001" customHeight="1" x14ac:dyDescent="0.25">
      <c r="B733" s="31">
        <f t="shared" si="96"/>
        <v>721</v>
      </c>
      <c r="C733" s="31">
        <f t="shared" si="97"/>
        <v>1</v>
      </c>
      <c r="D733" s="32"/>
      <c r="E733" s="31"/>
      <c r="F733" s="31">
        <f>Datenbank!$E733</f>
        <v>0</v>
      </c>
      <c r="G733" s="33" t="str">
        <f>IF(ISERROR(INDEX([1]Plan!A:O,MATCH(E733,[1]Plan!C:C,0),MATCH(C733,[1]Plan!$A$2:$O$2,0))),"",INDEX([1]Plan!A:O,MATCH(E733,[1]Plan!C:C,0),MATCH(C733,[1]Plan!$A$2:$O$2,0)))</f>
        <v/>
      </c>
      <c r="H733" s="33"/>
      <c r="I733" s="33"/>
      <c r="J733" s="31"/>
      <c r="K733" s="33" t="str">
        <f t="shared" si="94"/>
        <v/>
      </c>
      <c r="L733" s="33" t="str">
        <f t="shared" si="95"/>
        <v/>
      </c>
      <c r="M733" s="31" t="str">
        <f t="shared" si="98"/>
        <v/>
      </c>
      <c r="N733" s="31" t="str">
        <f>IF(ISERROR(VLOOKUP(M733,[1]Plan!$Q$5:$R$22,2,FALSE)),"",VLOOKUP(M733,[1]Plan!$Q$5:$R$22,2,FALSE))</f>
        <v/>
      </c>
      <c r="O733" s="31" t="str">
        <f>IF(ISERROR(INDEX([1]Plan!$B:$B,MATCH(F733,[1]Plan!$C:$C,0))),"",INDEX([1]Plan!$B:$B,MATCH(F733,[1]Plan!$C:$C,0)))</f>
        <v/>
      </c>
      <c r="P733" s="33" t="str">
        <f t="shared" si="99"/>
        <v/>
      </c>
      <c r="Q733" s="33">
        <f t="shared" si="100"/>
        <v>0</v>
      </c>
      <c r="R733" s="33" t="str">
        <f t="shared" si="101"/>
        <v/>
      </c>
      <c r="S733" s="33" t="str">
        <f>IF(Z733="DUPLIKAT","",Tabelle1[[#This Row],[Soll-Monat]])</f>
        <v/>
      </c>
      <c r="T733" s="33" t="str">
        <f>IF(ISERROR(IF(M733=99,"",INDEX([1]Plan!A:O,MATCH($O733,[1]Plan!B:B,0),MATCH($C733,[1]Plan!$A$2:$O$2,0)))),"",IF(M733=99,"",INDEX([1]Plan!A:O,MATCH($O733,[1]Plan!B:B,0),MATCH($C733,[1]Plan!$A$2:$O$2,0))))</f>
        <v/>
      </c>
      <c r="U733" s="33">
        <f>IF(ISERROR(SUMIFS(P:P,E:E,Datenbank!$E733,C:C,Datenbank!$C733)),"",SUMIFS(P:P,E:E,Datenbank!$E733,C:C,Datenbank!$C733))+IF(ISERROR(SUMIFS(Q:Q,E:E,Datenbank!$E733,C:C,Datenbank!$C733)),"",SUMIFS(Q:Q,E:E,Datenbank!$E733,C:C,Datenbank!$C733))</f>
        <v>0</v>
      </c>
      <c r="V733" s="33" t="str">
        <f>IF(ISERROR(IF(Z733="Duplikat","",(Datenbank!$U733-Datenbank!$T733))),"",IF(Z733="Duplikat","",(Datenbank!$U733-Datenbank!$T733)))</f>
        <v/>
      </c>
      <c r="W733" s="33">
        <f ca="1">IF(ISERROR(SUMIF(O:T,Datenbank!$O733,T:T)),"",SUMIF(O:T,Datenbank!$O733,T:T))</f>
        <v>0</v>
      </c>
      <c r="X733" s="33">
        <f ca="1">IF(ISERROR(SUMIF(O:Q,Datenbank!$O733,Q:Q)),"",SUMIF(O:Q,Datenbank!$O733,Q:Q))+IF(ISERROR(SUMIF(O:Q,Datenbank!$O733,P:P)),"",SUMIF(O:Q,Datenbank!$O733,P:P))</f>
        <v>0</v>
      </c>
      <c r="Y733" s="33">
        <f ca="1">IF(ISERROR(Datenbank!$X733-W733),"",Datenbank!$X733-W733)</f>
        <v>0</v>
      </c>
      <c r="Z733" s="31" t="str" cm="1">
        <f t="array" ref="Z733">_xlfn.LET(_xlpm.fi,_xlfn._xlws.FILTER($O733:$O$2480,(MONTH($D733:$D$2480)=MONTH($D733))*($O733:$O$2480=$O733)),IF(COUNT(_xlpm.fi)&gt;1,"DUPLIKAT",""))</f>
        <v/>
      </c>
      <c r="AA733" s="31"/>
      <c r="AB733" s="31"/>
    </row>
    <row r="734" spans="2:28" ht="20.100000000000001" customHeight="1" x14ac:dyDescent="0.25">
      <c r="B734" s="31">
        <f t="shared" si="96"/>
        <v>722</v>
      </c>
      <c r="C734" s="31">
        <f t="shared" si="97"/>
        <v>1</v>
      </c>
      <c r="D734" s="32"/>
      <c r="E734" s="31"/>
      <c r="F734" s="31">
        <f>Datenbank!$E734</f>
        <v>0</v>
      </c>
      <c r="G734" s="33" t="str">
        <f>IF(ISERROR(INDEX([1]Plan!A:O,MATCH(E734,[1]Plan!C:C,0),MATCH(C734,[1]Plan!$A$2:$O$2,0))),"",INDEX([1]Plan!A:O,MATCH(E734,[1]Plan!C:C,0),MATCH(C734,[1]Plan!$A$2:$O$2,0)))</f>
        <v/>
      </c>
      <c r="H734" s="33"/>
      <c r="I734" s="33"/>
      <c r="J734" s="31"/>
      <c r="K734" s="33" t="str">
        <f t="shared" si="94"/>
        <v/>
      </c>
      <c r="L734" s="33" t="str">
        <f t="shared" si="95"/>
        <v/>
      </c>
      <c r="M734" s="31" t="str">
        <f t="shared" si="98"/>
        <v/>
      </c>
      <c r="N734" s="31" t="str">
        <f>IF(ISERROR(VLOOKUP(M734,[1]Plan!$Q$5:$R$22,2,FALSE)),"",VLOOKUP(M734,[1]Plan!$Q$5:$R$22,2,FALSE))</f>
        <v/>
      </c>
      <c r="O734" s="31" t="str">
        <f>IF(ISERROR(INDEX([1]Plan!$B:$B,MATCH(F734,[1]Plan!$C:$C,0))),"",INDEX([1]Plan!$B:$B,MATCH(F734,[1]Plan!$C:$C,0)))</f>
        <v/>
      </c>
      <c r="P734" s="33" t="str">
        <f t="shared" si="99"/>
        <v/>
      </c>
      <c r="Q734" s="33">
        <f t="shared" si="100"/>
        <v>0</v>
      </c>
      <c r="R734" s="33" t="str">
        <f t="shared" si="101"/>
        <v/>
      </c>
      <c r="S734" s="33" t="str">
        <f>IF(Z734="DUPLIKAT","",Tabelle1[[#This Row],[Soll-Monat]])</f>
        <v/>
      </c>
      <c r="T734" s="33" t="str">
        <f>IF(ISERROR(IF(M734=99,"",INDEX([1]Plan!A:O,MATCH($O734,[1]Plan!B:B,0),MATCH($C734,[1]Plan!$A$2:$O$2,0)))),"",IF(M734=99,"",INDEX([1]Plan!A:O,MATCH($O734,[1]Plan!B:B,0),MATCH($C734,[1]Plan!$A$2:$O$2,0))))</f>
        <v/>
      </c>
      <c r="U734" s="33">
        <f>IF(ISERROR(SUMIFS(P:P,E:E,Datenbank!$E734,C:C,Datenbank!$C734)),"",SUMIFS(P:P,E:E,Datenbank!$E734,C:C,Datenbank!$C734))+IF(ISERROR(SUMIFS(Q:Q,E:E,Datenbank!$E734,C:C,Datenbank!$C734)),"",SUMIFS(Q:Q,E:E,Datenbank!$E734,C:C,Datenbank!$C734))</f>
        <v>0</v>
      </c>
      <c r="V734" s="33" t="str">
        <f>IF(ISERROR(IF(Z734="Duplikat","",(Datenbank!$U734-Datenbank!$T734))),"",IF(Z734="Duplikat","",(Datenbank!$U734-Datenbank!$T734)))</f>
        <v/>
      </c>
      <c r="W734" s="33">
        <f ca="1">IF(ISERROR(SUMIF(O:T,Datenbank!$O734,T:T)),"",SUMIF(O:T,Datenbank!$O734,T:T))</f>
        <v>0</v>
      </c>
      <c r="X734" s="33">
        <f ca="1">IF(ISERROR(SUMIF(O:Q,Datenbank!$O734,Q:Q)),"",SUMIF(O:Q,Datenbank!$O734,Q:Q))+IF(ISERROR(SUMIF(O:Q,Datenbank!$O734,P:P)),"",SUMIF(O:Q,Datenbank!$O734,P:P))</f>
        <v>0</v>
      </c>
      <c r="Y734" s="33">
        <f ca="1">IF(ISERROR(Datenbank!$X734-W734),"",Datenbank!$X734-W734)</f>
        <v>0</v>
      </c>
      <c r="Z734" s="31" t="str" cm="1">
        <f t="array" ref="Z734">_xlfn.LET(_xlpm.fi,_xlfn._xlws.FILTER($O734:$O$2480,(MONTH($D734:$D$2480)=MONTH($D734))*($O734:$O$2480=$O734)),IF(COUNT(_xlpm.fi)&gt;1,"DUPLIKAT",""))</f>
        <v/>
      </c>
      <c r="AA734" s="31"/>
      <c r="AB734" s="31"/>
    </row>
    <row r="735" spans="2:28" ht="20.100000000000001" customHeight="1" x14ac:dyDescent="0.25">
      <c r="B735" s="31">
        <f t="shared" si="96"/>
        <v>723</v>
      </c>
      <c r="C735" s="31">
        <f t="shared" si="97"/>
        <v>1</v>
      </c>
      <c r="D735" s="32"/>
      <c r="E735" s="31"/>
      <c r="F735" s="31">
        <f>Datenbank!$E735</f>
        <v>0</v>
      </c>
      <c r="G735" s="33" t="str">
        <f>IF(ISERROR(INDEX([1]Plan!A:O,MATCH(E735,[1]Plan!C:C,0),MATCH(C735,[1]Plan!$A$2:$O$2,0))),"",INDEX([1]Plan!A:O,MATCH(E735,[1]Plan!C:C,0),MATCH(C735,[1]Plan!$A$2:$O$2,0)))</f>
        <v/>
      </c>
      <c r="H735" s="33"/>
      <c r="I735" s="33"/>
      <c r="J735" s="31"/>
      <c r="K735" s="33" t="str">
        <f t="shared" si="94"/>
        <v/>
      </c>
      <c r="L735" s="33" t="str">
        <f t="shared" si="95"/>
        <v/>
      </c>
      <c r="M735" s="31" t="str">
        <f t="shared" si="98"/>
        <v/>
      </c>
      <c r="N735" s="31" t="str">
        <f>IF(ISERROR(VLOOKUP(M735,[1]Plan!$Q$5:$R$22,2,FALSE)),"",VLOOKUP(M735,[1]Plan!$Q$5:$R$22,2,FALSE))</f>
        <v/>
      </c>
      <c r="O735" s="31" t="str">
        <f>IF(ISERROR(INDEX([1]Plan!$B:$B,MATCH(F735,[1]Plan!$C:$C,0))),"",INDEX([1]Plan!$B:$B,MATCH(F735,[1]Plan!$C:$C,0)))</f>
        <v/>
      </c>
      <c r="P735" s="33" t="str">
        <f t="shared" si="99"/>
        <v/>
      </c>
      <c r="Q735" s="33">
        <f t="shared" si="100"/>
        <v>0</v>
      </c>
      <c r="R735" s="33" t="str">
        <f t="shared" si="101"/>
        <v/>
      </c>
      <c r="S735" s="33" t="str">
        <f>IF(Z735="DUPLIKAT","",Tabelle1[[#This Row],[Soll-Monat]])</f>
        <v/>
      </c>
      <c r="T735" s="33" t="str">
        <f>IF(ISERROR(IF(M735=99,"",INDEX([1]Plan!A:O,MATCH($O735,[1]Plan!B:B,0),MATCH($C735,[1]Plan!$A$2:$O$2,0)))),"",IF(M735=99,"",INDEX([1]Plan!A:O,MATCH($O735,[1]Plan!B:B,0),MATCH($C735,[1]Plan!$A$2:$O$2,0))))</f>
        <v/>
      </c>
      <c r="U735" s="33">
        <f>IF(ISERROR(SUMIFS(P:P,E:E,Datenbank!$E735,C:C,Datenbank!$C735)),"",SUMIFS(P:P,E:E,Datenbank!$E735,C:C,Datenbank!$C735))+IF(ISERROR(SUMIFS(Q:Q,E:E,Datenbank!$E735,C:C,Datenbank!$C735)),"",SUMIFS(Q:Q,E:E,Datenbank!$E735,C:C,Datenbank!$C735))</f>
        <v>0</v>
      </c>
      <c r="V735" s="33" t="str">
        <f>IF(ISERROR(IF(Z735="Duplikat","",(Datenbank!$U735-Datenbank!$T735))),"",IF(Z735="Duplikat","",(Datenbank!$U735-Datenbank!$T735)))</f>
        <v/>
      </c>
      <c r="W735" s="33">
        <f ca="1">IF(ISERROR(SUMIF(O:T,Datenbank!$O735,T:T)),"",SUMIF(O:T,Datenbank!$O735,T:T))</f>
        <v>0</v>
      </c>
      <c r="X735" s="33">
        <f ca="1">IF(ISERROR(SUMIF(O:Q,Datenbank!$O735,Q:Q)),"",SUMIF(O:Q,Datenbank!$O735,Q:Q))+IF(ISERROR(SUMIF(O:Q,Datenbank!$O735,P:P)),"",SUMIF(O:Q,Datenbank!$O735,P:P))</f>
        <v>0</v>
      </c>
      <c r="Y735" s="33">
        <f ca="1">IF(ISERROR(Datenbank!$X735-W735),"",Datenbank!$X735-W735)</f>
        <v>0</v>
      </c>
      <c r="Z735" s="31" t="str" cm="1">
        <f t="array" ref="Z735">_xlfn.LET(_xlpm.fi,_xlfn._xlws.FILTER($O735:$O$2480,(MONTH($D735:$D$2480)=MONTH($D735))*($O735:$O$2480=$O735)),IF(COUNT(_xlpm.fi)&gt;1,"DUPLIKAT",""))</f>
        <v/>
      </c>
      <c r="AA735" s="31"/>
      <c r="AB735" s="31"/>
    </row>
    <row r="736" spans="2:28" ht="20.100000000000001" customHeight="1" x14ac:dyDescent="0.25">
      <c r="B736" s="31">
        <f t="shared" si="96"/>
        <v>724</v>
      </c>
      <c r="C736" s="31">
        <f t="shared" si="97"/>
        <v>1</v>
      </c>
      <c r="D736" s="32"/>
      <c r="E736" s="31"/>
      <c r="F736" s="31">
        <f>Datenbank!$E736</f>
        <v>0</v>
      </c>
      <c r="G736" s="33" t="str">
        <f>IF(ISERROR(INDEX([1]Plan!A:O,MATCH(E736,[1]Plan!C:C,0),MATCH(C736,[1]Plan!$A$2:$O$2,0))),"",INDEX([1]Plan!A:O,MATCH(E736,[1]Plan!C:C,0),MATCH(C736,[1]Plan!$A$2:$O$2,0)))</f>
        <v/>
      </c>
      <c r="H736" s="33"/>
      <c r="I736" s="33"/>
      <c r="J736" s="31"/>
      <c r="K736" s="33" t="str">
        <f t="shared" si="94"/>
        <v/>
      </c>
      <c r="L736" s="33" t="str">
        <f t="shared" si="95"/>
        <v/>
      </c>
      <c r="M736" s="31" t="str">
        <f t="shared" si="98"/>
        <v/>
      </c>
      <c r="N736" s="31" t="str">
        <f>IF(ISERROR(VLOOKUP(M736,[1]Plan!$Q$5:$R$22,2,FALSE)),"",VLOOKUP(M736,[1]Plan!$Q$5:$R$22,2,FALSE))</f>
        <v/>
      </c>
      <c r="O736" s="31" t="str">
        <f>IF(ISERROR(INDEX([1]Plan!$B:$B,MATCH(F736,[1]Plan!$C:$C,0))),"",INDEX([1]Plan!$B:$B,MATCH(F736,[1]Plan!$C:$C,0)))</f>
        <v/>
      </c>
      <c r="P736" s="33" t="str">
        <f t="shared" si="99"/>
        <v/>
      </c>
      <c r="Q736" s="33">
        <f t="shared" si="100"/>
        <v>0</v>
      </c>
      <c r="R736" s="33" t="str">
        <f t="shared" si="101"/>
        <v/>
      </c>
      <c r="S736" s="33" t="str">
        <f>IF(Z736="DUPLIKAT","",Tabelle1[[#This Row],[Soll-Monat]])</f>
        <v/>
      </c>
      <c r="T736" s="33" t="str">
        <f>IF(ISERROR(IF(M736=99,"",INDEX([1]Plan!A:O,MATCH($O736,[1]Plan!B:B,0),MATCH($C736,[1]Plan!$A$2:$O$2,0)))),"",IF(M736=99,"",INDEX([1]Plan!A:O,MATCH($O736,[1]Plan!B:B,0),MATCH($C736,[1]Plan!$A$2:$O$2,0))))</f>
        <v/>
      </c>
      <c r="U736" s="33">
        <f>IF(ISERROR(SUMIFS(P:P,E:E,Datenbank!$E736,C:C,Datenbank!$C736)),"",SUMIFS(P:P,E:E,Datenbank!$E736,C:C,Datenbank!$C736))+IF(ISERROR(SUMIFS(Q:Q,E:E,Datenbank!$E736,C:C,Datenbank!$C736)),"",SUMIFS(Q:Q,E:E,Datenbank!$E736,C:C,Datenbank!$C736))</f>
        <v>0</v>
      </c>
      <c r="V736" s="33" t="str">
        <f>IF(ISERROR(IF(Z736="Duplikat","",(Datenbank!$U736-Datenbank!$T736))),"",IF(Z736="Duplikat","",(Datenbank!$U736-Datenbank!$T736)))</f>
        <v/>
      </c>
      <c r="W736" s="33">
        <f ca="1">IF(ISERROR(SUMIF(O:T,Datenbank!$O736,T:T)),"",SUMIF(O:T,Datenbank!$O736,T:T))</f>
        <v>0</v>
      </c>
      <c r="X736" s="33">
        <f ca="1">IF(ISERROR(SUMIF(O:Q,Datenbank!$O736,Q:Q)),"",SUMIF(O:Q,Datenbank!$O736,Q:Q))+IF(ISERROR(SUMIF(O:Q,Datenbank!$O736,P:P)),"",SUMIF(O:Q,Datenbank!$O736,P:P))</f>
        <v>0</v>
      </c>
      <c r="Y736" s="33">
        <f ca="1">IF(ISERROR(Datenbank!$X736-W736),"",Datenbank!$X736-W736)</f>
        <v>0</v>
      </c>
      <c r="Z736" s="31" t="str" cm="1">
        <f t="array" ref="Z736">_xlfn.LET(_xlpm.fi,_xlfn._xlws.FILTER($O736:$O$2480,(MONTH($D736:$D$2480)=MONTH($D736))*($O736:$O$2480=$O736)),IF(COUNT(_xlpm.fi)&gt;1,"DUPLIKAT",""))</f>
        <v/>
      </c>
      <c r="AA736" s="31"/>
      <c r="AB736" s="31"/>
    </row>
    <row r="737" spans="2:28" ht="20.100000000000001" customHeight="1" x14ac:dyDescent="0.25">
      <c r="B737" s="31">
        <f t="shared" si="96"/>
        <v>725</v>
      </c>
      <c r="C737" s="31">
        <f t="shared" si="97"/>
        <v>1</v>
      </c>
      <c r="D737" s="32"/>
      <c r="E737" s="31"/>
      <c r="F737" s="31">
        <f>Datenbank!$E737</f>
        <v>0</v>
      </c>
      <c r="G737" s="33" t="str">
        <f>IF(ISERROR(INDEX([1]Plan!A:O,MATCH(E737,[1]Plan!C:C,0),MATCH(C737,[1]Plan!$A$2:$O$2,0))),"",INDEX([1]Plan!A:O,MATCH(E737,[1]Plan!C:C,0),MATCH(C737,[1]Plan!$A$2:$O$2,0)))</f>
        <v/>
      </c>
      <c r="H737" s="33"/>
      <c r="I737" s="33"/>
      <c r="J737" s="31"/>
      <c r="K737" s="33" t="str">
        <f t="shared" si="94"/>
        <v/>
      </c>
      <c r="L737" s="33" t="str">
        <f t="shared" si="95"/>
        <v/>
      </c>
      <c r="M737" s="31" t="str">
        <f t="shared" si="98"/>
        <v/>
      </c>
      <c r="N737" s="31" t="str">
        <f>IF(ISERROR(VLOOKUP(M737,[1]Plan!$Q$5:$R$22,2,FALSE)),"",VLOOKUP(M737,[1]Plan!$Q$5:$R$22,2,FALSE))</f>
        <v/>
      </c>
      <c r="O737" s="31" t="str">
        <f>IF(ISERROR(INDEX([1]Plan!$B:$B,MATCH(F737,[1]Plan!$C:$C,0))),"",INDEX([1]Plan!$B:$B,MATCH(F737,[1]Plan!$C:$C,0)))</f>
        <v/>
      </c>
      <c r="P737" s="33" t="str">
        <f t="shared" si="99"/>
        <v/>
      </c>
      <c r="Q737" s="33">
        <f t="shared" si="100"/>
        <v>0</v>
      </c>
      <c r="R737" s="33" t="str">
        <f t="shared" si="101"/>
        <v/>
      </c>
      <c r="S737" s="33" t="str">
        <f>IF(Z737="DUPLIKAT","",Tabelle1[[#This Row],[Soll-Monat]])</f>
        <v/>
      </c>
      <c r="T737" s="33" t="str">
        <f>IF(ISERROR(IF(M737=99,"",INDEX([1]Plan!A:O,MATCH($O737,[1]Plan!B:B,0),MATCH($C737,[1]Plan!$A$2:$O$2,0)))),"",IF(M737=99,"",INDEX([1]Plan!A:O,MATCH($O737,[1]Plan!B:B,0),MATCH($C737,[1]Plan!$A$2:$O$2,0))))</f>
        <v/>
      </c>
      <c r="U737" s="33">
        <f>IF(ISERROR(SUMIFS(P:P,E:E,Datenbank!$E737,C:C,Datenbank!$C737)),"",SUMIFS(P:P,E:E,Datenbank!$E737,C:C,Datenbank!$C737))+IF(ISERROR(SUMIFS(Q:Q,E:E,Datenbank!$E737,C:C,Datenbank!$C737)),"",SUMIFS(Q:Q,E:E,Datenbank!$E737,C:C,Datenbank!$C737))</f>
        <v>0</v>
      </c>
      <c r="V737" s="33" t="str">
        <f>IF(ISERROR(IF(Z737="Duplikat","",(Datenbank!$U737-Datenbank!$T737))),"",IF(Z737="Duplikat","",(Datenbank!$U737-Datenbank!$T737)))</f>
        <v/>
      </c>
      <c r="W737" s="33">
        <f ca="1">IF(ISERROR(SUMIF(O:T,Datenbank!$O737,T:T)),"",SUMIF(O:T,Datenbank!$O737,T:T))</f>
        <v>0</v>
      </c>
      <c r="X737" s="33">
        <f ca="1">IF(ISERROR(SUMIF(O:Q,Datenbank!$O737,Q:Q)),"",SUMIF(O:Q,Datenbank!$O737,Q:Q))+IF(ISERROR(SUMIF(O:Q,Datenbank!$O737,P:P)),"",SUMIF(O:Q,Datenbank!$O737,P:P))</f>
        <v>0</v>
      </c>
      <c r="Y737" s="33">
        <f ca="1">IF(ISERROR(Datenbank!$X737-W737),"",Datenbank!$X737-W737)</f>
        <v>0</v>
      </c>
      <c r="Z737" s="31" t="str" cm="1">
        <f t="array" ref="Z737">_xlfn.LET(_xlpm.fi,_xlfn._xlws.FILTER($O737:$O$2480,(MONTH($D737:$D$2480)=MONTH($D737))*($O737:$O$2480=$O737)),IF(COUNT(_xlpm.fi)&gt;1,"DUPLIKAT",""))</f>
        <v/>
      </c>
      <c r="AA737" s="31"/>
      <c r="AB737" s="31"/>
    </row>
    <row r="738" spans="2:28" ht="20.100000000000001" customHeight="1" x14ac:dyDescent="0.25">
      <c r="B738" s="31">
        <f t="shared" si="96"/>
        <v>726</v>
      </c>
      <c r="C738" s="31">
        <f t="shared" si="97"/>
        <v>1</v>
      </c>
      <c r="D738" s="32"/>
      <c r="E738" s="31"/>
      <c r="F738" s="31">
        <f>Datenbank!$E738</f>
        <v>0</v>
      </c>
      <c r="G738" s="33" t="str">
        <f>IF(ISERROR(INDEX([1]Plan!A:O,MATCH(E738,[1]Plan!C:C,0),MATCH(C738,[1]Plan!$A$2:$O$2,0))),"",INDEX([1]Plan!A:O,MATCH(E738,[1]Plan!C:C,0),MATCH(C738,[1]Plan!$A$2:$O$2,0)))</f>
        <v/>
      </c>
      <c r="H738" s="33"/>
      <c r="I738" s="33"/>
      <c r="J738" s="31"/>
      <c r="K738" s="33" t="str">
        <f t="shared" si="94"/>
        <v/>
      </c>
      <c r="L738" s="33" t="str">
        <f t="shared" si="95"/>
        <v/>
      </c>
      <c r="M738" s="31" t="str">
        <f t="shared" si="98"/>
        <v/>
      </c>
      <c r="N738" s="31" t="str">
        <f>IF(ISERROR(VLOOKUP(M738,[1]Plan!$Q$5:$R$22,2,FALSE)),"",VLOOKUP(M738,[1]Plan!$Q$5:$R$22,2,FALSE))</f>
        <v/>
      </c>
      <c r="O738" s="31" t="str">
        <f>IF(ISERROR(INDEX([1]Plan!$B:$B,MATCH(F738,[1]Plan!$C:$C,0))),"",INDEX([1]Plan!$B:$B,MATCH(F738,[1]Plan!$C:$C,0)))</f>
        <v/>
      </c>
      <c r="P738" s="33" t="str">
        <f t="shared" si="99"/>
        <v/>
      </c>
      <c r="Q738" s="33">
        <f t="shared" si="100"/>
        <v>0</v>
      </c>
      <c r="R738" s="33" t="str">
        <f t="shared" si="101"/>
        <v/>
      </c>
      <c r="S738" s="33" t="str">
        <f>IF(Z738="DUPLIKAT","",Tabelle1[[#This Row],[Soll-Monat]])</f>
        <v/>
      </c>
      <c r="T738" s="33" t="str">
        <f>IF(ISERROR(IF(M738=99,"",INDEX([1]Plan!A:O,MATCH($O738,[1]Plan!B:B,0),MATCH($C738,[1]Plan!$A$2:$O$2,0)))),"",IF(M738=99,"",INDEX([1]Plan!A:O,MATCH($O738,[1]Plan!B:B,0),MATCH($C738,[1]Plan!$A$2:$O$2,0))))</f>
        <v/>
      </c>
      <c r="U738" s="33">
        <f>IF(ISERROR(SUMIFS(P:P,E:E,Datenbank!$E738,C:C,Datenbank!$C738)),"",SUMIFS(P:P,E:E,Datenbank!$E738,C:C,Datenbank!$C738))+IF(ISERROR(SUMIFS(Q:Q,E:E,Datenbank!$E738,C:C,Datenbank!$C738)),"",SUMIFS(Q:Q,E:E,Datenbank!$E738,C:C,Datenbank!$C738))</f>
        <v>0</v>
      </c>
      <c r="V738" s="33" t="str">
        <f>IF(ISERROR(IF(Z738="Duplikat","",(Datenbank!$U738-Datenbank!$T738))),"",IF(Z738="Duplikat","",(Datenbank!$U738-Datenbank!$T738)))</f>
        <v/>
      </c>
      <c r="W738" s="33">
        <f ca="1">IF(ISERROR(SUMIF(O:T,Datenbank!$O738,T:T)),"",SUMIF(O:T,Datenbank!$O738,T:T))</f>
        <v>0</v>
      </c>
      <c r="X738" s="33">
        <f ca="1">IF(ISERROR(SUMIF(O:Q,Datenbank!$O738,Q:Q)),"",SUMIF(O:Q,Datenbank!$O738,Q:Q))+IF(ISERROR(SUMIF(O:Q,Datenbank!$O738,P:P)),"",SUMIF(O:Q,Datenbank!$O738,P:P))</f>
        <v>0</v>
      </c>
      <c r="Y738" s="33">
        <f ca="1">IF(ISERROR(Datenbank!$X738-W738),"",Datenbank!$X738-W738)</f>
        <v>0</v>
      </c>
      <c r="Z738" s="31" t="str" cm="1">
        <f t="array" ref="Z738">_xlfn.LET(_xlpm.fi,_xlfn._xlws.FILTER($O738:$O$2480,(MONTH($D738:$D$2480)=MONTH($D738))*($O738:$O$2480=$O738)),IF(COUNT(_xlpm.fi)&gt;1,"DUPLIKAT",""))</f>
        <v/>
      </c>
      <c r="AA738" s="31"/>
      <c r="AB738" s="31"/>
    </row>
    <row r="739" spans="2:28" ht="20.100000000000001" customHeight="1" x14ac:dyDescent="0.25">
      <c r="B739" s="31">
        <f t="shared" si="96"/>
        <v>727</v>
      </c>
      <c r="C739" s="31">
        <f t="shared" si="97"/>
        <v>1</v>
      </c>
      <c r="D739" s="32"/>
      <c r="E739" s="31"/>
      <c r="F739" s="31">
        <f>Datenbank!$E739</f>
        <v>0</v>
      </c>
      <c r="G739" s="33" t="str">
        <f>IF(ISERROR(INDEX([1]Plan!A:O,MATCH(E739,[1]Plan!C:C,0),MATCH(C739,[1]Plan!$A$2:$O$2,0))),"",INDEX([1]Plan!A:O,MATCH(E739,[1]Plan!C:C,0),MATCH(C739,[1]Plan!$A$2:$O$2,0)))</f>
        <v/>
      </c>
      <c r="H739" s="33"/>
      <c r="I739" s="33"/>
      <c r="J739" s="31"/>
      <c r="K739" s="33" t="str">
        <f t="shared" si="94"/>
        <v/>
      </c>
      <c r="L739" s="33" t="str">
        <f t="shared" si="95"/>
        <v/>
      </c>
      <c r="M739" s="31" t="str">
        <f t="shared" si="98"/>
        <v/>
      </c>
      <c r="N739" s="31" t="str">
        <f>IF(ISERROR(VLOOKUP(M739,[1]Plan!$Q$5:$R$22,2,FALSE)),"",VLOOKUP(M739,[1]Plan!$Q$5:$R$22,2,FALSE))</f>
        <v/>
      </c>
      <c r="O739" s="31" t="str">
        <f>IF(ISERROR(INDEX([1]Plan!$B:$B,MATCH(F739,[1]Plan!$C:$C,0))),"",INDEX([1]Plan!$B:$B,MATCH(F739,[1]Plan!$C:$C,0)))</f>
        <v/>
      </c>
      <c r="P739" s="33" t="str">
        <f t="shared" si="99"/>
        <v/>
      </c>
      <c r="Q739" s="33">
        <f t="shared" si="100"/>
        <v>0</v>
      </c>
      <c r="R739" s="33" t="str">
        <f t="shared" si="101"/>
        <v/>
      </c>
      <c r="S739" s="33" t="str">
        <f>IF(Z739="DUPLIKAT","",Tabelle1[[#This Row],[Soll-Monat]])</f>
        <v/>
      </c>
      <c r="T739" s="33" t="str">
        <f>IF(ISERROR(IF(M739=99,"",INDEX([1]Plan!A:O,MATCH($O739,[1]Plan!B:B,0),MATCH($C739,[1]Plan!$A$2:$O$2,0)))),"",IF(M739=99,"",INDEX([1]Plan!A:O,MATCH($O739,[1]Plan!B:B,0),MATCH($C739,[1]Plan!$A$2:$O$2,0))))</f>
        <v/>
      </c>
      <c r="U739" s="33">
        <f>IF(ISERROR(SUMIFS(P:P,E:E,Datenbank!$E739,C:C,Datenbank!$C739)),"",SUMIFS(P:P,E:E,Datenbank!$E739,C:C,Datenbank!$C739))+IF(ISERROR(SUMIFS(Q:Q,E:E,Datenbank!$E739,C:C,Datenbank!$C739)),"",SUMIFS(Q:Q,E:E,Datenbank!$E739,C:C,Datenbank!$C739))</f>
        <v>0</v>
      </c>
      <c r="V739" s="33" t="str">
        <f>IF(ISERROR(IF(Z739="Duplikat","",(Datenbank!$U739-Datenbank!$T739))),"",IF(Z739="Duplikat","",(Datenbank!$U739-Datenbank!$T739)))</f>
        <v/>
      </c>
      <c r="W739" s="33">
        <f ca="1">IF(ISERROR(SUMIF(O:T,Datenbank!$O739,T:T)),"",SUMIF(O:T,Datenbank!$O739,T:T))</f>
        <v>0</v>
      </c>
      <c r="X739" s="33">
        <f ca="1">IF(ISERROR(SUMIF(O:Q,Datenbank!$O739,Q:Q)),"",SUMIF(O:Q,Datenbank!$O739,Q:Q))+IF(ISERROR(SUMIF(O:Q,Datenbank!$O739,P:P)),"",SUMIF(O:Q,Datenbank!$O739,P:P))</f>
        <v>0</v>
      </c>
      <c r="Y739" s="33">
        <f ca="1">IF(ISERROR(Datenbank!$X739-W739),"",Datenbank!$X739-W739)</f>
        <v>0</v>
      </c>
      <c r="Z739" s="31" t="str" cm="1">
        <f t="array" ref="Z739">_xlfn.LET(_xlpm.fi,_xlfn._xlws.FILTER($O739:$O$2480,(MONTH($D739:$D$2480)=MONTH($D739))*($O739:$O$2480=$O739)),IF(COUNT(_xlpm.fi)&gt;1,"DUPLIKAT",""))</f>
        <v/>
      </c>
      <c r="AA739" s="31"/>
      <c r="AB739" s="31"/>
    </row>
    <row r="740" spans="2:28" ht="20.100000000000001" customHeight="1" x14ac:dyDescent="0.25">
      <c r="B740" s="31">
        <f t="shared" si="96"/>
        <v>728</v>
      </c>
      <c r="C740" s="31">
        <f t="shared" si="97"/>
        <v>1</v>
      </c>
      <c r="D740" s="32"/>
      <c r="E740" s="31"/>
      <c r="F740" s="31">
        <f>Datenbank!$E740</f>
        <v>0</v>
      </c>
      <c r="G740" s="33" t="str">
        <f>IF(ISERROR(INDEX([1]Plan!A:O,MATCH(E740,[1]Plan!C:C,0),MATCH(C740,[1]Plan!$A$2:$O$2,0))),"",INDEX([1]Plan!A:O,MATCH(E740,[1]Plan!C:C,0),MATCH(C740,[1]Plan!$A$2:$O$2,0)))</f>
        <v/>
      </c>
      <c r="H740" s="33"/>
      <c r="I740" s="33"/>
      <c r="J740" s="31"/>
      <c r="K740" s="33" t="str">
        <f t="shared" si="94"/>
        <v/>
      </c>
      <c r="L740" s="33" t="str">
        <f t="shared" si="95"/>
        <v/>
      </c>
      <c r="M740" s="31" t="str">
        <f t="shared" si="98"/>
        <v/>
      </c>
      <c r="N740" s="31" t="str">
        <f>IF(ISERROR(VLOOKUP(M740,[1]Plan!$Q$5:$R$22,2,FALSE)),"",VLOOKUP(M740,[1]Plan!$Q$5:$R$22,2,FALSE))</f>
        <v/>
      </c>
      <c r="O740" s="31" t="str">
        <f>IF(ISERROR(INDEX([1]Plan!$B:$B,MATCH(F740,[1]Plan!$C:$C,0))),"",INDEX([1]Plan!$B:$B,MATCH(F740,[1]Plan!$C:$C,0)))</f>
        <v/>
      </c>
      <c r="P740" s="33" t="str">
        <f t="shared" si="99"/>
        <v/>
      </c>
      <c r="Q740" s="33">
        <f t="shared" si="100"/>
        <v>0</v>
      </c>
      <c r="R740" s="33" t="str">
        <f t="shared" si="101"/>
        <v/>
      </c>
      <c r="S740" s="33" t="str">
        <f>IF(Z740="DUPLIKAT","",Tabelle1[[#This Row],[Soll-Monat]])</f>
        <v/>
      </c>
      <c r="T740" s="33" t="str">
        <f>IF(ISERROR(IF(M740=99,"",INDEX([1]Plan!A:O,MATCH($O740,[1]Plan!B:B,0),MATCH($C740,[1]Plan!$A$2:$O$2,0)))),"",IF(M740=99,"",INDEX([1]Plan!A:O,MATCH($O740,[1]Plan!B:B,0),MATCH($C740,[1]Plan!$A$2:$O$2,0))))</f>
        <v/>
      </c>
      <c r="U740" s="33">
        <f>IF(ISERROR(SUMIFS(P:P,E:E,Datenbank!$E740,C:C,Datenbank!$C740)),"",SUMIFS(P:P,E:E,Datenbank!$E740,C:C,Datenbank!$C740))+IF(ISERROR(SUMIFS(Q:Q,E:E,Datenbank!$E740,C:C,Datenbank!$C740)),"",SUMIFS(Q:Q,E:E,Datenbank!$E740,C:C,Datenbank!$C740))</f>
        <v>0</v>
      </c>
      <c r="V740" s="33" t="str">
        <f>IF(ISERROR(IF(Z740="Duplikat","",(Datenbank!$U740-Datenbank!$T740))),"",IF(Z740="Duplikat","",(Datenbank!$U740-Datenbank!$T740)))</f>
        <v/>
      </c>
      <c r="W740" s="33">
        <f ca="1">IF(ISERROR(SUMIF(O:T,Datenbank!$O740,T:T)),"",SUMIF(O:T,Datenbank!$O740,T:T))</f>
        <v>0</v>
      </c>
      <c r="X740" s="33">
        <f ca="1">IF(ISERROR(SUMIF(O:Q,Datenbank!$O740,Q:Q)),"",SUMIF(O:Q,Datenbank!$O740,Q:Q))+IF(ISERROR(SUMIF(O:Q,Datenbank!$O740,P:P)),"",SUMIF(O:Q,Datenbank!$O740,P:P))</f>
        <v>0</v>
      </c>
      <c r="Y740" s="33">
        <f ca="1">IF(ISERROR(Datenbank!$X740-W740),"",Datenbank!$X740-W740)</f>
        <v>0</v>
      </c>
      <c r="Z740" s="31" t="str" cm="1">
        <f t="array" ref="Z740">_xlfn.LET(_xlpm.fi,_xlfn._xlws.FILTER($O740:$O$2480,(MONTH($D740:$D$2480)=MONTH($D740))*($O740:$O$2480=$O740)),IF(COUNT(_xlpm.fi)&gt;1,"DUPLIKAT",""))</f>
        <v/>
      </c>
      <c r="AA740" s="31"/>
      <c r="AB740" s="31"/>
    </row>
    <row r="741" spans="2:28" ht="20.100000000000001" customHeight="1" x14ac:dyDescent="0.25">
      <c r="B741" s="31">
        <f t="shared" si="96"/>
        <v>729</v>
      </c>
      <c r="C741" s="31">
        <f t="shared" si="97"/>
        <v>1</v>
      </c>
      <c r="D741" s="32"/>
      <c r="E741" s="31"/>
      <c r="F741" s="31">
        <f>Datenbank!$E741</f>
        <v>0</v>
      </c>
      <c r="G741" s="33" t="str">
        <f>IF(ISERROR(INDEX([1]Plan!A:O,MATCH(E741,[1]Plan!C:C,0),MATCH(C741,[1]Plan!$A$2:$O$2,0))),"",INDEX([1]Plan!A:O,MATCH(E741,[1]Plan!C:C,0),MATCH(C741,[1]Plan!$A$2:$O$2,0)))</f>
        <v/>
      </c>
      <c r="H741" s="33"/>
      <c r="I741" s="33"/>
      <c r="J741" s="31"/>
      <c r="K741" s="33" t="str">
        <f t="shared" si="94"/>
        <v/>
      </c>
      <c r="L741" s="33" t="str">
        <f t="shared" si="95"/>
        <v/>
      </c>
      <c r="M741" s="31" t="str">
        <f t="shared" si="98"/>
        <v/>
      </c>
      <c r="N741" s="31" t="str">
        <f>IF(ISERROR(VLOOKUP(M741,[1]Plan!$Q$5:$R$22,2,FALSE)),"",VLOOKUP(M741,[1]Plan!$Q$5:$R$22,2,FALSE))</f>
        <v/>
      </c>
      <c r="O741" s="31" t="str">
        <f>IF(ISERROR(INDEX([1]Plan!$B:$B,MATCH(F741,[1]Plan!$C:$C,0))),"",INDEX([1]Plan!$B:$B,MATCH(F741,[1]Plan!$C:$C,0)))</f>
        <v/>
      </c>
      <c r="P741" s="33" t="str">
        <f t="shared" si="99"/>
        <v/>
      </c>
      <c r="Q741" s="33">
        <f t="shared" si="100"/>
        <v>0</v>
      </c>
      <c r="R741" s="33" t="str">
        <f t="shared" si="101"/>
        <v/>
      </c>
      <c r="S741" s="33" t="str">
        <f>IF(Z741="DUPLIKAT","",Tabelle1[[#This Row],[Soll-Monat]])</f>
        <v/>
      </c>
      <c r="T741" s="33" t="str">
        <f>IF(ISERROR(IF(M741=99,"",INDEX([1]Plan!A:O,MATCH($O741,[1]Plan!B:B,0),MATCH($C741,[1]Plan!$A$2:$O$2,0)))),"",IF(M741=99,"",INDEX([1]Plan!A:O,MATCH($O741,[1]Plan!B:B,0),MATCH($C741,[1]Plan!$A$2:$O$2,0))))</f>
        <v/>
      </c>
      <c r="U741" s="33">
        <f>IF(ISERROR(SUMIFS(P:P,E:E,Datenbank!$E741,C:C,Datenbank!$C741)),"",SUMIFS(P:P,E:E,Datenbank!$E741,C:C,Datenbank!$C741))+IF(ISERROR(SUMIFS(Q:Q,E:E,Datenbank!$E741,C:C,Datenbank!$C741)),"",SUMIFS(Q:Q,E:E,Datenbank!$E741,C:C,Datenbank!$C741))</f>
        <v>0</v>
      </c>
      <c r="V741" s="33" t="str">
        <f>IF(ISERROR(IF(Z741="Duplikat","",(Datenbank!$U741-Datenbank!$T741))),"",IF(Z741="Duplikat","",(Datenbank!$U741-Datenbank!$T741)))</f>
        <v/>
      </c>
      <c r="W741" s="33">
        <f ca="1">IF(ISERROR(SUMIF(O:T,Datenbank!$O741,T:T)),"",SUMIF(O:T,Datenbank!$O741,T:T))</f>
        <v>0</v>
      </c>
      <c r="X741" s="33">
        <f ca="1">IF(ISERROR(SUMIF(O:Q,Datenbank!$O741,Q:Q)),"",SUMIF(O:Q,Datenbank!$O741,Q:Q))+IF(ISERROR(SUMIF(O:Q,Datenbank!$O741,P:P)),"",SUMIF(O:Q,Datenbank!$O741,P:P))</f>
        <v>0</v>
      </c>
      <c r="Y741" s="33">
        <f ca="1">IF(ISERROR(Datenbank!$X741-W741),"",Datenbank!$X741-W741)</f>
        <v>0</v>
      </c>
      <c r="Z741" s="31" t="str" cm="1">
        <f t="array" ref="Z741">_xlfn.LET(_xlpm.fi,_xlfn._xlws.FILTER($O741:$O$2480,(MONTH($D741:$D$2480)=MONTH($D741))*($O741:$O$2480=$O741)),IF(COUNT(_xlpm.fi)&gt;1,"DUPLIKAT",""))</f>
        <v/>
      </c>
      <c r="AA741" s="31"/>
      <c r="AB741" s="31"/>
    </row>
    <row r="742" spans="2:28" ht="20.100000000000001" customHeight="1" x14ac:dyDescent="0.25">
      <c r="B742" s="31">
        <f t="shared" si="96"/>
        <v>730</v>
      </c>
      <c r="C742" s="31">
        <f t="shared" si="97"/>
        <v>1</v>
      </c>
      <c r="D742" s="32"/>
      <c r="E742" s="31"/>
      <c r="F742" s="31">
        <f>Datenbank!$E742</f>
        <v>0</v>
      </c>
      <c r="G742" s="33" t="str">
        <f>IF(ISERROR(INDEX([1]Plan!A:O,MATCH(E742,[1]Plan!C:C,0),MATCH(C742,[1]Plan!$A$2:$O$2,0))),"",INDEX([1]Plan!A:O,MATCH(E742,[1]Plan!C:C,0),MATCH(C742,[1]Plan!$A$2:$O$2,0)))</f>
        <v/>
      </c>
      <c r="H742" s="33"/>
      <c r="I742" s="33"/>
      <c r="J742" s="31"/>
      <c r="K742" s="33" t="str">
        <f t="shared" si="94"/>
        <v/>
      </c>
      <c r="L742" s="33" t="str">
        <f t="shared" si="95"/>
        <v/>
      </c>
      <c r="M742" s="31" t="str">
        <f t="shared" si="98"/>
        <v/>
      </c>
      <c r="N742" s="31" t="str">
        <f>IF(ISERROR(VLOOKUP(M742,[1]Plan!$Q$5:$R$22,2,FALSE)),"",VLOOKUP(M742,[1]Plan!$Q$5:$R$22,2,FALSE))</f>
        <v/>
      </c>
      <c r="O742" s="31" t="str">
        <f>IF(ISERROR(INDEX([1]Plan!$B:$B,MATCH(F742,[1]Plan!$C:$C,0))),"",INDEX([1]Plan!$B:$B,MATCH(F742,[1]Plan!$C:$C,0)))</f>
        <v/>
      </c>
      <c r="P742" s="33" t="str">
        <f t="shared" si="99"/>
        <v/>
      </c>
      <c r="Q742" s="33">
        <f t="shared" si="100"/>
        <v>0</v>
      </c>
      <c r="R742" s="33" t="str">
        <f t="shared" si="101"/>
        <v/>
      </c>
      <c r="S742" s="33" t="str">
        <f>IF(Z742="DUPLIKAT","",Tabelle1[[#This Row],[Soll-Monat]])</f>
        <v/>
      </c>
      <c r="T742" s="33" t="str">
        <f>IF(ISERROR(IF(M742=99,"",INDEX([1]Plan!A:O,MATCH($O742,[1]Plan!B:B,0),MATCH($C742,[1]Plan!$A$2:$O$2,0)))),"",IF(M742=99,"",INDEX([1]Plan!A:O,MATCH($O742,[1]Plan!B:B,0),MATCH($C742,[1]Plan!$A$2:$O$2,0))))</f>
        <v/>
      </c>
      <c r="U742" s="33">
        <f>IF(ISERROR(SUMIFS(P:P,E:E,Datenbank!$E742,C:C,Datenbank!$C742)),"",SUMIFS(P:P,E:E,Datenbank!$E742,C:C,Datenbank!$C742))+IF(ISERROR(SUMIFS(Q:Q,E:E,Datenbank!$E742,C:C,Datenbank!$C742)),"",SUMIFS(Q:Q,E:E,Datenbank!$E742,C:C,Datenbank!$C742))</f>
        <v>0</v>
      </c>
      <c r="V742" s="33" t="str">
        <f>IF(ISERROR(IF(Z742="Duplikat","",(Datenbank!$U742-Datenbank!$T742))),"",IF(Z742="Duplikat","",(Datenbank!$U742-Datenbank!$T742)))</f>
        <v/>
      </c>
      <c r="W742" s="33">
        <f ca="1">IF(ISERROR(SUMIF(O:T,Datenbank!$O742,T:T)),"",SUMIF(O:T,Datenbank!$O742,T:T))</f>
        <v>0</v>
      </c>
      <c r="X742" s="33">
        <f ca="1">IF(ISERROR(SUMIF(O:Q,Datenbank!$O742,Q:Q)),"",SUMIF(O:Q,Datenbank!$O742,Q:Q))+IF(ISERROR(SUMIF(O:Q,Datenbank!$O742,P:P)),"",SUMIF(O:Q,Datenbank!$O742,P:P))</f>
        <v>0</v>
      </c>
      <c r="Y742" s="33">
        <f ca="1">IF(ISERROR(Datenbank!$X742-W742),"",Datenbank!$X742-W742)</f>
        <v>0</v>
      </c>
      <c r="Z742" s="31" t="str" cm="1">
        <f t="array" ref="Z742">_xlfn.LET(_xlpm.fi,_xlfn._xlws.FILTER($O742:$O$2480,(MONTH($D742:$D$2480)=MONTH($D742))*($O742:$O$2480=$O742)),IF(COUNT(_xlpm.fi)&gt;1,"DUPLIKAT",""))</f>
        <v/>
      </c>
      <c r="AA742" s="31"/>
      <c r="AB742" s="31"/>
    </row>
    <row r="743" spans="2:28" ht="20.100000000000001" customHeight="1" x14ac:dyDescent="0.25">
      <c r="B743" s="31">
        <f t="shared" si="96"/>
        <v>731</v>
      </c>
      <c r="C743" s="31">
        <f t="shared" si="97"/>
        <v>1</v>
      </c>
      <c r="D743" s="32"/>
      <c r="E743" s="31"/>
      <c r="F743" s="31">
        <f>Datenbank!$E743</f>
        <v>0</v>
      </c>
      <c r="G743" s="33" t="str">
        <f>IF(ISERROR(INDEX([1]Plan!A:O,MATCH(E743,[1]Plan!C:C,0),MATCH(C743,[1]Plan!$A$2:$O$2,0))),"",INDEX([1]Plan!A:O,MATCH(E743,[1]Plan!C:C,0),MATCH(C743,[1]Plan!$A$2:$O$2,0)))</f>
        <v/>
      </c>
      <c r="H743" s="33"/>
      <c r="I743" s="33"/>
      <c r="J743" s="31"/>
      <c r="K743" s="33" t="str">
        <f t="shared" si="94"/>
        <v/>
      </c>
      <c r="L743" s="33" t="str">
        <f t="shared" si="95"/>
        <v/>
      </c>
      <c r="M743" s="31" t="str">
        <f t="shared" si="98"/>
        <v/>
      </c>
      <c r="N743" s="31" t="str">
        <f>IF(ISERROR(VLOOKUP(M743,[1]Plan!$Q$5:$R$22,2,FALSE)),"",VLOOKUP(M743,[1]Plan!$Q$5:$R$22,2,FALSE))</f>
        <v/>
      </c>
      <c r="O743" s="31" t="str">
        <f>IF(ISERROR(INDEX([1]Plan!$B:$B,MATCH(F743,[1]Plan!$C:$C,0))),"",INDEX([1]Plan!$B:$B,MATCH(F743,[1]Plan!$C:$C,0)))</f>
        <v/>
      </c>
      <c r="P743" s="33" t="str">
        <f t="shared" si="99"/>
        <v/>
      </c>
      <c r="Q743" s="33">
        <f t="shared" si="100"/>
        <v>0</v>
      </c>
      <c r="R743" s="33" t="str">
        <f t="shared" si="101"/>
        <v/>
      </c>
      <c r="S743" s="33" t="str">
        <f>IF(Z743="DUPLIKAT","",Tabelle1[[#This Row],[Soll-Monat]])</f>
        <v/>
      </c>
      <c r="T743" s="33" t="str">
        <f>IF(ISERROR(IF(M743=99,"",INDEX([1]Plan!A:O,MATCH($O743,[1]Plan!B:B,0),MATCH($C743,[1]Plan!$A$2:$O$2,0)))),"",IF(M743=99,"",INDEX([1]Plan!A:O,MATCH($O743,[1]Plan!B:B,0),MATCH($C743,[1]Plan!$A$2:$O$2,0))))</f>
        <v/>
      </c>
      <c r="U743" s="33">
        <f>IF(ISERROR(SUMIFS(P:P,E:E,Datenbank!$E743,C:C,Datenbank!$C743)),"",SUMIFS(P:P,E:E,Datenbank!$E743,C:C,Datenbank!$C743))+IF(ISERROR(SUMIFS(Q:Q,E:E,Datenbank!$E743,C:C,Datenbank!$C743)),"",SUMIFS(Q:Q,E:E,Datenbank!$E743,C:C,Datenbank!$C743))</f>
        <v>0</v>
      </c>
      <c r="V743" s="33" t="str">
        <f>IF(ISERROR(IF(Z743="Duplikat","",(Datenbank!$U743-Datenbank!$T743))),"",IF(Z743="Duplikat","",(Datenbank!$U743-Datenbank!$T743)))</f>
        <v/>
      </c>
      <c r="W743" s="33">
        <f ca="1">IF(ISERROR(SUMIF(O:T,Datenbank!$O743,T:T)),"",SUMIF(O:T,Datenbank!$O743,T:T))</f>
        <v>0</v>
      </c>
      <c r="X743" s="33">
        <f ca="1">IF(ISERROR(SUMIF(O:Q,Datenbank!$O743,Q:Q)),"",SUMIF(O:Q,Datenbank!$O743,Q:Q))+IF(ISERROR(SUMIF(O:Q,Datenbank!$O743,P:P)),"",SUMIF(O:Q,Datenbank!$O743,P:P))</f>
        <v>0</v>
      </c>
      <c r="Y743" s="33">
        <f ca="1">IF(ISERROR(Datenbank!$X743-W743),"",Datenbank!$X743-W743)</f>
        <v>0</v>
      </c>
      <c r="Z743" s="31" t="str" cm="1">
        <f t="array" ref="Z743">_xlfn.LET(_xlpm.fi,_xlfn._xlws.FILTER($O743:$O$2480,(MONTH($D743:$D$2480)=MONTH($D743))*($O743:$O$2480=$O743)),IF(COUNT(_xlpm.fi)&gt;1,"DUPLIKAT",""))</f>
        <v/>
      </c>
      <c r="AA743" s="31"/>
      <c r="AB743" s="31"/>
    </row>
    <row r="744" spans="2:28" ht="20.100000000000001" customHeight="1" x14ac:dyDescent="0.25">
      <c r="B744" s="31">
        <f t="shared" si="96"/>
        <v>732</v>
      </c>
      <c r="C744" s="31">
        <f t="shared" si="97"/>
        <v>1</v>
      </c>
      <c r="D744" s="32"/>
      <c r="E744" s="31"/>
      <c r="F744" s="31">
        <f>Datenbank!$E744</f>
        <v>0</v>
      </c>
      <c r="G744" s="33" t="str">
        <f>IF(ISERROR(INDEX([1]Plan!A:O,MATCH(E744,[1]Plan!C:C,0),MATCH(C744,[1]Plan!$A$2:$O$2,0))),"",INDEX([1]Plan!A:O,MATCH(E744,[1]Plan!C:C,0),MATCH(C744,[1]Plan!$A$2:$O$2,0)))</f>
        <v/>
      </c>
      <c r="H744" s="33"/>
      <c r="I744" s="33"/>
      <c r="J744" s="31"/>
      <c r="K744" s="33" t="str">
        <f t="shared" si="94"/>
        <v/>
      </c>
      <c r="L744" s="33" t="str">
        <f t="shared" si="95"/>
        <v/>
      </c>
      <c r="M744" s="31" t="str">
        <f t="shared" si="98"/>
        <v/>
      </c>
      <c r="N744" s="31" t="str">
        <f>IF(ISERROR(VLOOKUP(M744,[1]Plan!$Q$5:$R$22,2,FALSE)),"",VLOOKUP(M744,[1]Plan!$Q$5:$R$22,2,FALSE))</f>
        <v/>
      </c>
      <c r="O744" s="31" t="str">
        <f>IF(ISERROR(INDEX([1]Plan!$B:$B,MATCH(F744,[1]Plan!$C:$C,0))),"",INDEX([1]Plan!$B:$B,MATCH(F744,[1]Plan!$C:$C,0)))</f>
        <v/>
      </c>
      <c r="P744" s="33" t="str">
        <f t="shared" si="99"/>
        <v/>
      </c>
      <c r="Q744" s="33">
        <f t="shared" si="100"/>
        <v>0</v>
      </c>
      <c r="R744" s="33" t="str">
        <f t="shared" si="101"/>
        <v/>
      </c>
      <c r="S744" s="33" t="str">
        <f>IF(Z744="DUPLIKAT","",Tabelle1[[#This Row],[Soll-Monat]])</f>
        <v/>
      </c>
      <c r="T744" s="33" t="str">
        <f>IF(ISERROR(IF(M744=99,"",INDEX([1]Plan!A:O,MATCH($O744,[1]Plan!B:B,0),MATCH($C744,[1]Plan!$A$2:$O$2,0)))),"",IF(M744=99,"",INDEX([1]Plan!A:O,MATCH($O744,[1]Plan!B:B,0),MATCH($C744,[1]Plan!$A$2:$O$2,0))))</f>
        <v/>
      </c>
      <c r="U744" s="33">
        <f>IF(ISERROR(SUMIFS(P:P,E:E,Datenbank!$E744,C:C,Datenbank!$C744)),"",SUMIFS(P:P,E:E,Datenbank!$E744,C:C,Datenbank!$C744))+IF(ISERROR(SUMIFS(Q:Q,E:E,Datenbank!$E744,C:C,Datenbank!$C744)),"",SUMIFS(Q:Q,E:E,Datenbank!$E744,C:C,Datenbank!$C744))</f>
        <v>0</v>
      </c>
      <c r="V744" s="33" t="str">
        <f>IF(ISERROR(IF(Z744="Duplikat","",(Datenbank!$U744-Datenbank!$T744))),"",IF(Z744="Duplikat","",(Datenbank!$U744-Datenbank!$T744)))</f>
        <v/>
      </c>
      <c r="W744" s="33">
        <f ca="1">IF(ISERROR(SUMIF(O:T,Datenbank!$O744,T:T)),"",SUMIF(O:T,Datenbank!$O744,T:T))</f>
        <v>0</v>
      </c>
      <c r="X744" s="33">
        <f ca="1">IF(ISERROR(SUMIF(O:Q,Datenbank!$O744,Q:Q)),"",SUMIF(O:Q,Datenbank!$O744,Q:Q))+IF(ISERROR(SUMIF(O:Q,Datenbank!$O744,P:P)),"",SUMIF(O:Q,Datenbank!$O744,P:P))</f>
        <v>0</v>
      </c>
      <c r="Y744" s="33">
        <f ca="1">IF(ISERROR(Datenbank!$X744-W744),"",Datenbank!$X744-W744)</f>
        <v>0</v>
      </c>
      <c r="Z744" s="31" t="str" cm="1">
        <f t="array" ref="Z744">_xlfn.LET(_xlpm.fi,_xlfn._xlws.FILTER($O744:$O$2480,(MONTH($D744:$D$2480)=MONTH($D744))*($O744:$O$2480=$O744)),IF(COUNT(_xlpm.fi)&gt;1,"DUPLIKAT",""))</f>
        <v/>
      </c>
      <c r="AA744" s="31"/>
      <c r="AB744" s="31"/>
    </row>
    <row r="745" spans="2:28" ht="20.100000000000001" customHeight="1" x14ac:dyDescent="0.25">
      <c r="B745" s="31">
        <f t="shared" si="96"/>
        <v>733</v>
      </c>
      <c r="C745" s="31">
        <f t="shared" si="97"/>
        <v>1</v>
      </c>
      <c r="D745" s="32"/>
      <c r="E745" s="31"/>
      <c r="F745" s="31">
        <f>Datenbank!$E745</f>
        <v>0</v>
      </c>
      <c r="G745" s="33" t="str">
        <f>IF(ISERROR(INDEX([1]Plan!A:O,MATCH(E745,[1]Plan!C:C,0),MATCH(C745,[1]Plan!$A$2:$O$2,0))),"",INDEX([1]Plan!A:O,MATCH(E745,[1]Plan!C:C,0),MATCH(C745,[1]Plan!$A$2:$O$2,0)))</f>
        <v/>
      </c>
      <c r="H745" s="33"/>
      <c r="I745" s="33"/>
      <c r="J745" s="31"/>
      <c r="K745" s="33" t="str">
        <f t="shared" si="94"/>
        <v/>
      </c>
      <c r="L745" s="33" t="str">
        <f t="shared" si="95"/>
        <v/>
      </c>
      <c r="M745" s="31" t="str">
        <f t="shared" si="98"/>
        <v/>
      </c>
      <c r="N745" s="31" t="str">
        <f>IF(ISERROR(VLOOKUP(M745,[1]Plan!$Q$5:$R$22,2,FALSE)),"",VLOOKUP(M745,[1]Plan!$Q$5:$R$22,2,FALSE))</f>
        <v/>
      </c>
      <c r="O745" s="31" t="str">
        <f>IF(ISERROR(INDEX([1]Plan!$B:$B,MATCH(F745,[1]Plan!$C:$C,0))),"",INDEX([1]Plan!$B:$B,MATCH(F745,[1]Plan!$C:$C,0)))</f>
        <v/>
      </c>
      <c r="P745" s="33" t="str">
        <f t="shared" si="99"/>
        <v/>
      </c>
      <c r="Q745" s="33">
        <f t="shared" si="100"/>
        <v>0</v>
      </c>
      <c r="R745" s="33" t="str">
        <f t="shared" si="101"/>
        <v/>
      </c>
      <c r="S745" s="33" t="str">
        <f>IF(Z745="DUPLIKAT","",Tabelle1[[#This Row],[Soll-Monat]])</f>
        <v/>
      </c>
      <c r="T745" s="33" t="str">
        <f>IF(ISERROR(IF(M745=99,"",INDEX([1]Plan!A:O,MATCH($O745,[1]Plan!B:B,0),MATCH($C745,[1]Plan!$A$2:$O$2,0)))),"",IF(M745=99,"",INDEX([1]Plan!A:O,MATCH($O745,[1]Plan!B:B,0),MATCH($C745,[1]Plan!$A$2:$O$2,0))))</f>
        <v/>
      </c>
      <c r="U745" s="33">
        <f>IF(ISERROR(SUMIFS(P:P,E:E,Datenbank!$E745,C:C,Datenbank!$C745)),"",SUMIFS(P:P,E:E,Datenbank!$E745,C:C,Datenbank!$C745))+IF(ISERROR(SUMIFS(Q:Q,E:E,Datenbank!$E745,C:C,Datenbank!$C745)),"",SUMIFS(Q:Q,E:E,Datenbank!$E745,C:C,Datenbank!$C745))</f>
        <v>0</v>
      </c>
      <c r="V745" s="33" t="str">
        <f>IF(ISERROR(IF(Z745="Duplikat","",(Datenbank!$U745-Datenbank!$T745))),"",IF(Z745="Duplikat","",(Datenbank!$U745-Datenbank!$T745)))</f>
        <v/>
      </c>
      <c r="W745" s="33">
        <f ca="1">IF(ISERROR(SUMIF(O:T,Datenbank!$O745,T:T)),"",SUMIF(O:T,Datenbank!$O745,T:T))</f>
        <v>0</v>
      </c>
      <c r="X745" s="33">
        <f ca="1">IF(ISERROR(SUMIF(O:Q,Datenbank!$O745,Q:Q)),"",SUMIF(O:Q,Datenbank!$O745,Q:Q))+IF(ISERROR(SUMIF(O:Q,Datenbank!$O745,P:P)),"",SUMIF(O:Q,Datenbank!$O745,P:P))</f>
        <v>0</v>
      </c>
      <c r="Y745" s="33">
        <f ca="1">IF(ISERROR(Datenbank!$X745-W745),"",Datenbank!$X745-W745)</f>
        <v>0</v>
      </c>
      <c r="Z745" s="31" t="str" cm="1">
        <f t="array" ref="Z745">_xlfn.LET(_xlpm.fi,_xlfn._xlws.FILTER($O745:$O$2480,(MONTH($D745:$D$2480)=MONTH($D745))*($O745:$O$2480=$O745)),IF(COUNT(_xlpm.fi)&gt;1,"DUPLIKAT",""))</f>
        <v/>
      </c>
      <c r="AA745" s="31"/>
      <c r="AB745" s="31"/>
    </row>
    <row r="746" spans="2:28" ht="20.100000000000001" customHeight="1" x14ac:dyDescent="0.25">
      <c r="B746" s="31">
        <f t="shared" si="96"/>
        <v>734</v>
      </c>
      <c r="C746" s="31">
        <f t="shared" si="97"/>
        <v>1</v>
      </c>
      <c r="D746" s="32"/>
      <c r="E746" s="31"/>
      <c r="F746" s="31">
        <f>Datenbank!$E746</f>
        <v>0</v>
      </c>
      <c r="G746" s="33" t="str">
        <f>IF(ISERROR(INDEX([1]Plan!A:O,MATCH(E746,[1]Plan!C:C,0),MATCH(C746,[1]Plan!$A$2:$O$2,0))),"",INDEX([1]Plan!A:O,MATCH(E746,[1]Plan!C:C,0),MATCH(C746,[1]Plan!$A$2:$O$2,0)))</f>
        <v/>
      </c>
      <c r="H746" s="33"/>
      <c r="I746" s="33"/>
      <c r="J746" s="31"/>
      <c r="K746" s="33" t="str">
        <f t="shared" si="94"/>
        <v/>
      </c>
      <c r="L746" s="33" t="str">
        <f t="shared" si="95"/>
        <v/>
      </c>
      <c r="M746" s="31" t="str">
        <f t="shared" si="98"/>
        <v/>
      </c>
      <c r="N746" s="31" t="str">
        <f>IF(ISERROR(VLOOKUP(M746,[1]Plan!$Q$5:$R$22,2,FALSE)),"",VLOOKUP(M746,[1]Plan!$Q$5:$R$22,2,FALSE))</f>
        <v/>
      </c>
      <c r="O746" s="31" t="str">
        <f>IF(ISERROR(INDEX([1]Plan!$B:$B,MATCH(F746,[1]Plan!$C:$C,0))),"",INDEX([1]Plan!$B:$B,MATCH(F746,[1]Plan!$C:$C,0)))</f>
        <v/>
      </c>
      <c r="P746" s="33" t="str">
        <f t="shared" si="99"/>
        <v/>
      </c>
      <c r="Q746" s="33">
        <f t="shared" si="100"/>
        <v>0</v>
      </c>
      <c r="R746" s="33" t="str">
        <f t="shared" si="101"/>
        <v/>
      </c>
      <c r="S746" s="33" t="str">
        <f>IF(Z746="DUPLIKAT","",Tabelle1[[#This Row],[Soll-Monat]])</f>
        <v/>
      </c>
      <c r="T746" s="33" t="str">
        <f>IF(ISERROR(IF(M746=99,"",INDEX([1]Plan!A:O,MATCH($O746,[1]Plan!B:B,0),MATCH($C746,[1]Plan!$A$2:$O$2,0)))),"",IF(M746=99,"",INDEX([1]Plan!A:O,MATCH($O746,[1]Plan!B:B,0),MATCH($C746,[1]Plan!$A$2:$O$2,0))))</f>
        <v/>
      </c>
      <c r="U746" s="33">
        <f>IF(ISERROR(SUMIFS(P:P,E:E,Datenbank!$E746,C:C,Datenbank!$C746)),"",SUMIFS(P:P,E:E,Datenbank!$E746,C:C,Datenbank!$C746))+IF(ISERROR(SUMIFS(Q:Q,E:E,Datenbank!$E746,C:C,Datenbank!$C746)),"",SUMIFS(Q:Q,E:E,Datenbank!$E746,C:C,Datenbank!$C746))</f>
        <v>0</v>
      </c>
      <c r="V746" s="33" t="str">
        <f>IF(ISERROR(IF(Z746="Duplikat","",(Datenbank!$U746-Datenbank!$T746))),"",IF(Z746="Duplikat","",(Datenbank!$U746-Datenbank!$T746)))</f>
        <v/>
      </c>
      <c r="W746" s="33">
        <f ca="1">IF(ISERROR(SUMIF(O:T,Datenbank!$O746,T:T)),"",SUMIF(O:T,Datenbank!$O746,T:T))</f>
        <v>0</v>
      </c>
      <c r="X746" s="33">
        <f ca="1">IF(ISERROR(SUMIF(O:Q,Datenbank!$O746,Q:Q)),"",SUMIF(O:Q,Datenbank!$O746,Q:Q))+IF(ISERROR(SUMIF(O:Q,Datenbank!$O746,P:P)),"",SUMIF(O:Q,Datenbank!$O746,P:P))</f>
        <v>0</v>
      </c>
      <c r="Y746" s="33">
        <f ca="1">IF(ISERROR(Datenbank!$X746-W746),"",Datenbank!$X746-W746)</f>
        <v>0</v>
      </c>
      <c r="Z746" s="31" t="str" cm="1">
        <f t="array" ref="Z746">_xlfn.LET(_xlpm.fi,_xlfn._xlws.FILTER($O746:$O$2480,(MONTH($D746:$D$2480)=MONTH($D746))*($O746:$O$2480=$O746)),IF(COUNT(_xlpm.fi)&gt;1,"DUPLIKAT",""))</f>
        <v/>
      </c>
      <c r="AA746" s="31"/>
      <c r="AB746" s="31"/>
    </row>
    <row r="747" spans="2:28" ht="20.100000000000001" customHeight="1" x14ac:dyDescent="0.25">
      <c r="B747" s="31">
        <f t="shared" si="96"/>
        <v>735</v>
      </c>
      <c r="C747" s="31">
        <f t="shared" si="97"/>
        <v>1</v>
      </c>
      <c r="D747" s="32"/>
      <c r="E747" s="31"/>
      <c r="F747" s="31">
        <f>Datenbank!$E747</f>
        <v>0</v>
      </c>
      <c r="G747" s="33" t="str">
        <f>IF(ISERROR(INDEX([1]Plan!A:O,MATCH(E747,[1]Plan!C:C,0),MATCH(C747,[1]Plan!$A$2:$O$2,0))),"",INDEX([1]Plan!A:O,MATCH(E747,[1]Plan!C:C,0),MATCH(C747,[1]Plan!$A$2:$O$2,0)))</f>
        <v/>
      </c>
      <c r="H747" s="33"/>
      <c r="I747" s="33"/>
      <c r="J747" s="31"/>
      <c r="K747" s="33" t="str">
        <f t="shared" si="94"/>
        <v/>
      </c>
      <c r="L747" s="33" t="str">
        <f t="shared" si="95"/>
        <v/>
      </c>
      <c r="M747" s="31" t="str">
        <f t="shared" si="98"/>
        <v/>
      </c>
      <c r="N747" s="31" t="str">
        <f>IF(ISERROR(VLOOKUP(M747,[1]Plan!$Q$5:$R$22,2,FALSE)),"",VLOOKUP(M747,[1]Plan!$Q$5:$R$22,2,FALSE))</f>
        <v/>
      </c>
      <c r="O747" s="31" t="str">
        <f>IF(ISERROR(INDEX([1]Plan!$B:$B,MATCH(F747,[1]Plan!$C:$C,0))),"",INDEX([1]Plan!$B:$B,MATCH(F747,[1]Plan!$C:$C,0)))</f>
        <v/>
      </c>
      <c r="P747" s="33" t="str">
        <f t="shared" si="99"/>
        <v/>
      </c>
      <c r="Q747" s="33">
        <f t="shared" si="100"/>
        <v>0</v>
      </c>
      <c r="R747" s="33" t="str">
        <f t="shared" si="101"/>
        <v/>
      </c>
      <c r="S747" s="33" t="str">
        <f>IF(Z747="DUPLIKAT","",Tabelle1[[#This Row],[Soll-Monat]])</f>
        <v/>
      </c>
      <c r="T747" s="33" t="str">
        <f>IF(ISERROR(IF(M747=99,"",INDEX([1]Plan!A:O,MATCH($O747,[1]Plan!B:B,0),MATCH($C747,[1]Plan!$A$2:$O$2,0)))),"",IF(M747=99,"",INDEX([1]Plan!A:O,MATCH($O747,[1]Plan!B:B,0),MATCH($C747,[1]Plan!$A$2:$O$2,0))))</f>
        <v/>
      </c>
      <c r="U747" s="33">
        <f>IF(ISERROR(SUMIFS(P:P,E:E,Datenbank!$E747,C:C,Datenbank!$C747)),"",SUMIFS(P:P,E:E,Datenbank!$E747,C:C,Datenbank!$C747))+IF(ISERROR(SUMIFS(Q:Q,E:E,Datenbank!$E747,C:C,Datenbank!$C747)),"",SUMIFS(Q:Q,E:E,Datenbank!$E747,C:C,Datenbank!$C747))</f>
        <v>0</v>
      </c>
      <c r="V747" s="33" t="str">
        <f>IF(ISERROR(IF(Z747="Duplikat","",(Datenbank!$U747-Datenbank!$T747))),"",IF(Z747="Duplikat","",(Datenbank!$U747-Datenbank!$T747)))</f>
        <v/>
      </c>
      <c r="W747" s="33">
        <f ca="1">IF(ISERROR(SUMIF(O:T,Datenbank!$O747,T:T)),"",SUMIF(O:T,Datenbank!$O747,T:T))</f>
        <v>0</v>
      </c>
      <c r="X747" s="33">
        <f ca="1">IF(ISERROR(SUMIF(O:Q,Datenbank!$O747,Q:Q)),"",SUMIF(O:Q,Datenbank!$O747,Q:Q))+IF(ISERROR(SUMIF(O:Q,Datenbank!$O747,P:P)),"",SUMIF(O:Q,Datenbank!$O747,P:P))</f>
        <v>0</v>
      </c>
      <c r="Y747" s="33">
        <f ca="1">IF(ISERROR(Datenbank!$X747-W747),"",Datenbank!$X747-W747)</f>
        <v>0</v>
      </c>
      <c r="Z747" s="31" t="str" cm="1">
        <f t="array" ref="Z747">_xlfn.LET(_xlpm.fi,_xlfn._xlws.FILTER($O747:$O$2480,(MONTH($D747:$D$2480)=MONTH($D747))*($O747:$O$2480=$O747)),IF(COUNT(_xlpm.fi)&gt;1,"DUPLIKAT",""))</f>
        <v/>
      </c>
      <c r="AA747" s="31"/>
      <c r="AB747" s="31"/>
    </row>
    <row r="748" spans="2:28" ht="20.100000000000001" customHeight="1" x14ac:dyDescent="0.25">
      <c r="B748" s="31">
        <f t="shared" si="96"/>
        <v>736</v>
      </c>
      <c r="C748" s="31">
        <f t="shared" si="97"/>
        <v>1</v>
      </c>
      <c r="D748" s="32"/>
      <c r="E748" s="31"/>
      <c r="F748" s="31">
        <f>Datenbank!$E748</f>
        <v>0</v>
      </c>
      <c r="G748" s="33" t="str">
        <f>IF(ISERROR(INDEX([1]Plan!A:O,MATCH(E748,[1]Plan!C:C,0),MATCH(C748,[1]Plan!$A$2:$O$2,0))),"",INDEX([1]Plan!A:O,MATCH(E748,[1]Plan!C:C,0),MATCH(C748,[1]Plan!$A$2:$O$2,0)))</f>
        <v/>
      </c>
      <c r="H748" s="33"/>
      <c r="I748" s="33"/>
      <c r="J748" s="31"/>
      <c r="K748" s="33" t="str">
        <f t="shared" si="94"/>
        <v/>
      </c>
      <c r="L748" s="33" t="str">
        <f t="shared" si="95"/>
        <v/>
      </c>
      <c r="M748" s="31" t="str">
        <f t="shared" si="98"/>
        <v/>
      </c>
      <c r="N748" s="31" t="str">
        <f>IF(ISERROR(VLOOKUP(M748,[1]Plan!$Q$5:$R$22,2,FALSE)),"",VLOOKUP(M748,[1]Plan!$Q$5:$R$22,2,FALSE))</f>
        <v/>
      </c>
      <c r="O748" s="31" t="str">
        <f>IF(ISERROR(INDEX([1]Plan!$B:$B,MATCH(F748,[1]Plan!$C:$C,0))),"",INDEX([1]Plan!$B:$B,MATCH(F748,[1]Plan!$C:$C,0)))</f>
        <v/>
      </c>
      <c r="P748" s="33" t="str">
        <f t="shared" si="99"/>
        <v/>
      </c>
      <c r="Q748" s="33">
        <f t="shared" si="100"/>
        <v>0</v>
      </c>
      <c r="R748" s="33" t="str">
        <f t="shared" si="101"/>
        <v/>
      </c>
      <c r="S748" s="33" t="str">
        <f>IF(Z748="DUPLIKAT","",Tabelle1[[#This Row],[Soll-Monat]])</f>
        <v/>
      </c>
      <c r="T748" s="33" t="str">
        <f>IF(ISERROR(IF(M748=99,"",INDEX([1]Plan!A:O,MATCH($O748,[1]Plan!B:B,0),MATCH($C748,[1]Plan!$A$2:$O$2,0)))),"",IF(M748=99,"",INDEX([1]Plan!A:O,MATCH($O748,[1]Plan!B:B,0),MATCH($C748,[1]Plan!$A$2:$O$2,0))))</f>
        <v/>
      </c>
      <c r="U748" s="33">
        <f>IF(ISERROR(SUMIFS(P:P,E:E,Datenbank!$E748,C:C,Datenbank!$C748)),"",SUMIFS(P:P,E:E,Datenbank!$E748,C:C,Datenbank!$C748))+IF(ISERROR(SUMIFS(Q:Q,E:E,Datenbank!$E748,C:C,Datenbank!$C748)),"",SUMIFS(Q:Q,E:E,Datenbank!$E748,C:C,Datenbank!$C748))</f>
        <v>0</v>
      </c>
      <c r="V748" s="33" t="str">
        <f>IF(ISERROR(IF(Z748="Duplikat","",(Datenbank!$U748-Datenbank!$T748))),"",IF(Z748="Duplikat","",(Datenbank!$U748-Datenbank!$T748)))</f>
        <v/>
      </c>
      <c r="W748" s="33">
        <f ca="1">IF(ISERROR(SUMIF(O:T,Datenbank!$O748,T:T)),"",SUMIF(O:T,Datenbank!$O748,T:T))</f>
        <v>0</v>
      </c>
      <c r="X748" s="33">
        <f ca="1">IF(ISERROR(SUMIF(O:Q,Datenbank!$O748,Q:Q)),"",SUMIF(O:Q,Datenbank!$O748,Q:Q))+IF(ISERROR(SUMIF(O:Q,Datenbank!$O748,P:P)),"",SUMIF(O:Q,Datenbank!$O748,P:P))</f>
        <v>0</v>
      </c>
      <c r="Y748" s="33">
        <f ca="1">IF(ISERROR(Datenbank!$X748-W748),"",Datenbank!$X748-W748)</f>
        <v>0</v>
      </c>
      <c r="Z748" s="31" t="str" cm="1">
        <f t="array" ref="Z748">_xlfn.LET(_xlpm.fi,_xlfn._xlws.FILTER($O748:$O$2480,(MONTH($D748:$D$2480)=MONTH($D748))*($O748:$O$2480=$O748)),IF(COUNT(_xlpm.fi)&gt;1,"DUPLIKAT",""))</f>
        <v/>
      </c>
      <c r="AA748" s="31"/>
      <c r="AB748" s="31"/>
    </row>
    <row r="749" spans="2:28" ht="20.100000000000001" customHeight="1" x14ac:dyDescent="0.25">
      <c r="B749" s="31">
        <f t="shared" si="96"/>
        <v>737</v>
      </c>
      <c r="C749" s="31">
        <f t="shared" si="97"/>
        <v>1</v>
      </c>
      <c r="D749" s="32"/>
      <c r="E749" s="31"/>
      <c r="F749" s="31">
        <f>Datenbank!$E749</f>
        <v>0</v>
      </c>
      <c r="G749" s="33" t="str">
        <f>IF(ISERROR(INDEX([1]Plan!A:O,MATCH(E749,[1]Plan!C:C,0),MATCH(C749,[1]Plan!$A$2:$O$2,0))),"",INDEX([1]Plan!A:O,MATCH(E749,[1]Plan!C:C,0),MATCH(C749,[1]Plan!$A$2:$O$2,0)))</f>
        <v/>
      </c>
      <c r="H749" s="33"/>
      <c r="I749" s="33"/>
      <c r="J749" s="31"/>
      <c r="K749" s="33" t="str">
        <f t="shared" si="94"/>
        <v/>
      </c>
      <c r="L749" s="33" t="str">
        <f t="shared" si="95"/>
        <v/>
      </c>
      <c r="M749" s="31" t="str">
        <f t="shared" si="98"/>
        <v/>
      </c>
      <c r="N749" s="31" t="str">
        <f>IF(ISERROR(VLOOKUP(M749,[1]Plan!$Q$5:$R$22,2,FALSE)),"",VLOOKUP(M749,[1]Plan!$Q$5:$R$22,2,FALSE))</f>
        <v/>
      </c>
      <c r="O749" s="31" t="str">
        <f>IF(ISERROR(INDEX([1]Plan!$B:$B,MATCH(F749,[1]Plan!$C:$C,0))),"",INDEX([1]Plan!$B:$B,MATCH(F749,[1]Plan!$C:$C,0)))</f>
        <v/>
      </c>
      <c r="P749" s="33" t="str">
        <f t="shared" si="99"/>
        <v/>
      </c>
      <c r="Q749" s="33">
        <f t="shared" si="100"/>
        <v>0</v>
      </c>
      <c r="R749" s="33" t="str">
        <f t="shared" si="101"/>
        <v/>
      </c>
      <c r="S749" s="33" t="str">
        <f>IF(Z749="DUPLIKAT","",Tabelle1[[#This Row],[Soll-Monat]])</f>
        <v/>
      </c>
      <c r="T749" s="33" t="str">
        <f>IF(ISERROR(IF(M749=99,"",INDEX([1]Plan!A:O,MATCH($O749,[1]Plan!B:B,0),MATCH($C749,[1]Plan!$A$2:$O$2,0)))),"",IF(M749=99,"",INDEX([1]Plan!A:O,MATCH($O749,[1]Plan!B:B,0),MATCH($C749,[1]Plan!$A$2:$O$2,0))))</f>
        <v/>
      </c>
      <c r="U749" s="33">
        <f>IF(ISERROR(SUMIFS(P:P,E:E,Datenbank!$E749,C:C,Datenbank!$C749)),"",SUMIFS(P:P,E:E,Datenbank!$E749,C:C,Datenbank!$C749))+IF(ISERROR(SUMIFS(Q:Q,E:E,Datenbank!$E749,C:C,Datenbank!$C749)),"",SUMIFS(Q:Q,E:E,Datenbank!$E749,C:C,Datenbank!$C749))</f>
        <v>0</v>
      </c>
      <c r="V749" s="33" t="str">
        <f>IF(ISERROR(IF(Z749="Duplikat","",(Datenbank!$U749-Datenbank!$T749))),"",IF(Z749="Duplikat","",(Datenbank!$U749-Datenbank!$T749)))</f>
        <v/>
      </c>
      <c r="W749" s="33">
        <f ca="1">IF(ISERROR(SUMIF(O:T,Datenbank!$O749,T:T)),"",SUMIF(O:T,Datenbank!$O749,T:T))</f>
        <v>0</v>
      </c>
      <c r="X749" s="33">
        <f ca="1">IF(ISERROR(SUMIF(O:Q,Datenbank!$O749,Q:Q)),"",SUMIF(O:Q,Datenbank!$O749,Q:Q))+IF(ISERROR(SUMIF(O:Q,Datenbank!$O749,P:P)),"",SUMIF(O:Q,Datenbank!$O749,P:P))</f>
        <v>0</v>
      </c>
      <c r="Y749" s="33">
        <f ca="1">IF(ISERROR(Datenbank!$X749-W749),"",Datenbank!$X749-W749)</f>
        <v>0</v>
      </c>
      <c r="Z749" s="31" t="str" cm="1">
        <f t="array" ref="Z749">_xlfn.LET(_xlpm.fi,_xlfn._xlws.FILTER($O749:$O$2480,(MONTH($D749:$D$2480)=MONTH($D749))*($O749:$O$2480=$O749)),IF(COUNT(_xlpm.fi)&gt;1,"DUPLIKAT",""))</f>
        <v/>
      </c>
      <c r="AA749" s="31"/>
      <c r="AB749" s="31"/>
    </row>
    <row r="750" spans="2:28" ht="20.100000000000001" customHeight="1" x14ac:dyDescent="0.25">
      <c r="B750" s="31">
        <f t="shared" si="96"/>
        <v>738</v>
      </c>
      <c r="C750" s="31">
        <f t="shared" si="97"/>
        <v>1</v>
      </c>
      <c r="D750" s="32"/>
      <c r="E750" s="31"/>
      <c r="F750" s="31">
        <f>Datenbank!$E750</f>
        <v>0</v>
      </c>
      <c r="G750" s="33" t="str">
        <f>IF(ISERROR(INDEX([1]Plan!A:O,MATCH(E750,[1]Plan!C:C,0),MATCH(C750,[1]Plan!$A$2:$O$2,0))),"",INDEX([1]Plan!A:O,MATCH(E750,[1]Plan!C:C,0),MATCH(C750,[1]Plan!$A$2:$O$2,0)))</f>
        <v/>
      </c>
      <c r="H750" s="33"/>
      <c r="I750" s="33"/>
      <c r="J750" s="31"/>
      <c r="K750" s="33" t="str">
        <f t="shared" si="94"/>
        <v/>
      </c>
      <c r="L750" s="33" t="str">
        <f t="shared" si="95"/>
        <v/>
      </c>
      <c r="M750" s="31" t="str">
        <f t="shared" si="98"/>
        <v/>
      </c>
      <c r="N750" s="31" t="str">
        <f>IF(ISERROR(VLOOKUP(M750,[1]Plan!$Q$5:$R$22,2,FALSE)),"",VLOOKUP(M750,[1]Plan!$Q$5:$R$22,2,FALSE))</f>
        <v/>
      </c>
      <c r="O750" s="31" t="str">
        <f>IF(ISERROR(INDEX([1]Plan!$B:$B,MATCH(F750,[1]Plan!$C:$C,0))),"",INDEX([1]Plan!$B:$B,MATCH(F750,[1]Plan!$C:$C,0)))</f>
        <v/>
      </c>
      <c r="P750" s="33" t="str">
        <f t="shared" si="99"/>
        <v/>
      </c>
      <c r="Q750" s="33">
        <f t="shared" si="100"/>
        <v>0</v>
      </c>
      <c r="R750" s="33" t="str">
        <f t="shared" si="101"/>
        <v/>
      </c>
      <c r="S750" s="33" t="str">
        <f>IF(Z750="DUPLIKAT","",Tabelle1[[#This Row],[Soll-Monat]])</f>
        <v/>
      </c>
      <c r="T750" s="33" t="str">
        <f>IF(ISERROR(IF(M750=99,"",INDEX([1]Plan!A:O,MATCH($O750,[1]Plan!B:B,0),MATCH($C750,[1]Plan!$A$2:$O$2,0)))),"",IF(M750=99,"",INDEX([1]Plan!A:O,MATCH($O750,[1]Plan!B:B,0),MATCH($C750,[1]Plan!$A$2:$O$2,0))))</f>
        <v/>
      </c>
      <c r="U750" s="33">
        <f>IF(ISERROR(SUMIFS(P:P,E:E,Datenbank!$E750,C:C,Datenbank!$C750)),"",SUMIFS(P:P,E:E,Datenbank!$E750,C:C,Datenbank!$C750))+IF(ISERROR(SUMIFS(Q:Q,E:E,Datenbank!$E750,C:C,Datenbank!$C750)),"",SUMIFS(Q:Q,E:E,Datenbank!$E750,C:C,Datenbank!$C750))</f>
        <v>0</v>
      </c>
      <c r="V750" s="33" t="str">
        <f>IF(ISERROR(IF(Z750="Duplikat","",(Datenbank!$U750-Datenbank!$T750))),"",IF(Z750="Duplikat","",(Datenbank!$U750-Datenbank!$T750)))</f>
        <v/>
      </c>
      <c r="W750" s="33">
        <f ca="1">IF(ISERROR(SUMIF(O:T,Datenbank!$O750,T:T)),"",SUMIF(O:T,Datenbank!$O750,T:T))</f>
        <v>0</v>
      </c>
      <c r="X750" s="33">
        <f ca="1">IF(ISERROR(SUMIF(O:Q,Datenbank!$O750,Q:Q)),"",SUMIF(O:Q,Datenbank!$O750,Q:Q))+IF(ISERROR(SUMIF(O:Q,Datenbank!$O750,P:P)),"",SUMIF(O:Q,Datenbank!$O750,P:P))</f>
        <v>0</v>
      </c>
      <c r="Y750" s="33">
        <f ca="1">IF(ISERROR(Datenbank!$X750-W750),"",Datenbank!$X750-W750)</f>
        <v>0</v>
      </c>
      <c r="Z750" s="31" t="str" cm="1">
        <f t="array" ref="Z750">_xlfn.LET(_xlpm.fi,_xlfn._xlws.FILTER($O750:$O$2480,(MONTH($D750:$D$2480)=MONTH($D750))*($O750:$O$2480=$O750)),IF(COUNT(_xlpm.fi)&gt;1,"DUPLIKAT",""))</f>
        <v/>
      </c>
      <c r="AA750" s="31"/>
      <c r="AB750" s="31"/>
    </row>
    <row r="751" spans="2:28" ht="20.100000000000001" customHeight="1" x14ac:dyDescent="0.25">
      <c r="B751" s="31">
        <f t="shared" si="96"/>
        <v>739</v>
      </c>
      <c r="C751" s="31">
        <f t="shared" si="97"/>
        <v>1</v>
      </c>
      <c r="D751" s="32"/>
      <c r="E751" s="31"/>
      <c r="F751" s="31">
        <f>Datenbank!$E751</f>
        <v>0</v>
      </c>
      <c r="G751" s="33" t="str">
        <f>IF(ISERROR(INDEX([1]Plan!A:O,MATCH(E751,[1]Plan!C:C,0),MATCH(C751,[1]Plan!$A$2:$O$2,0))),"",INDEX([1]Plan!A:O,MATCH(E751,[1]Plan!C:C,0),MATCH(C751,[1]Plan!$A$2:$O$2,0)))</f>
        <v/>
      </c>
      <c r="H751" s="33"/>
      <c r="I751" s="33"/>
      <c r="J751" s="31"/>
      <c r="K751" s="33" t="str">
        <f t="shared" si="94"/>
        <v/>
      </c>
      <c r="L751" s="33" t="str">
        <f t="shared" si="95"/>
        <v/>
      </c>
      <c r="M751" s="31" t="str">
        <f t="shared" si="98"/>
        <v/>
      </c>
      <c r="N751" s="31" t="str">
        <f>IF(ISERROR(VLOOKUP(M751,[1]Plan!$Q$5:$R$22,2,FALSE)),"",VLOOKUP(M751,[1]Plan!$Q$5:$R$22,2,FALSE))</f>
        <v/>
      </c>
      <c r="O751" s="31" t="str">
        <f>IF(ISERROR(INDEX([1]Plan!$B:$B,MATCH(F751,[1]Plan!$C:$C,0))),"",INDEX([1]Plan!$B:$B,MATCH(F751,[1]Plan!$C:$C,0)))</f>
        <v/>
      </c>
      <c r="P751" s="33" t="str">
        <f t="shared" si="99"/>
        <v/>
      </c>
      <c r="Q751" s="33">
        <f t="shared" si="100"/>
        <v>0</v>
      </c>
      <c r="R751" s="33" t="str">
        <f t="shared" si="101"/>
        <v/>
      </c>
      <c r="S751" s="33" t="str">
        <f>IF(Z751="DUPLIKAT","",Tabelle1[[#This Row],[Soll-Monat]])</f>
        <v/>
      </c>
      <c r="T751" s="33" t="str">
        <f>IF(ISERROR(IF(M751=99,"",INDEX([1]Plan!A:O,MATCH($O751,[1]Plan!B:B,0),MATCH($C751,[1]Plan!$A$2:$O$2,0)))),"",IF(M751=99,"",INDEX([1]Plan!A:O,MATCH($O751,[1]Plan!B:B,0),MATCH($C751,[1]Plan!$A$2:$O$2,0))))</f>
        <v/>
      </c>
      <c r="U751" s="33">
        <f>IF(ISERROR(SUMIFS(P:P,E:E,Datenbank!$E751,C:C,Datenbank!$C751)),"",SUMIFS(P:P,E:E,Datenbank!$E751,C:C,Datenbank!$C751))+IF(ISERROR(SUMIFS(Q:Q,E:E,Datenbank!$E751,C:C,Datenbank!$C751)),"",SUMIFS(Q:Q,E:E,Datenbank!$E751,C:C,Datenbank!$C751))</f>
        <v>0</v>
      </c>
      <c r="V751" s="33" t="str">
        <f>IF(ISERROR(IF(Z751="Duplikat","",(Datenbank!$U751-Datenbank!$T751))),"",IF(Z751="Duplikat","",(Datenbank!$U751-Datenbank!$T751)))</f>
        <v/>
      </c>
      <c r="W751" s="33">
        <f ca="1">IF(ISERROR(SUMIF(O:T,Datenbank!$O751,T:T)),"",SUMIF(O:T,Datenbank!$O751,T:T))</f>
        <v>0</v>
      </c>
      <c r="X751" s="33">
        <f ca="1">IF(ISERROR(SUMIF(O:Q,Datenbank!$O751,Q:Q)),"",SUMIF(O:Q,Datenbank!$O751,Q:Q))+IF(ISERROR(SUMIF(O:Q,Datenbank!$O751,P:P)),"",SUMIF(O:Q,Datenbank!$O751,P:P))</f>
        <v>0</v>
      </c>
      <c r="Y751" s="33">
        <f ca="1">IF(ISERROR(Datenbank!$X751-W751),"",Datenbank!$X751-W751)</f>
        <v>0</v>
      </c>
      <c r="Z751" s="31" t="str" cm="1">
        <f t="array" ref="Z751">_xlfn.LET(_xlpm.fi,_xlfn._xlws.FILTER($O751:$O$2480,(MONTH($D751:$D$2480)=MONTH($D751))*($O751:$O$2480=$O751)),IF(COUNT(_xlpm.fi)&gt;1,"DUPLIKAT",""))</f>
        <v/>
      </c>
      <c r="AA751" s="31"/>
      <c r="AB751" s="31"/>
    </row>
    <row r="752" spans="2:28" ht="20.100000000000001" customHeight="1" x14ac:dyDescent="0.25">
      <c r="B752" s="31">
        <f t="shared" si="96"/>
        <v>740</v>
      </c>
      <c r="C752" s="31">
        <f t="shared" si="97"/>
        <v>1</v>
      </c>
      <c r="D752" s="32"/>
      <c r="E752" s="31"/>
      <c r="F752" s="31">
        <f>Datenbank!$E752</f>
        <v>0</v>
      </c>
      <c r="G752" s="33" t="str">
        <f>IF(ISERROR(INDEX([1]Plan!A:O,MATCH(E752,[1]Plan!C:C,0),MATCH(C752,[1]Plan!$A$2:$O$2,0))),"",INDEX([1]Plan!A:O,MATCH(E752,[1]Plan!C:C,0),MATCH(C752,[1]Plan!$A$2:$O$2,0)))</f>
        <v/>
      </c>
      <c r="H752" s="33"/>
      <c r="I752" s="33"/>
      <c r="J752" s="31"/>
      <c r="K752" s="33" t="str">
        <f t="shared" si="94"/>
        <v/>
      </c>
      <c r="L752" s="33" t="str">
        <f t="shared" si="95"/>
        <v/>
      </c>
      <c r="M752" s="31" t="str">
        <f t="shared" si="98"/>
        <v/>
      </c>
      <c r="N752" s="31" t="str">
        <f>IF(ISERROR(VLOOKUP(M752,[1]Plan!$Q$5:$R$22,2,FALSE)),"",VLOOKUP(M752,[1]Plan!$Q$5:$R$22,2,FALSE))</f>
        <v/>
      </c>
      <c r="O752" s="31" t="str">
        <f>IF(ISERROR(INDEX([1]Plan!$B:$B,MATCH(F752,[1]Plan!$C:$C,0))),"",INDEX([1]Plan!$B:$B,MATCH(F752,[1]Plan!$C:$C,0)))</f>
        <v/>
      </c>
      <c r="P752" s="33" t="str">
        <f t="shared" si="99"/>
        <v/>
      </c>
      <c r="Q752" s="33">
        <f t="shared" si="100"/>
        <v>0</v>
      </c>
      <c r="R752" s="33" t="str">
        <f t="shared" si="101"/>
        <v/>
      </c>
      <c r="S752" s="33" t="str">
        <f>IF(Z752="DUPLIKAT","",Tabelle1[[#This Row],[Soll-Monat]])</f>
        <v/>
      </c>
      <c r="T752" s="33" t="str">
        <f>IF(ISERROR(IF(M752=99,"",INDEX([1]Plan!A:O,MATCH($O752,[1]Plan!B:B,0),MATCH($C752,[1]Plan!$A$2:$O$2,0)))),"",IF(M752=99,"",INDEX([1]Plan!A:O,MATCH($O752,[1]Plan!B:B,0),MATCH($C752,[1]Plan!$A$2:$O$2,0))))</f>
        <v/>
      </c>
      <c r="U752" s="33">
        <f>IF(ISERROR(SUMIFS(P:P,E:E,Datenbank!$E752,C:C,Datenbank!$C752)),"",SUMIFS(P:P,E:E,Datenbank!$E752,C:C,Datenbank!$C752))+IF(ISERROR(SUMIFS(Q:Q,E:E,Datenbank!$E752,C:C,Datenbank!$C752)),"",SUMIFS(Q:Q,E:E,Datenbank!$E752,C:C,Datenbank!$C752))</f>
        <v>0</v>
      </c>
      <c r="V752" s="33" t="str">
        <f>IF(ISERROR(IF(Z752="Duplikat","",(Datenbank!$U752-Datenbank!$T752))),"",IF(Z752="Duplikat","",(Datenbank!$U752-Datenbank!$T752)))</f>
        <v/>
      </c>
      <c r="W752" s="33">
        <f ca="1">IF(ISERROR(SUMIF(O:T,Datenbank!$O752,T:T)),"",SUMIF(O:T,Datenbank!$O752,T:T))</f>
        <v>0</v>
      </c>
      <c r="X752" s="33">
        <f ca="1">IF(ISERROR(SUMIF(O:Q,Datenbank!$O752,Q:Q)),"",SUMIF(O:Q,Datenbank!$O752,Q:Q))+IF(ISERROR(SUMIF(O:Q,Datenbank!$O752,P:P)),"",SUMIF(O:Q,Datenbank!$O752,P:P))</f>
        <v>0</v>
      </c>
      <c r="Y752" s="33">
        <f ca="1">IF(ISERROR(Datenbank!$X752-W752),"",Datenbank!$X752-W752)</f>
        <v>0</v>
      </c>
      <c r="Z752" s="31" t="str" cm="1">
        <f t="array" ref="Z752">_xlfn.LET(_xlpm.fi,_xlfn._xlws.FILTER($O752:$O$2480,(MONTH($D752:$D$2480)=MONTH($D752))*($O752:$O$2480=$O752)),IF(COUNT(_xlpm.fi)&gt;1,"DUPLIKAT",""))</f>
        <v/>
      </c>
      <c r="AA752" s="31"/>
      <c r="AB752" s="31"/>
    </row>
    <row r="753" spans="2:28" ht="20.100000000000001" customHeight="1" x14ac:dyDescent="0.25">
      <c r="B753" s="31">
        <f t="shared" si="96"/>
        <v>741</v>
      </c>
      <c r="C753" s="31">
        <f t="shared" si="97"/>
        <v>1</v>
      </c>
      <c r="D753" s="32"/>
      <c r="E753" s="31"/>
      <c r="F753" s="31">
        <f>Datenbank!$E753</f>
        <v>0</v>
      </c>
      <c r="G753" s="33" t="str">
        <f>IF(ISERROR(INDEX([1]Plan!A:O,MATCH(E753,[1]Plan!C:C,0),MATCH(C753,[1]Plan!$A$2:$O$2,0))),"",INDEX([1]Plan!A:O,MATCH(E753,[1]Plan!C:C,0),MATCH(C753,[1]Plan!$A$2:$O$2,0)))</f>
        <v/>
      </c>
      <c r="H753" s="33"/>
      <c r="I753" s="33"/>
      <c r="J753" s="31"/>
      <c r="K753" s="33" t="str">
        <f t="shared" si="94"/>
        <v/>
      </c>
      <c r="L753" s="33" t="str">
        <f t="shared" si="95"/>
        <v/>
      </c>
      <c r="M753" s="31" t="str">
        <f t="shared" si="98"/>
        <v/>
      </c>
      <c r="N753" s="31" t="str">
        <f>IF(ISERROR(VLOOKUP(M753,[1]Plan!$Q$5:$R$22,2,FALSE)),"",VLOOKUP(M753,[1]Plan!$Q$5:$R$22,2,FALSE))</f>
        <v/>
      </c>
      <c r="O753" s="31" t="str">
        <f>IF(ISERROR(INDEX([1]Plan!$B:$B,MATCH(F753,[1]Plan!$C:$C,0))),"",INDEX([1]Plan!$B:$B,MATCH(F753,[1]Plan!$C:$C,0)))</f>
        <v/>
      </c>
      <c r="P753" s="33" t="str">
        <f t="shared" si="99"/>
        <v/>
      </c>
      <c r="Q753" s="33">
        <f t="shared" si="100"/>
        <v>0</v>
      </c>
      <c r="R753" s="33" t="str">
        <f t="shared" si="101"/>
        <v/>
      </c>
      <c r="S753" s="33" t="str">
        <f>IF(Z753="DUPLIKAT","",Tabelle1[[#This Row],[Soll-Monat]])</f>
        <v/>
      </c>
      <c r="T753" s="33" t="str">
        <f>IF(ISERROR(IF(M753=99,"",INDEX([1]Plan!A:O,MATCH($O753,[1]Plan!B:B,0),MATCH($C753,[1]Plan!$A$2:$O$2,0)))),"",IF(M753=99,"",INDEX([1]Plan!A:O,MATCH($O753,[1]Plan!B:B,0),MATCH($C753,[1]Plan!$A$2:$O$2,0))))</f>
        <v/>
      </c>
      <c r="U753" s="33">
        <f>IF(ISERROR(SUMIFS(P:P,E:E,Datenbank!$E753,C:C,Datenbank!$C753)),"",SUMIFS(P:P,E:E,Datenbank!$E753,C:C,Datenbank!$C753))+IF(ISERROR(SUMIFS(Q:Q,E:E,Datenbank!$E753,C:C,Datenbank!$C753)),"",SUMIFS(Q:Q,E:E,Datenbank!$E753,C:C,Datenbank!$C753))</f>
        <v>0</v>
      </c>
      <c r="V753" s="33" t="str">
        <f>IF(ISERROR(IF(Z753="Duplikat","",(Datenbank!$U753-Datenbank!$T753))),"",IF(Z753="Duplikat","",(Datenbank!$U753-Datenbank!$T753)))</f>
        <v/>
      </c>
      <c r="W753" s="33">
        <f ca="1">IF(ISERROR(SUMIF(O:T,Datenbank!$O753,T:T)),"",SUMIF(O:T,Datenbank!$O753,T:T))</f>
        <v>0</v>
      </c>
      <c r="X753" s="33">
        <f ca="1">IF(ISERROR(SUMIF(O:Q,Datenbank!$O753,Q:Q)),"",SUMIF(O:Q,Datenbank!$O753,Q:Q))+IF(ISERROR(SUMIF(O:Q,Datenbank!$O753,P:P)),"",SUMIF(O:Q,Datenbank!$O753,P:P))</f>
        <v>0</v>
      </c>
      <c r="Y753" s="33">
        <f ca="1">IF(ISERROR(Datenbank!$X753-W753),"",Datenbank!$X753-W753)</f>
        <v>0</v>
      </c>
      <c r="Z753" s="31" t="str" cm="1">
        <f t="array" ref="Z753">_xlfn.LET(_xlpm.fi,_xlfn._xlws.FILTER($O753:$O$2480,(MONTH($D753:$D$2480)=MONTH($D753))*($O753:$O$2480=$O753)),IF(COUNT(_xlpm.fi)&gt;1,"DUPLIKAT",""))</f>
        <v/>
      </c>
      <c r="AA753" s="31"/>
      <c r="AB753" s="31"/>
    </row>
    <row r="754" spans="2:28" ht="20.100000000000001" customHeight="1" x14ac:dyDescent="0.25">
      <c r="B754" s="31">
        <f t="shared" si="96"/>
        <v>742</v>
      </c>
      <c r="C754" s="31">
        <f t="shared" si="97"/>
        <v>1</v>
      </c>
      <c r="D754" s="32"/>
      <c r="E754" s="31"/>
      <c r="F754" s="31">
        <f>Datenbank!$E754</f>
        <v>0</v>
      </c>
      <c r="G754" s="33" t="str">
        <f>IF(ISERROR(INDEX([1]Plan!A:O,MATCH(E754,[1]Plan!C:C,0),MATCH(C754,[1]Plan!$A$2:$O$2,0))),"",INDEX([1]Plan!A:O,MATCH(E754,[1]Plan!C:C,0),MATCH(C754,[1]Plan!$A$2:$O$2,0)))</f>
        <v/>
      </c>
      <c r="H754" s="33"/>
      <c r="I754" s="33"/>
      <c r="J754" s="31"/>
      <c r="K754" s="33" t="str">
        <f t="shared" si="94"/>
        <v/>
      </c>
      <c r="L754" s="33" t="str">
        <f t="shared" si="95"/>
        <v/>
      </c>
      <c r="M754" s="31" t="str">
        <f t="shared" si="98"/>
        <v/>
      </c>
      <c r="N754" s="31" t="str">
        <f>IF(ISERROR(VLOOKUP(M754,[1]Plan!$Q$5:$R$22,2,FALSE)),"",VLOOKUP(M754,[1]Plan!$Q$5:$R$22,2,FALSE))</f>
        <v/>
      </c>
      <c r="O754" s="31" t="str">
        <f>IF(ISERROR(INDEX([1]Plan!$B:$B,MATCH(F754,[1]Plan!$C:$C,0))),"",INDEX([1]Plan!$B:$B,MATCH(F754,[1]Plan!$C:$C,0)))</f>
        <v/>
      </c>
      <c r="P754" s="33" t="str">
        <f t="shared" si="99"/>
        <v/>
      </c>
      <c r="Q754" s="33">
        <f t="shared" si="100"/>
        <v>0</v>
      </c>
      <c r="R754" s="33" t="str">
        <f t="shared" si="101"/>
        <v/>
      </c>
      <c r="S754" s="33" t="str">
        <f>IF(Z754="DUPLIKAT","",Tabelle1[[#This Row],[Soll-Monat]])</f>
        <v/>
      </c>
      <c r="T754" s="33" t="str">
        <f>IF(ISERROR(IF(M754=99,"",INDEX([1]Plan!A:O,MATCH($O754,[1]Plan!B:B,0),MATCH($C754,[1]Plan!$A$2:$O$2,0)))),"",IF(M754=99,"",INDEX([1]Plan!A:O,MATCH($O754,[1]Plan!B:B,0),MATCH($C754,[1]Plan!$A$2:$O$2,0))))</f>
        <v/>
      </c>
      <c r="U754" s="33">
        <f>IF(ISERROR(SUMIFS(P:P,E:E,Datenbank!$E754,C:C,Datenbank!$C754)),"",SUMIFS(P:P,E:E,Datenbank!$E754,C:C,Datenbank!$C754))+IF(ISERROR(SUMIFS(Q:Q,E:E,Datenbank!$E754,C:C,Datenbank!$C754)),"",SUMIFS(Q:Q,E:E,Datenbank!$E754,C:C,Datenbank!$C754))</f>
        <v>0</v>
      </c>
      <c r="V754" s="33" t="str">
        <f>IF(ISERROR(IF(Z754="Duplikat","",(Datenbank!$U754-Datenbank!$T754))),"",IF(Z754="Duplikat","",(Datenbank!$U754-Datenbank!$T754)))</f>
        <v/>
      </c>
      <c r="W754" s="33">
        <f ca="1">IF(ISERROR(SUMIF(O:T,Datenbank!$O754,T:T)),"",SUMIF(O:T,Datenbank!$O754,T:T))</f>
        <v>0</v>
      </c>
      <c r="X754" s="33">
        <f ca="1">IF(ISERROR(SUMIF(O:Q,Datenbank!$O754,Q:Q)),"",SUMIF(O:Q,Datenbank!$O754,Q:Q))+IF(ISERROR(SUMIF(O:Q,Datenbank!$O754,P:P)),"",SUMIF(O:Q,Datenbank!$O754,P:P))</f>
        <v>0</v>
      </c>
      <c r="Y754" s="33">
        <f ca="1">IF(ISERROR(Datenbank!$X754-W754),"",Datenbank!$X754-W754)</f>
        <v>0</v>
      </c>
      <c r="Z754" s="31" t="str" cm="1">
        <f t="array" ref="Z754">_xlfn.LET(_xlpm.fi,_xlfn._xlws.FILTER($O754:$O$2480,(MONTH($D754:$D$2480)=MONTH($D754))*($O754:$O$2480=$O754)),IF(COUNT(_xlpm.fi)&gt;1,"DUPLIKAT",""))</f>
        <v/>
      </c>
      <c r="AA754" s="31"/>
      <c r="AB754" s="31"/>
    </row>
    <row r="755" spans="2:28" ht="20.100000000000001" customHeight="1" x14ac:dyDescent="0.25">
      <c r="B755" s="31">
        <f t="shared" si="96"/>
        <v>743</v>
      </c>
      <c r="C755" s="31">
        <f t="shared" si="97"/>
        <v>1</v>
      </c>
      <c r="D755" s="32"/>
      <c r="E755" s="31"/>
      <c r="F755" s="31">
        <f>Datenbank!$E755</f>
        <v>0</v>
      </c>
      <c r="G755" s="33" t="str">
        <f>IF(ISERROR(INDEX([1]Plan!A:O,MATCH(E755,[1]Plan!C:C,0),MATCH(C755,[1]Plan!$A$2:$O$2,0))),"",INDEX([1]Plan!A:O,MATCH(E755,[1]Plan!C:C,0),MATCH(C755,[1]Plan!$A$2:$O$2,0)))</f>
        <v/>
      </c>
      <c r="H755" s="33"/>
      <c r="I755" s="33"/>
      <c r="J755" s="31"/>
      <c r="K755" s="33" t="str">
        <f t="shared" si="94"/>
        <v/>
      </c>
      <c r="L755" s="33" t="str">
        <f t="shared" si="95"/>
        <v/>
      </c>
      <c r="M755" s="31" t="str">
        <f t="shared" si="98"/>
        <v/>
      </c>
      <c r="N755" s="31" t="str">
        <f>IF(ISERROR(VLOOKUP(M755,[1]Plan!$Q$5:$R$22,2,FALSE)),"",VLOOKUP(M755,[1]Plan!$Q$5:$R$22,2,FALSE))</f>
        <v/>
      </c>
      <c r="O755" s="31" t="str">
        <f>IF(ISERROR(INDEX([1]Plan!$B:$B,MATCH(F755,[1]Plan!$C:$C,0))),"",INDEX([1]Plan!$B:$B,MATCH(F755,[1]Plan!$C:$C,0)))</f>
        <v/>
      </c>
      <c r="P755" s="33" t="str">
        <f t="shared" si="99"/>
        <v/>
      </c>
      <c r="Q755" s="33">
        <f t="shared" si="100"/>
        <v>0</v>
      </c>
      <c r="R755" s="33" t="str">
        <f t="shared" si="101"/>
        <v/>
      </c>
      <c r="S755" s="33" t="str">
        <f>IF(Z755="DUPLIKAT","",Tabelle1[[#This Row],[Soll-Monat]])</f>
        <v/>
      </c>
      <c r="T755" s="33" t="str">
        <f>IF(ISERROR(IF(M755=99,"",INDEX([1]Plan!A:O,MATCH($O755,[1]Plan!B:B,0),MATCH($C755,[1]Plan!$A$2:$O$2,0)))),"",IF(M755=99,"",INDEX([1]Plan!A:O,MATCH($O755,[1]Plan!B:B,0),MATCH($C755,[1]Plan!$A$2:$O$2,0))))</f>
        <v/>
      </c>
      <c r="U755" s="33">
        <f>IF(ISERROR(SUMIFS(P:P,E:E,Datenbank!$E755,C:C,Datenbank!$C755)),"",SUMIFS(P:P,E:E,Datenbank!$E755,C:C,Datenbank!$C755))+IF(ISERROR(SUMIFS(Q:Q,E:E,Datenbank!$E755,C:C,Datenbank!$C755)),"",SUMIFS(Q:Q,E:E,Datenbank!$E755,C:C,Datenbank!$C755))</f>
        <v>0</v>
      </c>
      <c r="V755" s="33" t="str">
        <f>IF(ISERROR(IF(Z755="Duplikat","",(Datenbank!$U755-Datenbank!$T755))),"",IF(Z755="Duplikat","",(Datenbank!$U755-Datenbank!$T755)))</f>
        <v/>
      </c>
      <c r="W755" s="33">
        <f ca="1">IF(ISERROR(SUMIF(O:T,Datenbank!$O755,T:T)),"",SUMIF(O:T,Datenbank!$O755,T:T))</f>
        <v>0</v>
      </c>
      <c r="X755" s="33">
        <f ca="1">IF(ISERROR(SUMIF(O:Q,Datenbank!$O755,Q:Q)),"",SUMIF(O:Q,Datenbank!$O755,Q:Q))+IF(ISERROR(SUMIF(O:Q,Datenbank!$O755,P:P)),"",SUMIF(O:Q,Datenbank!$O755,P:P))</f>
        <v>0</v>
      </c>
      <c r="Y755" s="33">
        <f ca="1">IF(ISERROR(Datenbank!$X755-W755),"",Datenbank!$X755-W755)</f>
        <v>0</v>
      </c>
      <c r="Z755" s="31" t="str" cm="1">
        <f t="array" ref="Z755">_xlfn.LET(_xlpm.fi,_xlfn._xlws.FILTER($O755:$O$2480,(MONTH($D755:$D$2480)=MONTH($D755))*($O755:$O$2480=$O755)),IF(COUNT(_xlpm.fi)&gt;1,"DUPLIKAT",""))</f>
        <v/>
      </c>
      <c r="AA755" s="31"/>
      <c r="AB755" s="31"/>
    </row>
    <row r="756" spans="2:28" ht="20.100000000000001" customHeight="1" x14ac:dyDescent="0.25">
      <c r="B756" s="31">
        <f t="shared" si="96"/>
        <v>744</v>
      </c>
      <c r="C756" s="31">
        <f t="shared" si="97"/>
        <v>1</v>
      </c>
      <c r="D756" s="32"/>
      <c r="E756" s="31"/>
      <c r="F756" s="31">
        <f>Datenbank!$E756</f>
        <v>0</v>
      </c>
      <c r="G756" s="33" t="str">
        <f>IF(ISERROR(INDEX([1]Plan!A:O,MATCH(E756,[1]Plan!C:C,0),MATCH(C756,[1]Plan!$A$2:$O$2,0))),"",INDEX([1]Plan!A:O,MATCH(E756,[1]Plan!C:C,0),MATCH(C756,[1]Plan!$A$2:$O$2,0)))</f>
        <v/>
      </c>
      <c r="H756" s="33"/>
      <c r="I756" s="33"/>
      <c r="J756" s="31"/>
      <c r="K756" s="33" t="str">
        <f t="shared" si="94"/>
        <v/>
      </c>
      <c r="L756" s="33" t="str">
        <f t="shared" si="95"/>
        <v/>
      </c>
      <c r="M756" s="31" t="str">
        <f t="shared" si="98"/>
        <v/>
      </c>
      <c r="N756" s="31" t="str">
        <f>IF(ISERROR(VLOOKUP(M756,[1]Plan!$Q$5:$R$22,2,FALSE)),"",VLOOKUP(M756,[1]Plan!$Q$5:$R$22,2,FALSE))</f>
        <v/>
      </c>
      <c r="O756" s="31" t="str">
        <f>IF(ISERROR(INDEX([1]Plan!$B:$B,MATCH(F756,[1]Plan!$C:$C,0))),"",INDEX([1]Plan!$B:$B,MATCH(F756,[1]Plan!$C:$C,0)))</f>
        <v/>
      </c>
      <c r="P756" s="33" t="str">
        <f t="shared" si="99"/>
        <v/>
      </c>
      <c r="Q756" s="33">
        <f t="shared" si="100"/>
        <v>0</v>
      </c>
      <c r="R756" s="33" t="str">
        <f t="shared" si="101"/>
        <v/>
      </c>
      <c r="S756" s="33" t="str">
        <f>IF(Z756="DUPLIKAT","",Tabelle1[[#This Row],[Soll-Monat]])</f>
        <v/>
      </c>
      <c r="T756" s="33" t="str">
        <f>IF(ISERROR(IF(M756=99,"",INDEX([1]Plan!A:O,MATCH($O756,[1]Plan!B:B,0),MATCH($C756,[1]Plan!$A$2:$O$2,0)))),"",IF(M756=99,"",INDEX([1]Plan!A:O,MATCH($O756,[1]Plan!B:B,0),MATCH($C756,[1]Plan!$A$2:$O$2,0))))</f>
        <v/>
      </c>
      <c r="U756" s="33">
        <f>IF(ISERROR(SUMIFS(P:P,E:E,Datenbank!$E756,C:C,Datenbank!$C756)),"",SUMIFS(P:P,E:E,Datenbank!$E756,C:C,Datenbank!$C756))+IF(ISERROR(SUMIFS(Q:Q,E:E,Datenbank!$E756,C:C,Datenbank!$C756)),"",SUMIFS(Q:Q,E:E,Datenbank!$E756,C:C,Datenbank!$C756))</f>
        <v>0</v>
      </c>
      <c r="V756" s="33" t="str">
        <f>IF(ISERROR(IF(Z756="Duplikat","",(Datenbank!$U756-Datenbank!$T756))),"",IF(Z756="Duplikat","",(Datenbank!$U756-Datenbank!$T756)))</f>
        <v/>
      </c>
      <c r="W756" s="33">
        <f ca="1">IF(ISERROR(SUMIF(O:T,Datenbank!$O756,T:T)),"",SUMIF(O:T,Datenbank!$O756,T:T))</f>
        <v>0</v>
      </c>
      <c r="X756" s="33">
        <f ca="1">IF(ISERROR(SUMIF(O:Q,Datenbank!$O756,Q:Q)),"",SUMIF(O:Q,Datenbank!$O756,Q:Q))+IF(ISERROR(SUMIF(O:Q,Datenbank!$O756,P:P)),"",SUMIF(O:Q,Datenbank!$O756,P:P))</f>
        <v>0</v>
      </c>
      <c r="Y756" s="33">
        <f ca="1">IF(ISERROR(Datenbank!$X756-W756),"",Datenbank!$X756-W756)</f>
        <v>0</v>
      </c>
      <c r="Z756" s="31" t="str" cm="1">
        <f t="array" ref="Z756">_xlfn.LET(_xlpm.fi,_xlfn._xlws.FILTER($O756:$O$2480,(MONTH($D756:$D$2480)=MONTH($D756))*($O756:$O$2480=$O756)),IF(COUNT(_xlpm.fi)&gt;1,"DUPLIKAT",""))</f>
        <v/>
      </c>
      <c r="AA756" s="31"/>
      <c r="AB756" s="31"/>
    </row>
    <row r="757" spans="2:28" ht="20.100000000000001" customHeight="1" x14ac:dyDescent="0.25">
      <c r="B757" s="31">
        <f t="shared" si="96"/>
        <v>745</v>
      </c>
      <c r="C757" s="31">
        <f t="shared" si="97"/>
        <v>1</v>
      </c>
      <c r="D757" s="32"/>
      <c r="E757" s="31"/>
      <c r="F757" s="31">
        <f>Datenbank!$E757</f>
        <v>0</v>
      </c>
      <c r="G757" s="33" t="str">
        <f>IF(ISERROR(INDEX([1]Plan!A:O,MATCH(E757,[1]Plan!C:C,0),MATCH(C757,[1]Plan!$A$2:$O$2,0))),"",INDEX([1]Plan!A:O,MATCH(E757,[1]Plan!C:C,0),MATCH(C757,[1]Plan!$A$2:$O$2,0)))</f>
        <v/>
      </c>
      <c r="H757" s="33"/>
      <c r="I757" s="33"/>
      <c r="J757" s="31"/>
      <c r="K757" s="33" t="str">
        <f t="shared" si="94"/>
        <v/>
      </c>
      <c r="L757" s="33" t="str">
        <f t="shared" si="95"/>
        <v/>
      </c>
      <c r="M757" s="31" t="str">
        <f t="shared" si="98"/>
        <v/>
      </c>
      <c r="N757" s="31" t="str">
        <f>IF(ISERROR(VLOOKUP(M757,[1]Plan!$Q$5:$R$22,2,FALSE)),"",VLOOKUP(M757,[1]Plan!$Q$5:$R$22,2,FALSE))</f>
        <v/>
      </c>
      <c r="O757" s="31" t="str">
        <f>IF(ISERROR(INDEX([1]Plan!$B:$B,MATCH(F757,[1]Plan!$C:$C,0))),"",INDEX([1]Plan!$B:$B,MATCH(F757,[1]Plan!$C:$C,0)))</f>
        <v/>
      </c>
      <c r="P757" s="33" t="str">
        <f t="shared" si="99"/>
        <v/>
      </c>
      <c r="Q757" s="33">
        <f t="shared" si="100"/>
        <v>0</v>
      </c>
      <c r="R757" s="33" t="str">
        <f t="shared" si="101"/>
        <v/>
      </c>
      <c r="S757" s="33" t="str">
        <f>IF(Z757="DUPLIKAT","",Tabelle1[[#This Row],[Soll-Monat]])</f>
        <v/>
      </c>
      <c r="T757" s="33" t="str">
        <f>IF(ISERROR(IF(M757=99,"",INDEX([1]Plan!A:O,MATCH($O757,[1]Plan!B:B,0),MATCH($C757,[1]Plan!$A$2:$O$2,0)))),"",IF(M757=99,"",INDEX([1]Plan!A:O,MATCH($O757,[1]Plan!B:B,0),MATCH($C757,[1]Plan!$A$2:$O$2,0))))</f>
        <v/>
      </c>
      <c r="U757" s="33">
        <f>IF(ISERROR(SUMIFS(P:P,E:E,Datenbank!$E757,C:C,Datenbank!$C757)),"",SUMIFS(P:P,E:E,Datenbank!$E757,C:C,Datenbank!$C757))+IF(ISERROR(SUMIFS(Q:Q,E:E,Datenbank!$E757,C:C,Datenbank!$C757)),"",SUMIFS(Q:Q,E:E,Datenbank!$E757,C:C,Datenbank!$C757))</f>
        <v>0</v>
      </c>
      <c r="V757" s="33" t="str">
        <f>IF(ISERROR(IF(Z757="Duplikat","",(Datenbank!$U757-Datenbank!$T757))),"",IF(Z757="Duplikat","",(Datenbank!$U757-Datenbank!$T757)))</f>
        <v/>
      </c>
      <c r="W757" s="33">
        <f ca="1">IF(ISERROR(SUMIF(O:T,Datenbank!$O757,T:T)),"",SUMIF(O:T,Datenbank!$O757,T:T))</f>
        <v>0</v>
      </c>
      <c r="X757" s="33">
        <f ca="1">IF(ISERROR(SUMIF(O:Q,Datenbank!$O757,Q:Q)),"",SUMIF(O:Q,Datenbank!$O757,Q:Q))+IF(ISERROR(SUMIF(O:Q,Datenbank!$O757,P:P)),"",SUMIF(O:Q,Datenbank!$O757,P:P))</f>
        <v>0</v>
      </c>
      <c r="Y757" s="33">
        <f ca="1">IF(ISERROR(Datenbank!$X757-W757),"",Datenbank!$X757-W757)</f>
        <v>0</v>
      </c>
      <c r="Z757" s="31" t="str" cm="1">
        <f t="array" ref="Z757">_xlfn.LET(_xlpm.fi,_xlfn._xlws.FILTER($O757:$O$2480,(MONTH($D757:$D$2480)=MONTH($D757))*($O757:$O$2480=$O757)),IF(COUNT(_xlpm.fi)&gt;1,"DUPLIKAT",""))</f>
        <v/>
      </c>
      <c r="AA757" s="31"/>
      <c r="AB757" s="31"/>
    </row>
    <row r="758" spans="2:28" ht="20.100000000000001" customHeight="1" x14ac:dyDescent="0.25">
      <c r="B758" s="31">
        <f t="shared" si="96"/>
        <v>746</v>
      </c>
      <c r="C758" s="31">
        <f t="shared" si="97"/>
        <v>1</v>
      </c>
      <c r="D758" s="32"/>
      <c r="E758" s="31"/>
      <c r="F758" s="31">
        <f>Datenbank!$E758</f>
        <v>0</v>
      </c>
      <c r="G758" s="33" t="str">
        <f>IF(ISERROR(INDEX([1]Plan!A:O,MATCH(E758,[1]Plan!C:C,0),MATCH(C758,[1]Plan!$A$2:$O$2,0))),"",INDEX([1]Plan!A:O,MATCH(E758,[1]Plan!C:C,0),MATCH(C758,[1]Plan!$A$2:$O$2,0)))</f>
        <v/>
      </c>
      <c r="H758" s="33"/>
      <c r="I758" s="33"/>
      <c r="J758" s="31"/>
      <c r="K758" s="33" t="str">
        <f t="shared" si="94"/>
        <v/>
      </c>
      <c r="L758" s="33" t="str">
        <f t="shared" si="95"/>
        <v/>
      </c>
      <c r="M758" s="31" t="str">
        <f t="shared" si="98"/>
        <v/>
      </c>
      <c r="N758" s="31" t="str">
        <f>IF(ISERROR(VLOOKUP(M758,[1]Plan!$Q$5:$R$22,2,FALSE)),"",VLOOKUP(M758,[1]Plan!$Q$5:$R$22,2,FALSE))</f>
        <v/>
      </c>
      <c r="O758" s="31" t="str">
        <f>IF(ISERROR(INDEX([1]Plan!$B:$B,MATCH(F758,[1]Plan!$C:$C,0))),"",INDEX([1]Plan!$B:$B,MATCH(F758,[1]Plan!$C:$C,0)))</f>
        <v/>
      </c>
      <c r="P758" s="33" t="str">
        <f t="shared" si="99"/>
        <v/>
      </c>
      <c r="Q758" s="33">
        <f t="shared" si="100"/>
        <v>0</v>
      </c>
      <c r="R758" s="33" t="str">
        <f t="shared" si="101"/>
        <v/>
      </c>
      <c r="S758" s="33" t="str">
        <f>IF(Z758="DUPLIKAT","",Tabelle1[[#This Row],[Soll-Monat]])</f>
        <v/>
      </c>
      <c r="T758" s="33" t="str">
        <f>IF(ISERROR(IF(M758=99,"",INDEX([1]Plan!A:O,MATCH($O758,[1]Plan!B:B,0),MATCH($C758,[1]Plan!$A$2:$O$2,0)))),"",IF(M758=99,"",INDEX([1]Plan!A:O,MATCH($O758,[1]Plan!B:B,0),MATCH($C758,[1]Plan!$A$2:$O$2,0))))</f>
        <v/>
      </c>
      <c r="U758" s="33">
        <f>IF(ISERROR(SUMIFS(P:P,E:E,Datenbank!$E758,C:C,Datenbank!$C758)),"",SUMIFS(P:P,E:E,Datenbank!$E758,C:C,Datenbank!$C758))+IF(ISERROR(SUMIFS(Q:Q,E:E,Datenbank!$E758,C:C,Datenbank!$C758)),"",SUMIFS(Q:Q,E:E,Datenbank!$E758,C:C,Datenbank!$C758))</f>
        <v>0</v>
      </c>
      <c r="V758" s="33" t="str">
        <f>IF(ISERROR(IF(Z758="Duplikat","",(Datenbank!$U758-Datenbank!$T758))),"",IF(Z758="Duplikat","",(Datenbank!$U758-Datenbank!$T758)))</f>
        <v/>
      </c>
      <c r="W758" s="33">
        <f ca="1">IF(ISERROR(SUMIF(O:T,Datenbank!$O758,T:T)),"",SUMIF(O:T,Datenbank!$O758,T:T))</f>
        <v>0</v>
      </c>
      <c r="X758" s="33">
        <f ca="1">IF(ISERROR(SUMIF(O:Q,Datenbank!$O758,Q:Q)),"",SUMIF(O:Q,Datenbank!$O758,Q:Q))+IF(ISERROR(SUMIF(O:Q,Datenbank!$O758,P:P)),"",SUMIF(O:Q,Datenbank!$O758,P:P))</f>
        <v>0</v>
      </c>
      <c r="Y758" s="33">
        <f ca="1">IF(ISERROR(Datenbank!$X758-W758),"",Datenbank!$X758-W758)</f>
        <v>0</v>
      </c>
      <c r="Z758" s="31" t="str" cm="1">
        <f t="array" ref="Z758">_xlfn.LET(_xlpm.fi,_xlfn._xlws.FILTER($O758:$O$2480,(MONTH($D758:$D$2480)=MONTH($D758))*($O758:$O$2480=$O758)),IF(COUNT(_xlpm.fi)&gt;1,"DUPLIKAT",""))</f>
        <v/>
      </c>
      <c r="AA758" s="31"/>
      <c r="AB758" s="31"/>
    </row>
    <row r="759" spans="2:28" ht="20.100000000000001" customHeight="1" x14ac:dyDescent="0.25">
      <c r="B759" s="31">
        <f t="shared" si="96"/>
        <v>747</v>
      </c>
      <c r="C759" s="31">
        <f t="shared" si="97"/>
        <v>1</v>
      </c>
      <c r="D759" s="32"/>
      <c r="E759" s="31"/>
      <c r="F759" s="31">
        <f>Datenbank!$E759</f>
        <v>0</v>
      </c>
      <c r="G759" s="33" t="str">
        <f>IF(ISERROR(INDEX([1]Plan!A:O,MATCH(E759,[1]Plan!C:C,0),MATCH(C759,[1]Plan!$A$2:$O$2,0))),"",INDEX([1]Plan!A:O,MATCH(E759,[1]Plan!C:C,0),MATCH(C759,[1]Plan!$A$2:$O$2,0)))</f>
        <v/>
      </c>
      <c r="H759" s="33"/>
      <c r="I759" s="33"/>
      <c r="J759" s="31"/>
      <c r="K759" s="33" t="str">
        <f t="shared" si="94"/>
        <v/>
      </c>
      <c r="L759" s="33" t="str">
        <f t="shared" si="95"/>
        <v/>
      </c>
      <c r="M759" s="31" t="str">
        <f t="shared" si="98"/>
        <v/>
      </c>
      <c r="N759" s="31" t="str">
        <f>IF(ISERROR(VLOOKUP(M759,[1]Plan!$Q$5:$R$22,2,FALSE)),"",VLOOKUP(M759,[1]Plan!$Q$5:$R$22,2,FALSE))</f>
        <v/>
      </c>
      <c r="O759" s="31" t="str">
        <f>IF(ISERROR(INDEX([1]Plan!$B:$B,MATCH(F759,[1]Plan!$C:$C,0))),"",INDEX([1]Plan!$B:$B,MATCH(F759,[1]Plan!$C:$C,0)))</f>
        <v/>
      </c>
      <c r="P759" s="33" t="str">
        <f t="shared" si="99"/>
        <v/>
      </c>
      <c r="Q759" s="33">
        <f t="shared" si="100"/>
        <v>0</v>
      </c>
      <c r="R759" s="33" t="str">
        <f t="shared" si="101"/>
        <v/>
      </c>
      <c r="S759" s="33" t="str">
        <f>IF(Z759="DUPLIKAT","",Tabelle1[[#This Row],[Soll-Monat]])</f>
        <v/>
      </c>
      <c r="T759" s="33" t="str">
        <f>IF(ISERROR(IF(M759=99,"",INDEX([1]Plan!A:O,MATCH($O759,[1]Plan!B:B,0),MATCH($C759,[1]Plan!$A$2:$O$2,0)))),"",IF(M759=99,"",INDEX([1]Plan!A:O,MATCH($O759,[1]Plan!B:B,0),MATCH($C759,[1]Plan!$A$2:$O$2,0))))</f>
        <v/>
      </c>
      <c r="U759" s="33">
        <f>IF(ISERROR(SUMIFS(P:P,E:E,Datenbank!$E759,C:C,Datenbank!$C759)),"",SUMIFS(P:P,E:E,Datenbank!$E759,C:C,Datenbank!$C759))+IF(ISERROR(SUMIFS(Q:Q,E:E,Datenbank!$E759,C:C,Datenbank!$C759)),"",SUMIFS(Q:Q,E:E,Datenbank!$E759,C:C,Datenbank!$C759))</f>
        <v>0</v>
      </c>
      <c r="V759" s="33" t="str">
        <f>IF(ISERROR(IF(Z759="Duplikat","",(Datenbank!$U759-Datenbank!$T759))),"",IF(Z759="Duplikat","",(Datenbank!$U759-Datenbank!$T759)))</f>
        <v/>
      </c>
      <c r="W759" s="33">
        <f ca="1">IF(ISERROR(SUMIF(O:T,Datenbank!$O759,T:T)),"",SUMIF(O:T,Datenbank!$O759,T:T))</f>
        <v>0</v>
      </c>
      <c r="X759" s="33">
        <f ca="1">IF(ISERROR(SUMIF(O:Q,Datenbank!$O759,Q:Q)),"",SUMIF(O:Q,Datenbank!$O759,Q:Q))+IF(ISERROR(SUMIF(O:Q,Datenbank!$O759,P:P)),"",SUMIF(O:Q,Datenbank!$O759,P:P))</f>
        <v>0</v>
      </c>
      <c r="Y759" s="33">
        <f ca="1">IF(ISERROR(Datenbank!$X759-W759),"",Datenbank!$X759-W759)</f>
        <v>0</v>
      </c>
      <c r="Z759" s="31" t="str" cm="1">
        <f t="array" ref="Z759">_xlfn.LET(_xlpm.fi,_xlfn._xlws.FILTER($O759:$O$2480,(MONTH($D759:$D$2480)=MONTH($D759))*($O759:$O$2480=$O759)),IF(COUNT(_xlpm.fi)&gt;1,"DUPLIKAT",""))</f>
        <v/>
      </c>
      <c r="AA759" s="31"/>
      <c r="AB759" s="31"/>
    </row>
    <row r="760" spans="2:28" ht="20.100000000000001" customHeight="1" x14ac:dyDescent="0.25">
      <c r="B760" s="31">
        <f t="shared" si="96"/>
        <v>748</v>
      </c>
      <c r="C760" s="31">
        <f t="shared" si="97"/>
        <v>1</v>
      </c>
      <c r="D760" s="32"/>
      <c r="E760" s="31"/>
      <c r="F760" s="31">
        <f>Datenbank!$E760</f>
        <v>0</v>
      </c>
      <c r="G760" s="33" t="str">
        <f>IF(ISERROR(INDEX([1]Plan!A:O,MATCH(E760,[1]Plan!C:C,0),MATCH(C760,[1]Plan!$A$2:$O$2,0))),"",INDEX([1]Plan!A:O,MATCH(E760,[1]Plan!C:C,0),MATCH(C760,[1]Plan!$A$2:$O$2,0)))</f>
        <v/>
      </c>
      <c r="H760" s="33"/>
      <c r="I760" s="33"/>
      <c r="J760" s="31"/>
      <c r="K760" s="33" t="str">
        <f t="shared" si="94"/>
        <v/>
      </c>
      <c r="L760" s="33" t="str">
        <f t="shared" si="95"/>
        <v/>
      </c>
      <c r="M760" s="31" t="str">
        <f t="shared" si="98"/>
        <v/>
      </c>
      <c r="N760" s="31" t="str">
        <f>IF(ISERROR(VLOOKUP(M760,[1]Plan!$Q$5:$R$22,2,FALSE)),"",VLOOKUP(M760,[1]Plan!$Q$5:$R$22,2,FALSE))</f>
        <v/>
      </c>
      <c r="O760" s="31" t="str">
        <f>IF(ISERROR(INDEX([1]Plan!$B:$B,MATCH(F760,[1]Plan!$C:$C,0))),"",INDEX([1]Plan!$B:$B,MATCH(F760,[1]Plan!$C:$C,0)))</f>
        <v/>
      </c>
      <c r="P760" s="33" t="str">
        <f t="shared" si="99"/>
        <v/>
      </c>
      <c r="Q760" s="33">
        <f t="shared" si="100"/>
        <v>0</v>
      </c>
      <c r="R760" s="33" t="str">
        <f t="shared" si="101"/>
        <v/>
      </c>
      <c r="S760" s="33" t="str">
        <f>IF(Z760="DUPLIKAT","",Tabelle1[[#This Row],[Soll-Monat]])</f>
        <v/>
      </c>
      <c r="T760" s="33" t="str">
        <f>IF(ISERROR(IF(M760=99,"",INDEX([1]Plan!A:O,MATCH($O760,[1]Plan!B:B,0),MATCH($C760,[1]Plan!$A$2:$O$2,0)))),"",IF(M760=99,"",INDEX([1]Plan!A:O,MATCH($O760,[1]Plan!B:B,0),MATCH($C760,[1]Plan!$A$2:$O$2,0))))</f>
        <v/>
      </c>
      <c r="U760" s="33">
        <f>IF(ISERROR(SUMIFS(P:P,E:E,Datenbank!$E760,C:C,Datenbank!$C760)),"",SUMIFS(P:P,E:E,Datenbank!$E760,C:C,Datenbank!$C760))+IF(ISERROR(SUMIFS(Q:Q,E:E,Datenbank!$E760,C:C,Datenbank!$C760)),"",SUMIFS(Q:Q,E:E,Datenbank!$E760,C:C,Datenbank!$C760))</f>
        <v>0</v>
      </c>
      <c r="V760" s="33" t="str">
        <f>IF(ISERROR(IF(Z760="Duplikat","",(Datenbank!$U760-Datenbank!$T760))),"",IF(Z760="Duplikat","",(Datenbank!$U760-Datenbank!$T760)))</f>
        <v/>
      </c>
      <c r="W760" s="33">
        <f ca="1">IF(ISERROR(SUMIF(O:T,Datenbank!$O760,T:T)),"",SUMIF(O:T,Datenbank!$O760,T:T))</f>
        <v>0</v>
      </c>
      <c r="X760" s="33">
        <f ca="1">IF(ISERROR(SUMIF(O:Q,Datenbank!$O760,Q:Q)),"",SUMIF(O:Q,Datenbank!$O760,Q:Q))+IF(ISERROR(SUMIF(O:Q,Datenbank!$O760,P:P)),"",SUMIF(O:Q,Datenbank!$O760,P:P))</f>
        <v>0</v>
      </c>
      <c r="Y760" s="33">
        <f ca="1">IF(ISERROR(Datenbank!$X760-W760),"",Datenbank!$X760-W760)</f>
        <v>0</v>
      </c>
      <c r="Z760" s="31" t="str" cm="1">
        <f t="array" ref="Z760">_xlfn.LET(_xlpm.fi,_xlfn._xlws.FILTER($O760:$O$2480,(MONTH($D760:$D$2480)=MONTH($D760))*($O760:$O$2480=$O760)),IF(COUNT(_xlpm.fi)&gt;1,"DUPLIKAT",""))</f>
        <v/>
      </c>
      <c r="AA760" s="31"/>
      <c r="AB760" s="31"/>
    </row>
    <row r="761" spans="2:28" ht="20.100000000000001" customHeight="1" x14ac:dyDescent="0.25">
      <c r="B761" s="31">
        <f t="shared" si="96"/>
        <v>749</v>
      </c>
      <c r="C761" s="31">
        <f t="shared" si="97"/>
        <v>1</v>
      </c>
      <c r="D761" s="32"/>
      <c r="E761" s="31"/>
      <c r="F761" s="31">
        <f>Datenbank!$E761</f>
        <v>0</v>
      </c>
      <c r="G761" s="33" t="str">
        <f>IF(ISERROR(INDEX([1]Plan!A:O,MATCH(E761,[1]Plan!C:C,0),MATCH(C761,[1]Plan!$A$2:$O$2,0))),"",INDEX([1]Plan!A:O,MATCH(E761,[1]Plan!C:C,0),MATCH(C761,[1]Plan!$A$2:$O$2,0)))</f>
        <v/>
      </c>
      <c r="H761" s="33"/>
      <c r="I761" s="33"/>
      <c r="J761" s="31"/>
      <c r="K761" s="33" t="str">
        <f t="shared" si="94"/>
        <v/>
      </c>
      <c r="L761" s="33" t="str">
        <f t="shared" si="95"/>
        <v/>
      </c>
      <c r="M761" s="31" t="str">
        <f t="shared" si="98"/>
        <v/>
      </c>
      <c r="N761" s="31" t="str">
        <f>IF(ISERROR(VLOOKUP(M761,[1]Plan!$Q$5:$R$22,2,FALSE)),"",VLOOKUP(M761,[1]Plan!$Q$5:$R$22,2,FALSE))</f>
        <v/>
      </c>
      <c r="O761" s="31" t="str">
        <f>IF(ISERROR(INDEX([1]Plan!$B:$B,MATCH(F761,[1]Plan!$C:$C,0))),"",INDEX([1]Plan!$B:$B,MATCH(F761,[1]Plan!$C:$C,0)))</f>
        <v/>
      </c>
      <c r="P761" s="33" t="str">
        <f t="shared" si="99"/>
        <v/>
      </c>
      <c r="Q761" s="33">
        <f t="shared" si="100"/>
        <v>0</v>
      </c>
      <c r="R761" s="33" t="str">
        <f t="shared" si="101"/>
        <v/>
      </c>
      <c r="S761" s="33" t="str">
        <f>IF(Z761="DUPLIKAT","",Tabelle1[[#This Row],[Soll-Monat]])</f>
        <v/>
      </c>
      <c r="T761" s="33" t="str">
        <f>IF(ISERROR(IF(M761=99,"",INDEX([1]Plan!A:O,MATCH($O761,[1]Plan!B:B,0),MATCH($C761,[1]Plan!$A$2:$O$2,0)))),"",IF(M761=99,"",INDEX([1]Plan!A:O,MATCH($O761,[1]Plan!B:B,0),MATCH($C761,[1]Plan!$A$2:$O$2,0))))</f>
        <v/>
      </c>
      <c r="U761" s="33">
        <f>IF(ISERROR(SUMIFS(P:P,E:E,Datenbank!$E761,C:C,Datenbank!$C761)),"",SUMIFS(P:P,E:E,Datenbank!$E761,C:C,Datenbank!$C761))+IF(ISERROR(SUMIFS(Q:Q,E:E,Datenbank!$E761,C:C,Datenbank!$C761)),"",SUMIFS(Q:Q,E:E,Datenbank!$E761,C:C,Datenbank!$C761))</f>
        <v>0</v>
      </c>
      <c r="V761" s="33" t="str">
        <f>IF(ISERROR(IF(Z761="Duplikat","",(Datenbank!$U761-Datenbank!$T761))),"",IF(Z761="Duplikat","",(Datenbank!$U761-Datenbank!$T761)))</f>
        <v/>
      </c>
      <c r="W761" s="33">
        <f ca="1">IF(ISERROR(SUMIF(O:T,Datenbank!$O761,T:T)),"",SUMIF(O:T,Datenbank!$O761,T:T))</f>
        <v>0</v>
      </c>
      <c r="X761" s="33">
        <f ca="1">IF(ISERROR(SUMIF(O:Q,Datenbank!$O761,Q:Q)),"",SUMIF(O:Q,Datenbank!$O761,Q:Q))+IF(ISERROR(SUMIF(O:Q,Datenbank!$O761,P:P)),"",SUMIF(O:Q,Datenbank!$O761,P:P))</f>
        <v>0</v>
      </c>
      <c r="Y761" s="33">
        <f ca="1">IF(ISERROR(Datenbank!$X761-W761),"",Datenbank!$X761-W761)</f>
        <v>0</v>
      </c>
      <c r="Z761" s="31" t="str" cm="1">
        <f t="array" ref="Z761">_xlfn.LET(_xlpm.fi,_xlfn._xlws.FILTER($O761:$O$2480,(MONTH($D761:$D$2480)=MONTH($D761))*($O761:$O$2480=$O761)),IF(COUNT(_xlpm.fi)&gt;1,"DUPLIKAT",""))</f>
        <v/>
      </c>
      <c r="AA761" s="31"/>
      <c r="AB761" s="31"/>
    </row>
    <row r="762" spans="2:28" ht="20.100000000000001" customHeight="1" x14ac:dyDescent="0.25">
      <c r="B762" s="31">
        <f t="shared" si="96"/>
        <v>750</v>
      </c>
      <c r="C762" s="31">
        <f t="shared" si="97"/>
        <v>1</v>
      </c>
      <c r="D762" s="32"/>
      <c r="E762" s="31"/>
      <c r="F762" s="31">
        <f>Datenbank!$E762</f>
        <v>0</v>
      </c>
      <c r="G762" s="33" t="str">
        <f>IF(ISERROR(INDEX([1]Plan!A:O,MATCH(E762,[1]Plan!C:C,0),MATCH(C762,[1]Plan!$A$2:$O$2,0))),"",INDEX([1]Plan!A:O,MATCH(E762,[1]Plan!C:C,0),MATCH(C762,[1]Plan!$A$2:$O$2,0)))</f>
        <v/>
      </c>
      <c r="H762" s="33"/>
      <c r="I762" s="33"/>
      <c r="J762" s="31"/>
      <c r="K762" s="33" t="str">
        <f t="shared" si="94"/>
        <v/>
      </c>
      <c r="L762" s="33" t="str">
        <f t="shared" si="95"/>
        <v/>
      </c>
      <c r="M762" s="31" t="str">
        <f t="shared" si="98"/>
        <v/>
      </c>
      <c r="N762" s="31" t="str">
        <f>IF(ISERROR(VLOOKUP(M762,[1]Plan!$Q$5:$R$22,2,FALSE)),"",VLOOKUP(M762,[1]Plan!$Q$5:$R$22,2,FALSE))</f>
        <v/>
      </c>
      <c r="O762" s="31" t="str">
        <f>IF(ISERROR(INDEX([1]Plan!$B:$B,MATCH(F762,[1]Plan!$C:$C,0))),"",INDEX([1]Plan!$B:$B,MATCH(F762,[1]Plan!$C:$C,0)))</f>
        <v/>
      </c>
      <c r="P762" s="33" t="str">
        <f t="shared" si="99"/>
        <v/>
      </c>
      <c r="Q762" s="33">
        <f t="shared" si="100"/>
        <v>0</v>
      </c>
      <c r="R762" s="33" t="str">
        <f t="shared" si="101"/>
        <v/>
      </c>
      <c r="S762" s="33" t="str">
        <f>IF(Z762="DUPLIKAT","",Tabelle1[[#This Row],[Soll-Monat]])</f>
        <v/>
      </c>
      <c r="T762" s="33" t="str">
        <f>IF(ISERROR(IF(M762=99,"",INDEX([1]Plan!A:O,MATCH($O762,[1]Plan!B:B,0),MATCH($C762,[1]Plan!$A$2:$O$2,0)))),"",IF(M762=99,"",INDEX([1]Plan!A:O,MATCH($O762,[1]Plan!B:B,0),MATCH($C762,[1]Plan!$A$2:$O$2,0))))</f>
        <v/>
      </c>
      <c r="U762" s="33">
        <f>IF(ISERROR(SUMIFS(P:P,E:E,Datenbank!$E762,C:C,Datenbank!$C762)),"",SUMIFS(P:P,E:E,Datenbank!$E762,C:C,Datenbank!$C762))+IF(ISERROR(SUMIFS(Q:Q,E:E,Datenbank!$E762,C:C,Datenbank!$C762)),"",SUMIFS(Q:Q,E:E,Datenbank!$E762,C:C,Datenbank!$C762))</f>
        <v>0</v>
      </c>
      <c r="V762" s="33" t="str">
        <f>IF(ISERROR(IF(Z762="Duplikat","",(Datenbank!$U762-Datenbank!$T762))),"",IF(Z762="Duplikat","",(Datenbank!$U762-Datenbank!$T762)))</f>
        <v/>
      </c>
      <c r="W762" s="33">
        <f ca="1">IF(ISERROR(SUMIF(O:T,Datenbank!$O762,T:T)),"",SUMIF(O:T,Datenbank!$O762,T:T))</f>
        <v>0</v>
      </c>
      <c r="X762" s="33">
        <f ca="1">IF(ISERROR(SUMIF(O:Q,Datenbank!$O762,Q:Q)),"",SUMIF(O:Q,Datenbank!$O762,Q:Q))+IF(ISERROR(SUMIF(O:Q,Datenbank!$O762,P:P)),"",SUMIF(O:Q,Datenbank!$O762,P:P))</f>
        <v>0</v>
      </c>
      <c r="Y762" s="33">
        <f ca="1">IF(ISERROR(Datenbank!$X762-W762),"",Datenbank!$X762-W762)</f>
        <v>0</v>
      </c>
      <c r="Z762" s="31" t="str" cm="1">
        <f t="array" ref="Z762">_xlfn.LET(_xlpm.fi,_xlfn._xlws.FILTER($O762:$O$2480,(MONTH($D762:$D$2480)=MONTH($D762))*($O762:$O$2480=$O762)),IF(COUNT(_xlpm.fi)&gt;1,"DUPLIKAT",""))</f>
        <v/>
      </c>
      <c r="AA762" s="31"/>
      <c r="AB762" s="31"/>
    </row>
    <row r="763" spans="2:28" ht="20.100000000000001" customHeight="1" x14ac:dyDescent="0.25">
      <c r="B763" s="31">
        <f t="shared" si="96"/>
        <v>751</v>
      </c>
      <c r="C763" s="31">
        <f t="shared" si="97"/>
        <v>1</v>
      </c>
      <c r="D763" s="32"/>
      <c r="E763" s="31"/>
      <c r="F763" s="31">
        <f>Datenbank!$E763</f>
        <v>0</v>
      </c>
      <c r="G763" s="33" t="str">
        <f>IF(ISERROR(INDEX([1]Plan!A:O,MATCH(E763,[1]Plan!C:C,0),MATCH(C763,[1]Plan!$A$2:$O$2,0))),"",INDEX([1]Plan!A:O,MATCH(E763,[1]Plan!C:C,0),MATCH(C763,[1]Plan!$A$2:$O$2,0)))</f>
        <v/>
      </c>
      <c r="H763" s="33"/>
      <c r="I763" s="33"/>
      <c r="J763" s="31"/>
      <c r="K763" s="33" t="str">
        <f t="shared" si="94"/>
        <v/>
      </c>
      <c r="L763" s="33" t="str">
        <f t="shared" si="95"/>
        <v/>
      </c>
      <c r="M763" s="31" t="str">
        <f t="shared" si="98"/>
        <v/>
      </c>
      <c r="N763" s="31" t="str">
        <f>IF(ISERROR(VLOOKUP(M763,[1]Plan!$Q$5:$R$22,2,FALSE)),"",VLOOKUP(M763,[1]Plan!$Q$5:$R$22,2,FALSE))</f>
        <v/>
      </c>
      <c r="O763" s="31" t="str">
        <f>IF(ISERROR(INDEX([1]Plan!$B:$B,MATCH(F763,[1]Plan!$C:$C,0))),"",INDEX([1]Plan!$B:$B,MATCH(F763,[1]Plan!$C:$C,0)))</f>
        <v/>
      </c>
      <c r="P763" s="33" t="str">
        <f t="shared" si="99"/>
        <v/>
      </c>
      <c r="Q763" s="33">
        <f t="shared" si="100"/>
        <v>0</v>
      </c>
      <c r="R763" s="33" t="str">
        <f t="shared" si="101"/>
        <v/>
      </c>
      <c r="S763" s="33" t="str">
        <f>IF(Z763="DUPLIKAT","",Tabelle1[[#This Row],[Soll-Monat]])</f>
        <v/>
      </c>
      <c r="T763" s="33" t="str">
        <f>IF(ISERROR(IF(M763=99,"",INDEX([1]Plan!A:O,MATCH($O763,[1]Plan!B:B,0),MATCH($C763,[1]Plan!$A$2:$O$2,0)))),"",IF(M763=99,"",INDEX([1]Plan!A:O,MATCH($O763,[1]Plan!B:B,0),MATCH($C763,[1]Plan!$A$2:$O$2,0))))</f>
        <v/>
      </c>
      <c r="U763" s="33">
        <f>IF(ISERROR(SUMIFS(P:P,E:E,Datenbank!$E763,C:C,Datenbank!$C763)),"",SUMIFS(P:P,E:E,Datenbank!$E763,C:C,Datenbank!$C763))+IF(ISERROR(SUMIFS(Q:Q,E:E,Datenbank!$E763,C:C,Datenbank!$C763)),"",SUMIFS(Q:Q,E:E,Datenbank!$E763,C:C,Datenbank!$C763))</f>
        <v>0</v>
      </c>
      <c r="V763" s="33" t="str">
        <f>IF(ISERROR(IF(Z763="Duplikat","",(Datenbank!$U763-Datenbank!$T763))),"",IF(Z763="Duplikat","",(Datenbank!$U763-Datenbank!$T763)))</f>
        <v/>
      </c>
      <c r="W763" s="33">
        <f ca="1">IF(ISERROR(SUMIF(O:T,Datenbank!$O763,T:T)),"",SUMIF(O:T,Datenbank!$O763,T:T))</f>
        <v>0</v>
      </c>
      <c r="X763" s="33">
        <f ca="1">IF(ISERROR(SUMIF(O:Q,Datenbank!$O763,Q:Q)),"",SUMIF(O:Q,Datenbank!$O763,Q:Q))+IF(ISERROR(SUMIF(O:Q,Datenbank!$O763,P:P)),"",SUMIF(O:Q,Datenbank!$O763,P:P))</f>
        <v>0</v>
      </c>
      <c r="Y763" s="33">
        <f ca="1">IF(ISERROR(Datenbank!$X763-W763),"",Datenbank!$X763-W763)</f>
        <v>0</v>
      </c>
      <c r="Z763" s="31" t="str" cm="1">
        <f t="array" ref="Z763">_xlfn.LET(_xlpm.fi,_xlfn._xlws.FILTER($O763:$O$2480,(MONTH($D763:$D$2480)=MONTH($D763))*($O763:$O$2480=$O763)),IF(COUNT(_xlpm.fi)&gt;1,"DUPLIKAT",""))</f>
        <v/>
      </c>
      <c r="AA763" s="31"/>
      <c r="AB763" s="31"/>
    </row>
    <row r="764" spans="2:28" ht="20.100000000000001" customHeight="1" x14ac:dyDescent="0.25">
      <c r="B764" s="31">
        <f t="shared" si="96"/>
        <v>752</v>
      </c>
      <c r="C764" s="31">
        <f t="shared" si="97"/>
        <v>1</v>
      </c>
      <c r="D764" s="32"/>
      <c r="E764" s="31"/>
      <c r="F764" s="31">
        <f>Datenbank!$E764</f>
        <v>0</v>
      </c>
      <c r="G764" s="33" t="str">
        <f>IF(ISERROR(INDEX([1]Plan!A:O,MATCH(E764,[1]Plan!C:C,0),MATCH(C764,[1]Plan!$A$2:$O$2,0))),"",INDEX([1]Plan!A:O,MATCH(E764,[1]Plan!C:C,0),MATCH(C764,[1]Plan!$A$2:$O$2,0)))</f>
        <v/>
      </c>
      <c r="H764" s="33"/>
      <c r="I764" s="33"/>
      <c r="J764" s="31"/>
      <c r="K764" s="33" t="str">
        <f t="shared" si="94"/>
        <v/>
      </c>
      <c r="L764" s="33" t="str">
        <f t="shared" si="95"/>
        <v/>
      </c>
      <c r="M764" s="31" t="str">
        <f t="shared" si="98"/>
        <v/>
      </c>
      <c r="N764" s="31" t="str">
        <f>IF(ISERROR(VLOOKUP(M764,[1]Plan!$Q$5:$R$22,2,FALSE)),"",VLOOKUP(M764,[1]Plan!$Q$5:$R$22,2,FALSE))</f>
        <v/>
      </c>
      <c r="O764" s="31" t="str">
        <f>IF(ISERROR(INDEX([1]Plan!$B:$B,MATCH(F764,[1]Plan!$C:$C,0))),"",INDEX([1]Plan!$B:$B,MATCH(F764,[1]Plan!$C:$C,0)))</f>
        <v/>
      </c>
      <c r="P764" s="33" t="str">
        <f t="shared" si="99"/>
        <v/>
      </c>
      <c r="Q764" s="33">
        <f t="shared" si="100"/>
        <v>0</v>
      </c>
      <c r="R764" s="33" t="str">
        <f t="shared" si="101"/>
        <v/>
      </c>
      <c r="S764" s="33" t="str">
        <f>IF(Z764="DUPLIKAT","",Tabelle1[[#This Row],[Soll-Monat]])</f>
        <v/>
      </c>
      <c r="T764" s="33" t="str">
        <f>IF(ISERROR(IF(M764=99,"",INDEX([1]Plan!A:O,MATCH($O764,[1]Plan!B:B,0),MATCH($C764,[1]Plan!$A$2:$O$2,0)))),"",IF(M764=99,"",INDEX([1]Plan!A:O,MATCH($O764,[1]Plan!B:B,0),MATCH($C764,[1]Plan!$A$2:$O$2,0))))</f>
        <v/>
      </c>
      <c r="U764" s="33">
        <f>IF(ISERROR(SUMIFS(P:P,E:E,Datenbank!$E764,C:C,Datenbank!$C764)),"",SUMIFS(P:P,E:E,Datenbank!$E764,C:C,Datenbank!$C764))+IF(ISERROR(SUMIFS(Q:Q,E:E,Datenbank!$E764,C:C,Datenbank!$C764)),"",SUMIFS(Q:Q,E:E,Datenbank!$E764,C:C,Datenbank!$C764))</f>
        <v>0</v>
      </c>
      <c r="V764" s="33" t="str">
        <f>IF(ISERROR(IF(Z764="Duplikat","",(Datenbank!$U764-Datenbank!$T764))),"",IF(Z764="Duplikat","",(Datenbank!$U764-Datenbank!$T764)))</f>
        <v/>
      </c>
      <c r="W764" s="33">
        <f ca="1">IF(ISERROR(SUMIF(O:T,Datenbank!$O764,T:T)),"",SUMIF(O:T,Datenbank!$O764,T:T))</f>
        <v>0</v>
      </c>
      <c r="X764" s="33">
        <f ca="1">IF(ISERROR(SUMIF(O:Q,Datenbank!$O764,Q:Q)),"",SUMIF(O:Q,Datenbank!$O764,Q:Q))+IF(ISERROR(SUMIF(O:Q,Datenbank!$O764,P:P)),"",SUMIF(O:Q,Datenbank!$O764,P:P))</f>
        <v>0</v>
      </c>
      <c r="Y764" s="33">
        <f ca="1">IF(ISERROR(Datenbank!$X764-W764),"",Datenbank!$X764-W764)</f>
        <v>0</v>
      </c>
      <c r="Z764" s="31" t="str" cm="1">
        <f t="array" ref="Z764">_xlfn.LET(_xlpm.fi,_xlfn._xlws.FILTER($O764:$O$2480,(MONTH($D764:$D$2480)=MONTH($D764))*($O764:$O$2480=$O764)),IF(COUNT(_xlpm.fi)&gt;1,"DUPLIKAT",""))</f>
        <v/>
      </c>
      <c r="AA764" s="31"/>
      <c r="AB764" s="31"/>
    </row>
    <row r="765" spans="2:28" ht="20.100000000000001" customHeight="1" x14ac:dyDescent="0.25">
      <c r="B765" s="31">
        <f t="shared" si="96"/>
        <v>753</v>
      </c>
      <c r="C765" s="31">
        <f t="shared" si="97"/>
        <v>1</v>
      </c>
      <c r="D765" s="32"/>
      <c r="E765" s="31"/>
      <c r="F765" s="31">
        <f>Datenbank!$E765</f>
        <v>0</v>
      </c>
      <c r="G765" s="33" t="str">
        <f>IF(ISERROR(INDEX([1]Plan!A:O,MATCH(E765,[1]Plan!C:C,0),MATCH(C765,[1]Plan!$A$2:$O$2,0))),"",INDEX([1]Plan!A:O,MATCH(E765,[1]Plan!C:C,0),MATCH(C765,[1]Plan!$A$2:$O$2,0)))</f>
        <v/>
      </c>
      <c r="H765" s="33"/>
      <c r="I765" s="33"/>
      <c r="J765" s="31"/>
      <c r="K765" s="33" t="str">
        <f t="shared" si="94"/>
        <v/>
      </c>
      <c r="L765" s="33" t="str">
        <f t="shared" si="95"/>
        <v/>
      </c>
      <c r="M765" s="31" t="str">
        <f t="shared" si="98"/>
        <v/>
      </c>
      <c r="N765" s="31" t="str">
        <f>IF(ISERROR(VLOOKUP(M765,[1]Plan!$Q$5:$R$22,2,FALSE)),"",VLOOKUP(M765,[1]Plan!$Q$5:$R$22,2,FALSE))</f>
        <v/>
      </c>
      <c r="O765" s="31" t="str">
        <f>IF(ISERROR(INDEX([1]Plan!$B:$B,MATCH(F765,[1]Plan!$C:$C,0))),"",INDEX([1]Plan!$B:$B,MATCH(F765,[1]Plan!$C:$C,0)))</f>
        <v/>
      </c>
      <c r="P765" s="33" t="str">
        <f t="shared" si="99"/>
        <v/>
      </c>
      <c r="Q765" s="33">
        <f t="shared" si="100"/>
        <v>0</v>
      </c>
      <c r="R765" s="33" t="str">
        <f t="shared" si="101"/>
        <v/>
      </c>
      <c r="S765" s="33" t="str">
        <f>IF(Z765="DUPLIKAT","",Tabelle1[[#This Row],[Soll-Monat]])</f>
        <v/>
      </c>
      <c r="T765" s="33" t="str">
        <f>IF(ISERROR(IF(M765=99,"",INDEX([1]Plan!A:O,MATCH($O765,[1]Plan!B:B,0),MATCH($C765,[1]Plan!$A$2:$O$2,0)))),"",IF(M765=99,"",INDEX([1]Plan!A:O,MATCH($O765,[1]Plan!B:B,0),MATCH($C765,[1]Plan!$A$2:$O$2,0))))</f>
        <v/>
      </c>
      <c r="U765" s="33">
        <f>IF(ISERROR(SUMIFS(P:P,E:E,Datenbank!$E765,C:C,Datenbank!$C765)),"",SUMIFS(P:P,E:E,Datenbank!$E765,C:C,Datenbank!$C765))+IF(ISERROR(SUMIFS(Q:Q,E:E,Datenbank!$E765,C:C,Datenbank!$C765)),"",SUMIFS(Q:Q,E:E,Datenbank!$E765,C:C,Datenbank!$C765))</f>
        <v>0</v>
      </c>
      <c r="V765" s="33" t="str">
        <f>IF(ISERROR(IF(Z765="Duplikat","",(Datenbank!$U765-Datenbank!$T765))),"",IF(Z765="Duplikat","",(Datenbank!$U765-Datenbank!$T765)))</f>
        <v/>
      </c>
      <c r="W765" s="33">
        <f ca="1">IF(ISERROR(SUMIF(O:T,Datenbank!$O765,T:T)),"",SUMIF(O:T,Datenbank!$O765,T:T))</f>
        <v>0</v>
      </c>
      <c r="X765" s="33">
        <f ca="1">IF(ISERROR(SUMIF(O:Q,Datenbank!$O765,Q:Q)),"",SUMIF(O:Q,Datenbank!$O765,Q:Q))+IF(ISERROR(SUMIF(O:Q,Datenbank!$O765,P:P)),"",SUMIF(O:Q,Datenbank!$O765,P:P))</f>
        <v>0</v>
      </c>
      <c r="Y765" s="33">
        <f ca="1">IF(ISERROR(Datenbank!$X765-W765),"",Datenbank!$X765-W765)</f>
        <v>0</v>
      </c>
      <c r="Z765" s="31" t="str" cm="1">
        <f t="array" ref="Z765">_xlfn.LET(_xlpm.fi,_xlfn._xlws.FILTER($O765:$O$2480,(MONTH($D765:$D$2480)=MONTH($D765))*($O765:$O$2480=$O765)),IF(COUNT(_xlpm.fi)&gt;1,"DUPLIKAT",""))</f>
        <v/>
      </c>
      <c r="AA765" s="31"/>
      <c r="AB765" s="31"/>
    </row>
    <row r="766" spans="2:28" ht="20.100000000000001" customHeight="1" x14ac:dyDescent="0.25">
      <c r="B766" s="31">
        <f t="shared" si="96"/>
        <v>754</v>
      </c>
      <c r="C766" s="31">
        <f t="shared" si="97"/>
        <v>1</v>
      </c>
      <c r="D766" s="32"/>
      <c r="E766" s="31"/>
      <c r="F766" s="31">
        <f>Datenbank!$E766</f>
        <v>0</v>
      </c>
      <c r="G766" s="33" t="str">
        <f>IF(ISERROR(INDEX([1]Plan!A:O,MATCH(E766,[1]Plan!C:C,0),MATCH(C766,[1]Plan!$A$2:$O$2,0))),"",INDEX([1]Plan!A:O,MATCH(E766,[1]Plan!C:C,0),MATCH(C766,[1]Plan!$A$2:$O$2,0)))</f>
        <v/>
      </c>
      <c r="H766" s="33"/>
      <c r="I766" s="33"/>
      <c r="J766" s="31"/>
      <c r="K766" s="33" t="str">
        <f t="shared" si="94"/>
        <v/>
      </c>
      <c r="L766" s="33" t="str">
        <f t="shared" si="95"/>
        <v/>
      </c>
      <c r="M766" s="31" t="str">
        <f t="shared" si="98"/>
        <v/>
      </c>
      <c r="N766" s="31" t="str">
        <f>IF(ISERROR(VLOOKUP(M766,[1]Plan!$Q$5:$R$22,2,FALSE)),"",VLOOKUP(M766,[1]Plan!$Q$5:$R$22,2,FALSE))</f>
        <v/>
      </c>
      <c r="O766" s="31" t="str">
        <f>IF(ISERROR(INDEX([1]Plan!$B:$B,MATCH(F766,[1]Plan!$C:$C,0))),"",INDEX([1]Plan!$B:$B,MATCH(F766,[1]Plan!$C:$C,0)))</f>
        <v/>
      </c>
      <c r="P766" s="33" t="str">
        <f t="shared" si="99"/>
        <v/>
      </c>
      <c r="Q766" s="33">
        <f t="shared" si="100"/>
        <v>0</v>
      </c>
      <c r="R766" s="33" t="str">
        <f t="shared" si="101"/>
        <v/>
      </c>
      <c r="S766" s="33" t="str">
        <f>IF(Z766="DUPLIKAT","",Tabelle1[[#This Row],[Soll-Monat]])</f>
        <v/>
      </c>
      <c r="T766" s="33" t="str">
        <f>IF(ISERROR(IF(M766=99,"",INDEX([1]Plan!A:O,MATCH($O766,[1]Plan!B:B,0),MATCH($C766,[1]Plan!$A$2:$O$2,0)))),"",IF(M766=99,"",INDEX([1]Plan!A:O,MATCH($O766,[1]Plan!B:B,0),MATCH($C766,[1]Plan!$A$2:$O$2,0))))</f>
        <v/>
      </c>
      <c r="U766" s="33">
        <f>IF(ISERROR(SUMIFS(P:P,E:E,Datenbank!$E766,C:C,Datenbank!$C766)),"",SUMIFS(P:P,E:E,Datenbank!$E766,C:C,Datenbank!$C766))+IF(ISERROR(SUMIFS(Q:Q,E:E,Datenbank!$E766,C:C,Datenbank!$C766)),"",SUMIFS(Q:Q,E:E,Datenbank!$E766,C:C,Datenbank!$C766))</f>
        <v>0</v>
      </c>
      <c r="V766" s="33" t="str">
        <f>IF(ISERROR(IF(Z766="Duplikat","",(Datenbank!$U766-Datenbank!$T766))),"",IF(Z766="Duplikat","",(Datenbank!$U766-Datenbank!$T766)))</f>
        <v/>
      </c>
      <c r="W766" s="33">
        <f ca="1">IF(ISERROR(SUMIF(O:T,Datenbank!$O766,T:T)),"",SUMIF(O:T,Datenbank!$O766,T:T))</f>
        <v>0</v>
      </c>
      <c r="X766" s="33">
        <f ca="1">IF(ISERROR(SUMIF(O:Q,Datenbank!$O766,Q:Q)),"",SUMIF(O:Q,Datenbank!$O766,Q:Q))+IF(ISERROR(SUMIF(O:Q,Datenbank!$O766,P:P)),"",SUMIF(O:Q,Datenbank!$O766,P:P))</f>
        <v>0</v>
      </c>
      <c r="Y766" s="33">
        <f ca="1">IF(ISERROR(Datenbank!$X766-W766),"",Datenbank!$X766-W766)</f>
        <v>0</v>
      </c>
      <c r="Z766" s="31" t="str" cm="1">
        <f t="array" ref="Z766">_xlfn.LET(_xlpm.fi,_xlfn._xlws.FILTER($O766:$O$2480,(MONTH($D766:$D$2480)=MONTH($D766))*($O766:$O$2480=$O766)),IF(COUNT(_xlpm.fi)&gt;1,"DUPLIKAT",""))</f>
        <v/>
      </c>
      <c r="AA766" s="31"/>
      <c r="AB766" s="31"/>
    </row>
    <row r="767" spans="2:28" ht="20.100000000000001" customHeight="1" x14ac:dyDescent="0.25">
      <c r="B767" s="31">
        <f t="shared" si="96"/>
        <v>755</v>
      </c>
      <c r="C767" s="31">
        <f t="shared" si="97"/>
        <v>1</v>
      </c>
      <c r="D767" s="32"/>
      <c r="E767" s="31"/>
      <c r="F767" s="31">
        <f>Datenbank!$E767</f>
        <v>0</v>
      </c>
      <c r="G767" s="33" t="str">
        <f>IF(ISERROR(INDEX([1]Plan!A:O,MATCH(E767,[1]Plan!C:C,0),MATCH(C767,[1]Plan!$A$2:$O$2,0))),"",INDEX([1]Plan!A:O,MATCH(E767,[1]Plan!C:C,0),MATCH(C767,[1]Plan!$A$2:$O$2,0)))</f>
        <v/>
      </c>
      <c r="H767" s="33"/>
      <c r="I767" s="33"/>
      <c r="J767" s="31"/>
      <c r="K767" s="33" t="str">
        <f t="shared" si="94"/>
        <v/>
      </c>
      <c r="L767" s="33" t="str">
        <f t="shared" si="95"/>
        <v/>
      </c>
      <c r="M767" s="31" t="str">
        <f t="shared" si="98"/>
        <v/>
      </c>
      <c r="N767" s="31" t="str">
        <f>IF(ISERROR(VLOOKUP(M767,[1]Plan!$Q$5:$R$22,2,FALSE)),"",VLOOKUP(M767,[1]Plan!$Q$5:$R$22,2,FALSE))</f>
        <v/>
      </c>
      <c r="O767" s="31" t="str">
        <f>IF(ISERROR(INDEX([1]Plan!$B:$B,MATCH(F767,[1]Plan!$C:$C,0))),"",INDEX([1]Plan!$B:$B,MATCH(F767,[1]Plan!$C:$C,0)))</f>
        <v/>
      </c>
      <c r="P767" s="33" t="str">
        <f t="shared" si="99"/>
        <v/>
      </c>
      <c r="Q767" s="33">
        <f t="shared" si="100"/>
        <v>0</v>
      </c>
      <c r="R767" s="33" t="str">
        <f t="shared" si="101"/>
        <v/>
      </c>
      <c r="S767" s="33" t="str">
        <f>IF(Z767="DUPLIKAT","",Tabelle1[[#This Row],[Soll-Monat]])</f>
        <v/>
      </c>
      <c r="T767" s="33" t="str">
        <f>IF(ISERROR(IF(M767=99,"",INDEX([1]Plan!A:O,MATCH($O767,[1]Plan!B:B,0),MATCH($C767,[1]Plan!$A$2:$O$2,0)))),"",IF(M767=99,"",INDEX([1]Plan!A:O,MATCH($O767,[1]Plan!B:B,0),MATCH($C767,[1]Plan!$A$2:$O$2,0))))</f>
        <v/>
      </c>
      <c r="U767" s="33">
        <f>IF(ISERROR(SUMIFS(P:P,E:E,Datenbank!$E767,C:C,Datenbank!$C767)),"",SUMIFS(P:P,E:E,Datenbank!$E767,C:C,Datenbank!$C767))+IF(ISERROR(SUMIFS(Q:Q,E:E,Datenbank!$E767,C:C,Datenbank!$C767)),"",SUMIFS(Q:Q,E:E,Datenbank!$E767,C:C,Datenbank!$C767))</f>
        <v>0</v>
      </c>
      <c r="V767" s="33" t="str">
        <f>IF(ISERROR(IF(Z767="Duplikat","",(Datenbank!$U767-Datenbank!$T767))),"",IF(Z767="Duplikat","",(Datenbank!$U767-Datenbank!$T767)))</f>
        <v/>
      </c>
      <c r="W767" s="33">
        <f ca="1">IF(ISERROR(SUMIF(O:T,Datenbank!$O767,T:T)),"",SUMIF(O:T,Datenbank!$O767,T:T))</f>
        <v>0</v>
      </c>
      <c r="X767" s="33">
        <f ca="1">IF(ISERROR(SUMIF(O:Q,Datenbank!$O767,Q:Q)),"",SUMIF(O:Q,Datenbank!$O767,Q:Q))+IF(ISERROR(SUMIF(O:Q,Datenbank!$O767,P:P)),"",SUMIF(O:Q,Datenbank!$O767,P:P))</f>
        <v>0</v>
      </c>
      <c r="Y767" s="33">
        <f ca="1">IF(ISERROR(Datenbank!$X767-W767),"",Datenbank!$X767-W767)</f>
        <v>0</v>
      </c>
      <c r="Z767" s="31" t="str" cm="1">
        <f t="array" ref="Z767">_xlfn.LET(_xlpm.fi,_xlfn._xlws.FILTER($O767:$O$2480,(MONTH($D767:$D$2480)=MONTH($D767))*($O767:$O$2480=$O767)),IF(COUNT(_xlpm.fi)&gt;1,"DUPLIKAT",""))</f>
        <v/>
      </c>
      <c r="AA767" s="31"/>
      <c r="AB767" s="31"/>
    </row>
    <row r="768" spans="2:28" ht="20.100000000000001" customHeight="1" x14ac:dyDescent="0.25">
      <c r="B768" s="31">
        <f t="shared" si="96"/>
        <v>756</v>
      </c>
      <c r="C768" s="31">
        <f t="shared" si="97"/>
        <v>1</v>
      </c>
      <c r="D768" s="32"/>
      <c r="E768" s="31"/>
      <c r="F768" s="31">
        <f>Datenbank!$E768</f>
        <v>0</v>
      </c>
      <c r="G768" s="33" t="str">
        <f>IF(ISERROR(INDEX([1]Plan!A:O,MATCH(E768,[1]Plan!C:C,0),MATCH(C768,[1]Plan!$A$2:$O$2,0))),"",INDEX([1]Plan!A:O,MATCH(E768,[1]Plan!C:C,0),MATCH(C768,[1]Plan!$A$2:$O$2,0)))</f>
        <v/>
      </c>
      <c r="H768" s="33"/>
      <c r="I768" s="33"/>
      <c r="J768" s="31"/>
      <c r="K768" s="33" t="str">
        <f t="shared" si="94"/>
        <v/>
      </c>
      <c r="L768" s="33" t="str">
        <f t="shared" si="95"/>
        <v/>
      </c>
      <c r="M768" s="31" t="str">
        <f t="shared" si="98"/>
        <v/>
      </c>
      <c r="N768" s="31" t="str">
        <f>IF(ISERROR(VLOOKUP(M768,[1]Plan!$Q$5:$R$22,2,FALSE)),"",VLOOKUP(M768,[1]Plan!$Q$5:$R$22,2,FALSE))</f>
        <v/>
      </c>
      <c r="O768" s="31" t="str">
        <f>IF(ISERROR(INDEX([1]Plan!$B:$B,MATCH(F768,[1]Plan!$C:$C,0))),"",INDEX([1]Plan!$B:$B,MATCH(F768,[1]Plan!$C:$C,0)))</f>
        <v/>
      </c>
      <c r="P768" s="33" t="str">
        <f t="shared" si="99"/>
        <v/>
      </c>
      <c r="Q768" s="33">
        <f t="shared" si="100"/>
        <v>0</v>
      </c>
      <c r="R768" s="33" t="str">
        <f t="shared" si="101"/>
        <v/>
      </c>
      <c r="S768" s="33" t="str">
        <f>IF(Z768="DUPLIKAT","",Tabelle1[[#This Row],[Soll-Monat]])</f>
        <v/>
      </c>
      <c r="T768" s="33" t="str">
        <f>IF(ISERROR(IF(M768=99,"",INDEX([1]Plan!A:O,MATCH($O768,[1]Plan!B:B,0),MATCH($C768,[1]Plan!$A$2:$O$2,0)))),"",IF(M768=99,"",INDEX([1]Plan!A:O,MATCH($O768,[1]Plan!B:B,0),MATCH($C768,[1]Plan!$A$2:$O$2,0))))</f>
        <v/>
      </c>
      <c r="U768" s="33">
        <f>IF(ISERROR(SUMIFS(P:P,E:E,Datenbank!$E768,C:C,Datenbank!$C768)),"",SUMIFS(P:P,E:E,Datenbank!$E768,C:C,Datenbank!$C768))+IF(ISERROR(SUMIFS(Q:Q,E:E,Datenbank!$E768,C:C,Datenbank!$C768)),"",SUMIFS(Q:Q,E:E,Datenbank!$E768,C:C,Datenbank!$C768))</f>
        <v>0</v>
      </c>
      <c r="V768" s="33" t="str">
        <f>IF(ISERROR(IF(Z768="Duplikat","",(Datenbank!$U768-Datenbank!$T768))),"",IF(Z768="Duplikat","",(Datenbank!$U768-Datenbank!$T768)))</f>
        <v/>
      </c>
      <c r="W768" s="33">
        <f ca="1">IF(ISERROR(SUMIF(O:T,Datenbank!$O768,T:T)),"",SUMIF(O:T,Datenbank!$O768,T:T))</f>
        <v>0</v>
      </c>
      <c r="X768" s="33">
        <f ca="1">IF(ISERROR(SUMIF(O:Q,Datenbank!$O768,Q:Q)),"",SUMIF(O:Q,Datenbank!$O768,Q:Q))+IF(ISERROR(SUMIF(O:Q,Datenbank!$O768,P:P)),"",SUMIF(O:Q,Datenbank!$O768,P:P))</f>
        <v>0</v>
      </c>
      <c r="Y768" s="33">
        <f ca="1">IF(ISERROR(Datenbank!$X768-W768),"",Datenbank!$X768-W768)</f>
        <v>0</v>
      </c>
      <c r="Z768" s="31" t="str" cm="1">
        <f t="array" ref="Z768">_xlfn.LET(_xlpm.fi,_xlfn._xlws.FILTER($O768:$O$2480,(MONTH($D768:$D$2480)=MONTH($D768))*($O768:$O$2480=$O768)),IF(COUNT(_xlpm.fi)&gt;1,"DUPLIKAT",""))</f>
        <v/>
      </c>
      <c r="AA768" s="31"/>
      <c r="AB768" s="31"/>
    </row>
    <row r="769" spans="2:28" ht="20.100000000000001" customHeight="1" x14ac:dyDescent="0.25">
      <c r="B769" s="31">
        <f t="shared" si="96"/>
        <v>757</v>
      </c>
      <c r="C769" s="31">
        <f t="shared" si="97"/>
        <v>1</v>
      </c>
      <c r="D769" s="32"/>
      <c r="E769" s="31"/>
      <c r="F769" s="31">
        <f>Datenbank!$E769</f>
        <v>0</v>
      </c>
      <c r="G769" s="33" t="str">
        <f>IF(ISERROR(INDEX([1]Plan!A:O,MATCH(E769,[1]Plan!C:C,0),MATCH(C769,[1]Plan!$A$2:$O$2,0))),"",INDEX([1]Plan!A:O,MATCH(E769,[1]Plan!C:C,0),MATCH(C769,[1]Plan!$A$2:$O$2,0)))</f>
        <v/>
      </c>
      <c r="H769" s="33"/>
      <c r="I769" s="33"/>
      <c r="J769" s="31"/>
      <c r="K769" s="33" t="str">
        <f t="shared" si="94"/>
        <v/>
      </c>
      <c r="L769" s="33" t="str">
        <f t="shared" si="95"/>
        <v/>
      </c>
      <c r="M769" s="31" t="str">
        <f t="shared" si="98"/>
        <v/>
      </c>
      <c r="N769" s="31" t="str">
        <f>IF(ISERROR(VLOOKUP(M769,[1]Plan!$Q$5:$R$22,2,FALSE)),"",VLOOKUP(M769,[1]Plan!$Q$5:$R$22,2,FALSE))</f>
        <v/>
      </c>
      <c r="O769" s="31" t="str">
        <f>IF(ISERROR(INDEX([1]Plan!$B:$B,MATCH(F769,[1]Plan!$C:$C,0))),"",INDEX([1]Plan!$B:$B,MATCH(F769,[1]Plan!$C:$C,0)))</f>
        <v/>
      </c>
      <c r="P769" s="33" t="str">
        <f t="shared" si="99"/>
        <v/>
      </c>
      <c r="Q769" s="33">
        <f t="shared" si="100"/>
        <v>0</v>
      </c>
      <c r="R769" s="33" t="str">
        <f t="shared" si="101"/>
        <v/>
      </c>
      <c r="S769" s="33" t="str">
        <f>IF(Z769="DUPLIKAT","",Tabelle1[[#This Row],[Soll-Monat]])</f>
        <v/>
      </c>
      <c r="T769" s="33" t="str">
        <f>IF(ISERROR(IF(M769=99,"",INDEX([1]Plan!A:O,MATCH($O769,[1]Plan!B:B,0),MATCH($C769,[1]Plan!$A$2:$O$2,0)))),"",IF(M769=99,"",INDEX([1]Plan!A:O,MATCH($O769,[1]Plan!B:B,0),MATCH($C769,[1]Plan!$A$2:$O$2,0))))</f>
        <v/>
      </c>
      <c r="U769" s="33">
        <f>IF(ISERROR(SUMIFS(P:P,E:E,Datenbank!$E769,C:C,Datenbank!$C769)),"",SUMIFS(P:P,E:E,Datenbank!$E769,C:C,Datenbank!$C769))+IF(ISERROR(SUMIFS(Q:Q,E:E,Datenbank!$E769,C:C,Datenbank!$C769)),"",SUMIFS(Q:Q,E:E,Datenbank!$E769,C:C,Datenbank!$C769))</f>
        <v>0</v>
      </c>
      <c r="V769" s="33" t="str">
        <f>IF(ISERROR(IF(Z769="Duplikat","",(Datenbank!$U769-Datenbank!$T769))),"",IF(Z769="Duplikat","",(Datenbank!$U769-Datenbank!$T769)))</f>
        <v/>
      </c>
      <c r="W769" s="33">
        <f ca="1">IF(ISERROR(SUMIF(O:T,Datenbank!$O769,T:T)),"",SUMIF(O:T,Datenbank!$O769,T:T))</f>
        <v>0</v>
      </c>
      <c r="X769" s="33">
        <f ca="1">IF(ISERROR(SUMIF(O:Q,Datenbank!$O769,Q:Q)),"",SUMIF(O:Q,Datenbank!$O769,Q:Q))+IF(ISERROR(SUMIF(O:Q,Datenbank!$O769,P:P)),"",SUMIF(O:Q,Datenbank!$O769,P:P))</f>
        <v>0</v>
      </c>
      <c r="Y769" s="33">
        <f ca="1">IF(ISERROR(Datenbank!$X769-W769),"",Datenbank!$X769-W769)</f>
        <v>0</v>
      </c>
      <c r="Z769" s="31" t="str" cm="1">
        <f t="array" ref="Z769">_xlfn.LET(_xlpm.fi,_xlfn._xlws.FILTER($O769:$O$2480,(MONTH($D769:$D$2480)=MONTH($D769))*($O769:$O$2480=$O769)),IF(COUNT(_xlpm.fi)&gt;1,"DUPLIKAT",""))</f>
        <v/>
      </c>
      <c r="AA769" s="31"/>
      <c r="AB769" s="31"/>
    </row>
    <row r="770" spans="2:28" ht="20.100000000000001" customHeight="1" x14ac:dyDescent="0.25">
      <c r="B770" s="31">
        <f t="shared" si="96"/>
        <v>758</v>
      </c>
      <c r="C770" s="31">
        <f t="shared" si="97"/>
        <v>1</v>
      </c>
      <c r="D770" s="32"/>
      <c r="E770" s="31"/>
      <c r="F770" s="31">
        <f>Datenbank!$E770</f>
        <v>0</v>
      </c>
      <c r="G770" s="33" t="str">
        <f>IF(ISERROR(INDEX([1]Plan!A:O,MATCH(E770,[1]Plan!C:C,0),MATCH(C770,[1]Plan!$A$2:$O$2,0))),"",INDEX([1]Plan!A:O,MATCH(E770,[1]Plan!C:C,0),MATCH(C770,[1]Plan!$A$2:$O$2,0)))</f>
        <v/>
      </c>
      <c r="H770" s="33"/>
      <c r="I770" s="33"/>
      <c r="J770" s="31"/>
      <c r="K770" s="33" t="str">
        <f t="shared" si="94"/>
        <v/>
      </c>
      <c r="L770" s="33" t="str">
        <f t="shared" si="95"/>
        <v/>
      </c>
      <c r="M770" s="31" t="str">
        <f t="shared" si="98"/>
        <v/>
      </c>
      <c r="N770" s="31" t="str">
        <f>IF(ISERROR(VLOOKUP(M770,[1]Plan!$Q$5:$R$22,2,FALSE)),"",VLOOKUP(M770,[1]Plan!$Q$5:$R$22,2,FALSE))</f>
        <v/>
      </c>
      <c r="O770" s="31" t="str">
        <f>IF(ISERROR(INDEX([1]Plan!$B:$B,MATCH(F770,[1]Plan!$C:$C,0))),"",INDEX([1]Plan!$B:$B,MATCH(F770,[1]Plan!$C:$C,0)))</f>
        <v/>
      </c>
      <c r="P770" s="33" t="str">
        <f t="shared" si="99"/>
        <v/>
      </c>
      <c r="Q770" s="33">
        <f t="shared" si="100"/>
        <v>0</v>
      </c>
      <c r="R770" s="33" t="str">
        <f t="shared" si="101"/>
        <v/>
      </c>
      <c r="S770" s="33" t="str">
        <f>IF(Z770="DUPLIKAT","",Tabelle1[[#This Row],[Soll-Monat]])</f>
        <v/>
      </c>
      <c r="T770" s="33" t="str">
        <f>IF(ISERROR(IF(M770=99,"",INDEX([1]Plan!A:O,MATCH($O770,[1]Plan!B:B,0),MATCH($C770,[1]Plan!$A$2:$O$2,0)))),"",IF(M770=99,"",INDEX([1]Plan!A:O,MATCH($O770,[1]Plan!B:B,0),MATCH($C770,[1]Plan!$A$2:$O$2,0))))</f>
        <v/>
      </c>
      <c r="U770" s="33">
        <f>IF(ISERROR(SUMIFS(P:P,E:E,Datenbank!$E770,C:C,Datenbank!$C770)),"",SUMIFS(P:P,E:E,Datenbank!$E770,C:C,Datenbank!$C770))+IF(ISERROR(SUMIFS(Q:Q,E:E,Datenbank!$E770,C:C,Datenbank!$C770)),"",SUMIFS(Q:Q,E:E,Datenbank!$E770,C:C,Datenbank!$C770))</f>
        <v>0</v>
      </c>
      <c r="V770" s="33" t="str">
        <f>IF(ISERROR(IF(Z770="Duplikat","",(Datenbank!$U770-Datenbank!$T770))),"",IF(Z770="Duplikat","",(Datenbank!$U770-Datenbank!$T770)))</f>
        <v/>
      </c>
      <c r="W770" s="33">
        <f ca="1">IF(ISERROR(SUMIF(O:T,Datenbank!$O770,T:T)),"",SUMIF(O:T,Datenbank!$O770,T:T))</f>
        <v>0</v>
      </c>
      <c r="X770" s="33">
        <f ca="1">IF(ISERROR(SUMIF(O:Q,Datenbank!$O770,Q:Q)),"",SUMIF(O:Q,Datenbank!$O770,Q:Q))+IF(ISERROR(SUMIF(O:Q,Datenbank!$O770,P:P)),"",SUMIF(O:Q,Datenbank!$O770,P:P))</f>
        <v>0</v>
      </c>
      <c r="Y770" s="33">
        <f ca="1">IF(ISERROR(Datenbank!$X770-W770),"",Datenbank!$X770-W770)</f>
        <v>0</v>
      </c>
      <c r="Z770" s="31" t="str" cm="1">
        <f t="array" ref="Z770">_xlfn.LET(_xlpm.fi,_xlfn._xlws.FILTER($O770:$O$2480,(MONTH($D770:$D$2480)=MONTH($D770))*($O770:$O$2480=$O770)),IF(COUNT(_xlpm.fi)&gt;1,"DUPLIKAT",""))</f>
        <v/>
      </c>
      <c r="AA770" s="31"/>
      <c r="AB770" s="31"/>
    </row>
    <row r="771" spans="2:28" ht="20.100000000000001" customHeight="1" x14ac:dyDescent="0.25">
      <c r="B771" s="31">
        <f t="shared" si="96"/>
        <v>759</v>
      </c>
      <c r="C771" s="31">
        <f t="shared" si="97"/>
        <v>1</v>
      </c>
      <c r="D771" s="32"/>
      <c r="E771" s="31"/>
      <c r="F771" s="31">
        <f>Datenbank!$E771</f>
        <v>0</v>
      </c>
      <c r="G771" s="33" t="str">
        <f>IF(ISERROR(INDEX([1]Plan!A:O,MATCH(E771,[1]Plan!C:C,0),MATCH(C771,[1]Plan!$A$2:$O$2,0))),"",INDEX([1]Plan!A:O,MATCH(E771,[1]Plan!C:C,0),MATCH(C771,[1]Plan!$A$2:$O$2,0)))</f>
        <v/>
      </c>
      <c r="H771" s="33"/>
      <c r="I771" s="33"/>
      <c r="J771" s="31"/>
      <c r="K771" s="33" t="str">
        <f t="shared" si="94"/>
        <v/>
      </c>
      <c r="L771" s="33" t="str">
        <f t="shared" si="95"/>
        <v/>
      </c>
      <c r="M771" s="31" t="str">
        <f t="shared" si="98"/>
        <v/>
      </c>
      <c r="N771" s="31" t="str">
        <f>IF(ISERROR(VLOOKUP(M771,[1]Plan!$Q$5:$R$22,2,FALSE)),"",VLOOKUP(M771,[1]Plan!$Q$5:$R$22,2,FALSE))</f>
        <v/>
      </c>
      <c r="O771" s="31" t="str">
        <f>IF(ISERROR(INDEX([1]Plan!$B:$B,MATCH(F771,[1]Plan!$C:$C,0))),"",INDEX([1]Plan!$B:$B,MATCH(F771,[1]Plan!$C:$C,0)))</f>
        <v/>
      </c>
      <c r="P771" s="33" t="str">
        <f t="shared" si="99"/>
        <v/>
      </c>
      <c r="Q771" s="33">
        <f t="shared" si="100"/>
        <v>0</v>
      </c>
      <c r="R771" s="33" t="str">
        <f t="shared" si="101"/>
        <v/>
      </c>
      <c r="S771" s="33" t="str">
        <f>IF(Z771="DUPLIKAT","",Tabelle1[[#This Row],[Soll-Monat]])</f>
        <v/>
      </c>
      <c r="T771" s="33" t="str">
        <f>IF(ISERROR(IF(M771=99,"",INDEX([1]Plan!A:O,MATCH($O771,[1]Plan!B:B,0),MATCH($C771,[1]Plan!$A$2:$O$2,0)))),"",IF(M771=99,"",INDEX([1]Plan!A:O,MATCH($O771,[1]Plan!B:B,0),MATCH($C771,[1]Plan!$A$2:$O$2,0))))</f>
        <v/>
      </c>
      <c r="U771" s="33">
        <f>IF(ISERROR(SUMIFS(P:P,E:E,Datenbank!$E771,C:C,Datenbank!$C771)),"",SUMIFS(P:P,E:E,Datenbank!$E771,C:C,Datenbank!$C771))+IF(ISERROR(SUMIFS(Q:Q,E:E,Datenbank!$E771,C:C,Datenbank!$C771)),"",SUMIFS(Q:Q,E:E,Datenbank!$E771,C:C,Datenbank!$C771))</f>
        <v>0</v>
      </c>
      <c r="V771" s="33" t="str">
        <f>IF(ISERROR(IF(Z771="Duplikat","",(Datenbank!$U771-Datenbank!$T771))),"",IF(Z771="Duplikat","",(Datenbank!$U771-Datenbank!$T771)))</f>
        <v/>
      </c>
      <c r="W771" s="33">
        <f ca="1">IF(ISERROR(SUMIF(O:T,Datenbank!$O771,T:T)),"",SUMIF(O:T,Datenbank!$O771,T:T))</f>
        <v>0</v>
      </c>
      <c r="X771" s="33">
        <f ca="1">IF(ISERROR(SUMIF(O:Q,Datenbank!$O771,Q:Q)),"",SUMIF(O:Q,Datenbank!$O771,Q:Q))+IF(ISERROR(SUMIF(O:Q,Datenbank!$O771,P:P)),"",SUMIF(O:Q,Datenbank!$O771,P:P))</f>
        <v>0</v>
      </c>
      <c r="Y771" s="33">
        <f ca="1">IF(ISERROR(Datenbank!$X771-W771),"",Datenbank!$X771-W771)</f>
        <v>0</v>
      </c>
      <c r="Z771" s="31" t="str" cm="1">
        <f t="array" ref="Z771">_xlfn.LET(_xlpm.fi,_xlfn._xlws.FILTER($O771:$O$2480,(MONTH($D771:$D$2480)=MONTH($D771))*($O771:$O$2480=$O771)),IF(COUNT(_xlpm.fi)&gt;1,"DUPLIKAT",""))</f>
        <v/>
      </c>
      <c r="AA771" s="31"/>
      <c r="AB771" s="31"/>
    </row>
    <row r="772" spans="2:28" ht="20.100000000000001" customHeight="1" x14ac:dyDescent="0.25">
      <c r="B772" s="31">
        <f t="shared" si="96"/>
        <v>760</v>
      </c>
      <c r="C772" s="31">
        <f t="shared" si="97"/>
        <v>1</v>
      </c>
      <c r="D772" s="32"/>
      <c r="E772" s="31"/>
      <c r="F772" s="31">
        <f>Datenbank!$E772</f>
        <v>0</v>
      </c>
      <c r="G772" s="33" t="str">
        <f>IF(ISERROR(INDEX([1]Plan!A:O,MATCH(E772,[1]Plan!C:C,0),MATCH(C772,[1]Plan!$A$2:$O$2,0))),"",INDEX([1]Plan!A:O,MATCH(E772,[1]Plan!C:C,0),MATCH(C772,[1]Plan!$A$2:$O$2,0)))</f>
        <v/>
      </c>
      <c r="H772" s="33"/>
      <c r="I772" s="33"/>
      <c r="J772" s="31"/>
      <c r="K772" s="33" t="str">
        <f t="shared" si="94"/>
        <v/>
      </c>
      <c r="L772" s="33" t="str">
        <f t="shared" si="95"/>
        <v/>
      </c>
      <c r="M772" s="31" t="str">
        <f t="shared" si="98"/>
        <v/>
      </c>
      <c r="N772" s="31" t="str">
        <f>IF(ISERROR(VLOOKUP(M772,[1]Plan!$Q$5:$R$22,2,FALSE)),"",VLOOKUP(M772,[1]Plan!$Q$5:$R$22,2,FALSE))</f>
        <v/>
      </c>
      <c r="O772" s="31" t="str">
        <f>IF(ISERROR(INDEX([1]Plan!$B:$B,MATCH(F772,[1]Plan!$C:$C,0))),"",INDEX([1]Plan!$B:$B,MATCH(F772,[1]Plan!$C:$C,0)))</f>
        <v/>
      </c>
      <c r="P772" s="33" t="str">
        <f t="shared" si="99"/>
        <v/>
      </c>
      <c r="Q772" s="33">
        <f t="shared" si="100"/>
        <v>0</v>
      </c>
      <c r="R772" s="33" t="str">
        <f t="shared" si="101"/>
        <v/>
      </c>
      <c r="S772" s="33" t="str">
        <f>IF(Z772="DUPLIKAT","",Tabelle1[[#This Row],[Soll-Monat]])</f>
        <v/>
      </c>
      <c r="T772" s="33" t="str">
        <f>IF(ISERROR(IF(M772=99,"",INDEX([1]Plan!A:O,MATCH($O772,[1]Plan!B:B,0),MATCH($C772,[1]Plan!$A$2:$O$2,0)))),"",IF(M772=99,"",INDEX([1]Plan!A:O,MATCH($O772,[1]Plan!B:B,0),MATCH($C772,[1]Plan!$A$2:$O$2,0))))</f>
        <v/>
      </c>
      <c r="U772" s="33">
        <f>IF(ISERROR(SUMIFS(P:P,E:E,Datenbank!$E772,C:C,Datenbank!$C772)),"",SUMIFS(P:P,E:E,Datenbank!$E772,C:C,Datenbank!$C772))+IF(ISERROR(SUMIFS(Q:Q,E:E,Datenbank!$E772,C:C,Datenbank!$C772)),"",SUMIFS(Q:Q,E:E,Datenbank!$E772,C:C,Datenbank!$C772))</f>
        <v>0</v>
      </c>
      <c r="V772" s="33" t="str">
        <f>IF(ISERROR(IF(Z772="Duplikat","",(Datenbank!$U772-Datenbank!$T772))),"",IF(Z772="Duplikat","",(Datenbank!$U772-Datenbank!$T772)))</f>
        <v/>
      </c>
      <c r="W772" s="33">
        <f ca="1">IF(ISERROR(SUMIF(O:T,Datenbank!$O772,T:T)),"",SUMIF(O:T,Datenbank!$O772,T:T))</f>
        <v>0</v>
      </c>
      <c r="X772" s="33">
        <f ca="1">IF(ISERROR(SUMIF(O:Q,Datenbank!$O772,Q:Q)),"",SUMIF(O:Q,Datenbank!$O772,Q:Q))+IF(ISERROR(SUMIF(O:Q,Datenbank!$O772,P:P)),"",SUMIF(O:Q,Datenbank!$O772,P:P))</f>
        <v>0</v>
      </c>
      <c r="Y772" s="33">
        <f ca="1">IF(ISERROR(Datenbank!$X772-W772),"",Datenbank!$X772-W772)</f>
        <v>0</v>
      </c>
      <c r="Z772" s="31" t="str" cm="1">
        <f t="array" ref="Z772">_xlfn.LET(_xlpm.fi,_xlfn._xlws.FILTER($O772:$O$2480,(MONTH($D772:$D$2480)=MONTH($D772))*($O772:$O$2480=$O772)),IF(COUNT(_xlpm.fi)&gt;1,"DUPLIKAT",""))</f>
        <v/>
      </c>
      <c r="AA772" s="31"/>
      <c r="AB772" s="31"/>
    </row>
    <row r="773" spans="2:28" ht="20.100000000000001" customHeight="1" x14ac:dyDescent="0.25">
      <c r="B773" s="31">
        <f t="shared" si="96"/>
        <v>761</v>
      </c>
      <c r="C773" s="31">
        <f t="shared" si="97"/>
        <v>1</v>
      </c>
      <c r="D773" s="32"/>
      <c r="E773" s="31"/>
      <c r="F773" s="31">
        <f>Datenbank!$E773</f>
        <v>0</v>
      </c>
      <c r="G773" s="33" t="str">
        <f>IF(ISERROR(INDEX([1]Plan!A:O,MATCH(E773,[1]Plan!C:C,0),MATCH(C773,[1]Plan!$A$2:$O$2,0))),"",INDEX([1]Plan!A:O,MATCH(E773,[1]Plan!C:C,0),MATCH(C773,[1]Plan!$A$2:$O$2,0)))</f>
        <v/>
      </c>
      <c r="H773" s="33"/>
      <c r="I773" s="33"/>
      <c r="J773" s="31"/>
      <c r="K773" s="33" t="str">
        <f t="shared" si="94"/>
        <v/>
      </c>
      <c r="L773" s="33" t="str">
        <f t="shared" si="95"/>
        <v/>
      </c>
      <c r="M773" s="31" t="str">
        <f t="shared" si="98"/>
        <v/>
      </c>
      <c r="N773" s="31" t="str">
        <f>IF(ISERROR(VLOOKUP(M773,[1]Plan!$Q$5:$R$22,2,FALSE)),"",VLOOKUP(M773,[1]Plan!$Q$5:$R$22,2,FALSE))</f>
        <v/>
      </c>
      <c r="O773" s="31" t="str">
        <f>IF(ISERROR(INDEX([1]Plan!$B:$B,MATCH(F773,[1]Plan!$C:$C,0))),"",INDEX([1]Plan!$B:$B,MATCH(F773,[1]Plan!$C:$C,0)))</f>
        <v/>
      </c>
      <c r="P773" s="33" t="str">
        <f t="shared" si="99"/>
        <v/>
      </c>
      <c r="Q773" s="33">
        <f t="shared" si="100"/>
        <v>0</v>
      </c>
      <c r="R773" s="33" t="str">
        <f t="shared" si="101"/>
        <v/>
      </c>
      <c r="S773" s="33" t="str">
        <f>IF(Z773="DUPLIKAT","",Tabelle1[[#This Row],[Soll-Monat]])</f>
        <v/>
      </c>
      <c r="T773" s="33" t="str">
        <f>IF(ISERROR(IF(M773=99,"",INDEX([1]Plan!A:O,MATCH($O773,[1]Plan!B:B,0),MATCH($C773,[1]Plan!$A$2:$O$2,0)))),"",IF(M773=99,"",INDEX([1]Plan!A:O,MATCH($O773,[1]Plan!B:B,0),MATCH($C773,[1]Plan!$A$2:$O$2,0))))</f>
        <v/>
      </c>
      <c r="U773" s="33">
        <f>IF(ISERROR(SUMIFS(P:P,E:E,Datenbank!$E773,C:C,Datenbank!$C773)),"",SUMIFS(P:P,E:E,Datenbank!$E773,C:C,Datenbank!$C773))+IF(ISERROR(SUMIFS(Q:Q,E:E,Datenbank!$E773,C:C,Datenbank!$C773)),"",SUMIFS(Q:Q,E:E,Datenbank!$E773,C:C,Datenbank!$C773))</f>
        <v>0</v>
      </c>
      <c r="V773" s="33" t="str">
        <f>IF(ISERROR(IF(Z773="Duplikat","",(Datenbank!$U773-Datenbank!$T773))),"",IF(Z773="Duplikat","",(Datenbank!$U773-Datenbank!$T773)))</f>
        <v/>
      </c>
      <c r="W773" s="33">
        <f ca="1">IF(ISERROR(SUMIF(O:T,Datenbank!$O773,T:T)),"",SUMIF(O:T,Datenbank!$O773,T:T))</f>
        <v>0</v>
      </c>
      <c r="X773" s="33">
        <f ca="1">IF(ISERROR(SUMIF(O:Q,Datenbank!$O773,Q:Q)),"",SUMIF(O:Q,Datenbank!$O773,Q:Q))+IF(ISERROR(SUMIF(O:Q,Datenbank!$O773,P:P)),"",SUMIF(O:Q,Datenbank!$O773,P:P))</f>
        <v>0</v>
      </c>
      <c r="Y773" s="33">
        <f ca="1">IF(ISERROR(Datenbank!$X773-W773),"",Datenbank!$X773-W773)</f>
        <v>0</v>
      </c>
      <c r="Z773" s="31" t="str" cm="1">
        <f t="array" ref="Z773">_xlfn.LET(_xlpm.fi,_xlfn._xlws.FILTER($O773:$O$2480,(MONTH($D773:$D$2480)=MONTH($D773))*($O773:$O$2480=$O773)),IF(COUNT(_xlpm.fi)&gt;1,"DUPLIKAT",""))</f>
        <v/>
      </c>
      <c r="AA773" s="31"/>
      <c r="AB773" s="31"/>
    </row>
    <row r="774" spans="2:28" ht="20.100000000000001" customHeight="1" x14ac:dyDescent="0.25">
      <c r="B774" s="31">
        <f t="shared" si="96"/>
        <v>762</v>
      </c>
      <c r="C774" s="31">
        <f t="shared" si="97"/>
        <v>1</v>
      </c>
      <c r="D774" s="32"/>
      <c r="E774" s="31"/>
      <c r="F774" s="31">
        <f>Datenbank!$E774</f>
        <v>0</v>
      </c>
      <c r="G774" s="33" t="str">
        <f>IF(ISERROR(INDEX([1]Plan!A:O,MATCH(E774,[1]Plan!C:C,0),MATCH(C774,[1]Plan!$A$2:$O$2,0))),"",INDEX([1]Plan!A:O,MATCH(E774,[1]Plan!C:C,0),MATCH(C774,[1]Plan!$A$2:$O$2,0)))</f>
        <v/>
      </c>
      <c r="H774" s="33"/>
      <c r="I774" s="33"/>
      <c r="J774" s="31"/>
      <c r="K774" s="33" t="str">
        <f t="shared" si="94"/>
        <v/>
      </c>
      <c r="L774" s="33" t="str">
        <f t="shared" si="95"/>
        <v/>
      </c>
      <c r="M774" s="31" t="str">
        <f t="shared" si="98"/>
        <v/>
      </c>
      <c r="N774" s="31" t="str">
        <f>IF(ISERROR(VLOOKUP(M774,[1]Plan!$Q$5:$R$22,2,FALSE)),"",VLOOKUP(M774,[1]Plan!$Q$5:$R$22,2,FALSE))</f>
        <v/>
      </c>
      <c r="O774" s="31" t="str">
        <f>IF(ISERROR(INDEX([1]Plan!$B:$B,MATCH(F774,[1]Plan!$C:$C,0))),"",INDEX([1]Plan!$B:$B,MATCH(F774,[1]Plan!$C:$C,0)))</f>
        <v/>
      </c>
      <c r="P774" s="33" t="str">
        <f t="shared" si="99"/>
        <v/>
      </c>
      <c r="Q774" s="33">
        <f t="shared" si="100"/>
        <v>0</v>
      </c>
      <c r="R774" s="33" t="str">
        <f t="shared" si="101"/>
        <v/>
      </c>
      <c r="S774" s="33" t="str">
        <f>IF(Z774="DUPLIKAT","",Tabelle1[[#This Row],[Soll-Monat]])</f>
        <v/>
      </c>
      <c r="T774" s="33" t="str">
        <f>IF(ISERROR(IF(M774=99,"",INDEX([1]Plan!A:O,MATCH($O774,[1]Plan!B:B,0),MATCH($C774,[1]Plan!$A$2:$O$2,0)))),"",IF(M774=99,"",INDEX([1]Plan!A:O,MATCH($O774,[1]Plan!B:B,0),MATCH($C774,[1]Plan!$A$2:$O$2,0))))</f>
        <v/>
      </c>
      <c r="U774" s="33">
        <f>IF(ISERROR(SUMIFS(P:P,E:E,Datenbank!$E774,C:C,Datenbank!$C774)),"",SUMIFS(P:P,E:E,Datenbank!$E774,C:C,Datenbank!$C774))+IF(ISERROR(SUMIFS(Q:Q,E:E,Datenbank!$E774,C:C,Datenbank!$C774)),"",SUMIFS(Q:Q,E:E,Datenbank!$E774,C:C,Datenbank!$C774))</f>
        <v>0</v>
      </c>
      <c r="V774" s="33" t="str">
        <f>IF(ISERROR(IF(Z774="Duplikat","",(Datenbank!$U774-Datenbank!$T774))),"",IF(Z774="Duplikat","",(Datenbank!$U774-Datenbank!$T774)))</f>
        <v/>
      </c>
      <c r="W774" s="33">
        <f ca="1">IF(ISERROR(SUMIF(O:T,Datenbank!$O774,T:T)),"",SUMIF(O:T,Datenbank!$O774,T:T))</f>
        <v>0</v>
      </c>
      <c r="X774" s="33">
        <f ca="1">IF(ISERROR(SUMIF(O:Q,Datenbank!$O774,Q:Q)),"",SUMIF(O:Q,Datenbank!$O774,Q:Q))+IF(ISERROR(SUMIF(O:Q,Datenbank!$O774,P:P)),"",SUMIF(O:Q,Datenbank!$O774,P:P))</f>
        <v>0</v>
      </c>
      <c r="Y774" s="33">
        <f ca="1">IF(ISERROR(Datenbank!$X774-W774),"",Datenbank!$X774-W774)</f>
        <v>0</v>
      </c>
      <c r="Z774" s="31" t="str" cm="1">
        <f t="array" ref="Z774">_xlfn.LET(_xlpm.fi,_xlfn._xlws.FILTER($O774:$O$2480,(MONTH($D774:$D$2480)=MONTH($D774))*($O774:$O$2480=$O774)),IF(COUNT(_xlpm.fi)&gt;1,"DUPLIKAT",""))</f>
        <v/>
      </c>
      <c r="AA774" s="31"/>
      <c r="AB774" s="31"/>
    </row>
    <row r="775" spans="2:28" ht="20.100000000000001" customHeight="1" x14ac:dyDescent="0.25">
      <c r="B775" s="31">
        <f t="shared" si="96"/>
        <v>763</v>
      </c>
      <c r="C775" s="31">
        <f t="shared" si="97"/>
        <v>1</v>
      </c>
      <c r="D775" s="32"/>
      <c r="E775" s="31"/>
      <c r="F775" s="31">
        <f>Datenbank!$E775</f>
        <v>0</v>
      </c>
      <c r="G775" s="33" t="str">
        <f>IF(ISERROR(INDEX([1]Plan!A:O,MATCH(E775,[1]Plan!C:C,0),MATCH(C775,[1]Plan!$A$2:$O$2,0))),"",INDEX([1]Plan!A:O,MATCH(E775,[1]Plan!C:C,0),MATCH(C775,[1]Plan!$A$2:$O$2,0)))</f>
        <v/>
      </c>
      <c r="H775" s="33"/>
      <c r="I775" s="33"/>
      <c r="J775" s="31"/>
      <c r="K775" s="33" t="str">
        <f t="shared" si="94"/>
        <v/>
      </c>
      <c r="L775" s="33" t="str">
        <f t="shared" si="95"/>
        <v/>
      </c>
      <c r="M775" s="31" t="str">
        <f t="shared" si="98"/>
        <v/>
      </c>
      <c r="N775" s="31" t="str">
        <f>IF(ISERROR(VLOOKUP(M775,[1]Plan!$Q$5:$R$22,2,FALSE)),"",VLOOKUP(M775,[1]Plan!$Q$5:$R$22,2,FALSE))</f>
        <v/>
      </c>
      <c r="O775" s="31" t="str">
        <f>IF(ISERROR(INDEX([1]Plan!$B:$B,MATCH(F775,[1]Plan!$C:$C,0))),"",INDEX([1]Plan!$B:$B,MATCH(F775,[1]Plan!$C:$C,0)))</f>
        <v/>
      </c>
      <c r="P775" s="33" t="str">
        <f t="shared" si="99"/>
        <v/>
      </c>
      <c r="Q775" s="33">
        <f t="shared" si="100"/>
        <v>0</v>
      </c>
      <c r="R775" s="33" t="str">
        <f t="shared" si="101"/>
        <v/>
      </c>
      <c r="S775" s="33" t="str">
        <f>IF(Z775="DUPLIKAT","",Tabelle1[[#This Row],[Soll-Monat]])</f>
        <v/>
      </c>
      <c r="T775" s="33" t="str">
        <f>IF(ISERROR(IF(M775=99,"",INDEX([1]Plan!A:O,MATCH($O775,[1]Plan!B:B,0),MATCH($C775,[1]Plan!$A$2:$O$2,0)))),"",IF(M775=99,"",INDEX([1]Plan!A:O,MATCH($O775,[1]Plan!B:B,0),MATCH($C775,[1]Plan!$A$2:$O$2,0))))</f>
        <v/>
      </c>
      <c r="U775" s="33">
        <f>IF(ISERROR(SUMIFS(P:P,E:E,Datenbank!$E775,C:C,Datenbank!$C775)),"",SUMIFS(P:P,E:E,Datenbank!$E775,C:C,Datenbank!$C775))+IF(ISERROR(SUMIFS(Q:Q,E:E,Datenbank!$E775,C:C,Datenbank!$C775)),"",SUMIFS(Q:Q,E:E,Datenbank!$E775,C:C,Datenbank!$C775))</f>
        <v>0</v>
      </c>
      <c r="V775" s="33" t="str">
        <f>IF(ISERROR(IF(Z775="Duplikat","",(Datenbank!$U775-Datenbank!$T775))),"",IF(Z775="Duplikat","",(Datenbank!$U775-Datenbank!$T775)))</f>
        <v/>
      </c>
      <c r="W775" s="33">
        <f ca="1">IF(ISERROR(SUMIF(O:T,Datenbank!$O775,T:T)),"",SUMIF(O:T,Datenbank!$O775,T:T))</f>
        <v>0</v>
      </c>
      <c r="X775" s="33">
        <f ca="1">IF(ISERROR(SUMIF(O:Q,Datenbank!$O775,Q:Q)),"",SUMIF(O:Q,Datenbank!$O775,Q:Q))+IF(ISERROR(SUMIF(O:Q,Datenbank!$O775,P:P)),"",SUMIF(O:Q,Datenbank!$O775,P:P))</f>
        <v>0</v>
      </c>
      <c r="Y775" s="33">
        <f ca="1">IF(ISERROR(Datenbank!$X775-W775),"",Datenbank!$X775-W775)</f>
        <v>0</v>
      </c>
      <c r="Z775" s="31" t="str" cm="1">
        <f t="array" ref="Z775">_xlfn.LET(_xlpm.fi,_xlfn._xlws.FILTER($O775:$O$2480,(MONTH($D775:$D$2480)=MONTH($D775))*($O775:$O$2480=$O775)),IF(COUNT(_xlpm.fi)&gt;1,"DUPLIKAT",""))</f>
        <v/>
      </c>
      <c r="AA775" s="31"/>
      <c r="AB775" s="31"/>
    </row>
    <row r="776" spans="2:28" ht="20.100000000000001" customHeight="1" x14ac:dyDescent="0.25">
      <c r="B776" s="31">
        <f t="shared" si="96"/>
        <v>764</v>
      </c>
      <c r="C776" s="31">
        <f t="shared" si="97"/>
        <v>1</v>
      </c>
      <c r="D776" s="32"/>
      <c r="E776" s="31"/>
      <c r="F776" s="31">
        <f>Datenbank!$E776</f>
        <v>0</v>
      </c>
      <c r="G776" s="33" t="str">
        <f>IF(ISERROR(INDEX([1]Plan!A:O,MATCH(E776,[1]Plan!C:C,0),MATCH(C776,[1]Plan!$A$2:$O$2,0))),"",INDEX([1]Plan!A:O,MATCH(E776,[1]Plan!C:C,0),MATCH(C776,[1]Plan!$A$2:$O$2,0)))</f>
        <v/>
      </c>
      <c r="H776" s="33"/>
      <c r="I776" s="33"/>
      <c r="J776" s="31"/>
      <c r="K776" s="33" t="str">
        <f t="shared" si="94"/>
        <v/>
      </c>
      <c r="L776" s="33" t="str">
        <f t="shared" si="95"/>
        <v/>
      </c>
      <c r="M776" s="31" t="str">
        <f t="shared" si="98"/>
        <v/>
      </c>
      <c r="N776" s="31" t="str">
        <f>IF(ISERROR(VLOOKUP(M776,[1]Plan!$Q$5:$R$22,2,FALSE)),"",VLOOKUP(M776,[1]Plan!$Q$5:$R$22,2,FALSE))</f>
        <v/>
      </c>
      <c r="O776" s="31" t="str">
        <f>IF(ISERROR(INDEX([1]Plan!$B:$B,MATCH(F776,[1]Plan!$C:$C,0))),"",INDEX([1]Plan!$B:$B,MATCH(F776,[1]Plan!$C:$C,0)))</f>
        <v/>
      </c>
      <c r="P776" s="33" t="str">
        <f t="shared" si="99"/>
        <v/>
      </c>
      <c r="Q776" s="33">
        <f t="shared" si="100"/>
        <v>0</v>
      </c>
      <c r="R776" s="33" t="str">
        <f t="shared" si="101"/>
        <v/>
      </c>
      <c r="S776" s="33" t="str">
        <f>IF(Z776="DUPLIKAT","",Tabelle1[[#This Row],[Soll-Monat]])</f>
        <v/>
      </c>
      <c r="T776" s="33" t="str">
        <f>IF(ISERROR(IF(M776=99,"",INDEX([1]Plan!A:O,MATCH($O776,[1]Plan!B:B,0),MATCH($C776,[1]Plan!$A$2:$O$2,0)))),"",IF(M776=99,"",INDEX([1]Plan!A:O,MATCH($O776,[1]Plan!B:B,0),MATCH($C776,[1]Plan!$A$2:$O$2,0))))</f>
        <v/>
      </c>
      <c r="U776" s="33">
        <f>IF(ISERROR(SUMIFS(P:P,E:E,Datenbank!$E776,C:C,Datenbank!$C776)),"",SUMIFS(P:P,E:E,Datenbank!$E776,C:C,Datenbank!$C776))+IF(ISERROR(SUMIFS(Q:Q,E:E,Datenbank!$E776,C:C,Datenbank!$C776)),"",SUMIFS(Q:Q,E:E,Datenbank!$E776,C:C,Datenbank!$C776))</f>
        <v>0</v>
      </c>
      <c r="V776" s="33" t="str">
        <f>IF(ISERROR(IF(Z776="Duplikat","",(Datenbank!$U776-Datenbank!$T776))),"",IF(Z776="Duplikat","",(Datenbank!$U776-Datenbank!$T776)))</f>
        <v/>
      </c>
      <c r="W776" s="33">
        <f ca="1">IF(ISERROR(SUMIF(O:T,Datenbank!$O776,T:T)),"",SUMIF(O:T,Datenbank!$O776,T:T))</f>
        <v>0</v>
      </c>
      <c r="X776" s="33">
        <f ca="1">IF(ISERROR(SUMIF(O:Q,Datenbank!$O776,Q:Q)),"",SUMIF(O:Q,Datenbank!$O776,Q:Q))+IF(ISERROR(SUMIF(O:Q,Datenbank!$O776,P:P)),"",SUMIF(O:Q,Datenbank!$O776,P:P))</f>
        <v>0</v>
      </c>
      <c r="Y776" s="33">
        <f ca="1">IF(ISERROR(Datenbank!$X776-W776),"",Datenbank!$X776-W776)</f>
        <v>0</v>
      </c>
      <c r="Z776" s="31" t="str" cm="1">
        <f t="array" ref="Z776">_xlfn.LET(_xlpm.fi,_xlfn._xlws.FILTER($O776:$O$2480,(MONTH($D776:$D$2480)=MONTH($D776))*($O776:$O$2480=$O776)),IF(COUNT(_xlpm.fi)&gt;1,"DUPLIKAT",""))</f>
        <v/>
      </c>
      <c r="AA776" s="31"/>
      <c r="AB776" s="31"/>
    </row>
    <row r="777" spans="2:28" ht="20.100000000000001" customHeight="1" x14ac:dyDescent="0.25">
      <c r="B777" s="31">
        <f t="shared" si="96"/>
        <v>765</v>
      </c>
      <c r="C777" s="31">
        <f t="shared" si="97"/>
        <v>1</v>
      </c>
      <c r="D777" s="32"/>
      <c r="E777" s="31"/>
      <c r="F777" s="31">
        <f>Datenbank!$E777</f>
        <v>0</v>
      </c>
      <c r="G777" s="33" t="str">
        <f>IF(ISERROR(INDEX([1]Plan!A:O,MATCH(E777,[1]Plan!C:C,0),MATCH(C777,[1]Plan!$A$2:$O$2,0))),"",INDEX([1]Plan!A:O,MATCH(E777,[1]Plan!C:C,0),MATCH(C777,[1]Plan!$A$2:$O$2,0)))</f>
        <v/>
      </c>
      <c r="H777" s="33"/>
      <c r="I777" s="33"/>
      <c r="J777" s="31"/>
      <c r="K777" s="33" t="str">
        <f t="shared" si="94"/>
        <v/>
      </c>
      <c r="L777" s="33" t="str">
        <f t="shared" si="95"/>
        <v/>
      </c>
      <c r="M777" s="31" t="str">
        <f t="shared" si="98"/>
        <v/>
      </c>
      <c r="N777" s="31" t="str">
        <f>IF(ISERROR(VLOOKUP(M777,[1]Plan!$Q$5:$R$22,2,FALSE)),"",VLOOKUP(M777,[1]Plan!$Q$5:$R$22,2,FALSE))</f>
        <v/>
      </c>
      <c r="O777" s="31" t="str">
        <f>IF(ISERROR(INDEX([1]Plan!$B:$B,MATCH(F777,[1]Plan!$C:$C,0))),"",INDEX([1]Plan!$B:$B,MATCH(F777,[1]Plan!$C:$C,0)))</f>
        <v/>
      </c>
      <c r="P777" s="33" t="str">
        <f t="shared" si="99"/>
        <v/>
      </c>
      <c r="Q777" s="33">
        <f t="shared" si="100"/>
        <v>0</v>
      </c>
      <c r="R777" s="33" t="str">
        <f t="shared" si="101"/>
        <v/>
      </c>
      <c r="S777" s="33" t="str">
        <f>IF(Z777="DUPLIKAT","",Tabelle1[[#This Row],[Soll-Monat]])</f>
        <v/>
      </c>
      <c r="T777" s="33" t="str">
        <f>IF(ISERROR(IF(M777=99,"",INDEX([1]Plan!A:O,MATCH($O777,[1]Plan!B:B,0),MATCH($C777,[1]Plan!$A$2:$O$2,0)))),"",IF(M777=99,"",INDEX([1]Plan!A:O,MATCH($O777,[1]Plan!B:B,0),MATCH($C777,[1]Plan!$A$2:$O$2,0))))</f>
        <v/>
      </c>
      <c r="U777" s="33">
        <f>IF(ISERROR(SUMIFS(P:P,E:E,Datenbank!$E777,C:C,Datenbank!$C777)),"",SUMIFS(P:P,E:E,Datenbank!$E777,C:C,Datenbank!$C777))+IF(ISERROR(SUMIFS(Q:Q,E:E,Datenbank!$E777,C:C,Datenbank!$C777)),"",SUMIFS(Q:Q,E:E,Datenbank!$E777,C:C,Datenbank!$C777))</f>
        <v>0</v>
      </c>
      <c r="V777" s="33" t="str">
        <f>IF(ISERROR(IF(Z777="Duplikat","",(Datenbank!$U777-Datenbank!$T777))),"",IF(Z777="Duplikat","",(Datenbank!$U777-Datenbank!$T777)))</f>
        <v/>
      </c>
      <c r="W777" s="33">
        <f ca="1">IF(ISERROR(SUMIF(O:T,Datenbank!$O777,T:T)),"",SUMIF(O:T,Datenbank!$O777,T:T))</f>
        <v>0</v>
      </c>
      <c r="X777" s="33">
        <f ca="1">IF(ISERROR(SUMIF(O:Q,Datenbank!$O777,Q:Q)),"",SUMIF(O:Q,Datenbank!$O777,Q:Q))+IF(ISERROR(SUMIF(O:Q,Datenbank!$O777,P:P)),"",SUMIF(O:Q,Datenbank!$O777,P:P))</f>
        <v>0</v>
      </c>
      <c r="Y777" s="33">
        <f ca="1">IF(ISERROR(Datenbank!$X777-W777),"",Datenbank!$X777-W777)</f>
        <v>0</v>
      </c>
      <c r="Z777" s="31" t="str" cm="1">
        <f t="array" ref="Z777">_xlfn.LET(_xlpm.fi,_xlfn._xlws.FILTER($O777:$O$2480,(MONTH($D777:$D$2480)=MONTH($D777))*($O777:$O$2480=$O777)),IF(COUNT(_xlpm.fi)&gt;1,"DUPLIKAT",""))</f>
        <v/>
      </c>
      <c r="AA777" s="31"/>
      <c r="AB777" s="31"/>
    </row>
    <row r="778" spans="2:28" ht="20.100000000000001" customHeight="1" x14ac:dyDescent="0.25">
      <c r="B778" s="31">
        <f t="shared" si="96"/>
        <v>766</v>
      </c>
      <c r="C778" s="31">
        <f t="shared" si="97"/>
        <v>1</v>
      </c>
      <c r="D778" s="32"/>
      <c r="E778" s="31"/>
      <c r="F778" s="31">
        <f>Datenbank!$E778</f>
        <v>0</v>
      </c>
      <c r="G778" s="33" t="str">
        <f>IF(ISERROR(INDEX([1]Plan!A:O,MATCH(E778,[1]Plan!C:C,0),MATCH(C778,[1]Plan!$A$2:$O$2,0))),"",INDEX([1]Plan!A:O,MATCH(E778,[1]Plan!C:C,0),MATCH(C778,[1]Plan!$A$2:$O$2,0)))</f>
        <v/>
      </c>
      <c r="H778" s="33"/>
      <c r="I778" s="33"/>
      <c r="J778" s="31"/>
      <c r="K778" s="33" t="str">
        <f t="shared" si="94"/>
        <v/>
      </c>
      <c r="L778" s="33" t="str">
        <f t="shared" si="95"/>
        <v/>
      </c>
      <c r="M778" s="31" t="str">
        <f t="shared" si="98"/>
        <v/>
      </c>
      <c r="N778" s="31" t="str">
        <f>IF(ISERROR(VLOOKUP(M778,[1]Plan!$Q$5:$R$22,2,FALSE)),"",VLOOKUP(M778,[1]Plan!$Q$5:$R$22,2,FALSE))</f>
        <v/>
      </c>
      <c r="O778" s="31" t="str">
        <f>IF(ISERROR(INDEX([1]Plan!$B:$B,MATCH(F778,[1]Plan!$C:$C,0))),"",INDEX([1]Plan!$B:$B,MATCH(F778,[1]Plan!$C:$C,0)))</f>
        <v/>
      </c>
      <c r="P778" s="33" t="str">
        <f t="shared" si="99"/>
        <v/>
      </c>
      <c r="Q778" s="33">
        <f t="shared" si="100"/>
        <v>0</v>
      </c>
      <c r="R778" s="33" t="str">
        <f t="shared" si="101"/>
        <v/>
      </c>
      <c r="S778" s="33" t="str">
        <f>IF(Z778="DUPLIKAT","",Tabelle1[[#This Row],[Soll-Monat]])</f>
        <v/>
      </c>
      <c r="T778" s="33" t="str">
        <f>IF(ISERROR(IF(M778=99,"",INDEX([1]Plan!A:O,MATCH($O778,[1]Plan!B:B,0),MATCH($C778,[1]Plan!$A$2:$O$2,0)))),"",IF(M778=99,"",INDEX([1]Plan!A:O,MATCH($O778,[1]Plan!B:B,0),MATCH($C778,[1]Plan!$A$2:$O$2,0))))</f>
        <v/>
      </c>
      <c r="U778" s="33">
        <f>IF(ISERROR(SUMIFS(P:P,E:E,Datenbank!$E778,C:C,Datenbank!$C778)),"",SUMIFS(P:P,E:E,Datenbank!$E778,C:C,Datenbank!$C778))+IF(ISERROR(SUMIFS(Q:Q,E:E,Datenbank!$E778,C:C,Datenbank!$C778)),"",SUMIFS(Q:Q,E:E,Datenbank!$E778,C:C,Datenbank!$C778))</f>
        <v>0</v>
      </c>
      <c r="V778" s="33" t="str">
        <f>IF(ISERROR(IF(Z778="Duplikat","",(Datenbank!$U778-Datenbank!$T778))),"",IF(Z778="Duplikat","",(Datenbank!$U778-Datenbank!$T778)))</f>
        <v/>
      </c>
      <c r="W778" s="33">
        <f ca="1">IF(ISERROR(SUMIF(O:T,Datenbank!$O778,T:T)),"",SUMIF(O:T,Datenbank!$O778,T:T))</f>
        <v>0</v>
      </c>
      <c r="X778" s="33">
        <f ca="1">IF(ISERROR(SUMIF(O:Q,Datenbank!$O778,Q:Q)),"",SUMIF(O:Q,Datenbank!$O778,Q:Q))+IF(ISERROR(SUMIF(O:Q,Datenbank!$O778,P:P)),"",SUMIF(O:Q,Datenbank!$O778,P:P))</f>
        <v>0</v>
      </c>
      <c r="Y778" s="33">
        <f ca="1">IF(ISERROR(Datenbank!$X778-W778),"",Datenbank!$X778-W778)</f>
        <v>0</v>
      </c>
      <c r="Z778" s="31" t="str" cm="1">
        <f t="array" ref="Z778">_xlfn.LET(_xlpm.fi,_xlfn._xlws.FILTER($O778:$O$2480,(MONTH($D778:$D$2480)=MONTH($D778))*($O778:$O$2480=$O778)),IF(COUNT(_xlpm.fi)&gt;1,"DUPLIKAT",""))</f>
        <v/>
      </c>
      <c r="AA778" s="31"/>
      <c r="AB778" s="31"/>
    </row>
    <row r="779" spans="2:28" ht="20.100000000000001" customHeight="1" x14ac:dyDescent="0.25">
      <c r="B779" s="31">
        <f t="shared" si="96"/>
        <v>767</v>
      </c>
      <c r="C779" s="31">
        <f t="shared" si="97"/>
        <v>1</v>
      </c>
      <c r="D779" s="32"/>
      <c r="E779" s="31"/>
      <c r="F779" s="31">
        <f>Datenbank!$E779</f>
        <v>0</v>
      </c>
      <c r="G779" s="33" t="str">
        <f>IF(ISERROR(INDEX([1]Plan!A:O,MATCH(E779,[1]Plan!C:C,0),MATCH(C779,[1]Plan!$A$2:$O$2,0))),"",INDEX([1]Plan!A:O,MATCH(E779,[1]Plan!C:C,0),MATCH(C779,[1]Plan!$A$2:$O$2,0)))</f>
        <v/>
      </c>
      <c r="H779" s="33"/>
      <c r="I779" s="33"/>
      <c r="J779" s="31"/>
      <c r="K779" s="33" t="str">
        <f t="shared" si="94"/>
        <v/>
      </c>
      <c r="L779" s="33" t="str">
        <f t="shared" si="95"/>
        <v/>
      </c>
      <c r="M779" s="31" t="str">
        <f t="shared" si="98"/>
        <v/>
      </c>
      <c r="N779" s="31" t="str">
        <f>IF(ISERROR(VLOOKUP(M779,[1]Plan!$Q$5:$R$22,2,FALSE)),"",VLOOKUP(M779,[1]Plan!$Q$5:$R$22,2,FALSE))</f>
        <v/>
      </c>
      <c r="O779" s="31" t="str">
        <f>IF(ISERROR(INDEX([1]Plan!$B:$B,MATCH(F779,[1]Plan!$C:$C,0))),"",INDEX([1]Plan!$B:$B,MATCH(F779,[1]Plan!$C:$C,0)))</f>
        <v/>
      </c>
      <c r="P779" s="33" t="str">
        <f t="shared" si="99"/>
        <v/>
      </c>
      <c r="Q779" s="33">
        <f t="shared" si="100"/>
        <v>0</v>
      </c>
      <c r="R779" s="33" t="str">
        <f t="shared" si="101"/>
        <v/>
      </c>
      <c r="S779" s="33" t="str">
        <f>IF(Z779="DUPLIKAT","",Tabelle1[[#This Row],[Soll-Monat]])</f>
        <v/>
      </c>
      <c r="T779" s="33" t="str">
        <f>IF(ISERROR(IF(M779=99,"",INDEX([1]Plan!A:O,MATCH($O779,[1]Plan!B:B,0),MATCH($C779,[1]Plan!$A$2:$O$2,0)))),"",IF(M779=99,"",INDEX([1]Plan!A:O,MATCH($O779,[1]Plan!B:B,0),MATCH($C779,[1]Plan!$A$2:$O$2,0))))</f>
        <v/>
      </c>
      <c r="U779" s="33">
        <f>IF(ISERROR(SUMIFS(P:P,E:E,Datenbank!$E779,C:C,Datenbank!$C779)),"",SUMIFS(P:P,E:E,Datenbank!$E779,C:C,Datenbank!$C779))+IF(ISERROR(SUMIFS(Q:Q,E:E,Datenbank!$E779,C:C,Datenbank!$C779)),"",SUMIFS(Q:Q,E:E,Datenbank!$E779,C:C,Datenbank!$C779))</f>
        <v>0</v>
      </c>
      <c r="V779" s="33" t="str">
        <f>IF(ISERROR(IF(Z779="Duplikat","",(Datenbank!$U779-Datenbank!$T779))),"",IF(Z779="Duplikat","",(Datenbank!$U779-Datenbank!$T779)))</f>
        <v/>
      </c>
      <c r="W779" s="33">
        <f ca="1">IF(ISERROR(SUMIF(O:T,Datenbank!$O779,T:T)),"",SUMIF(O:T,Datenbank!$O779,T:T))</f>
        <v>0</v>
      </c>
      <c r="X779" s="33">
        <f ca="1">IF(ISERROR(SUMIF(O:Q,Datenbank!$O779,Q:Q)),"",SUMIF(O:Q,Datenbank!$O779,Q:Q))+IF(ISERROR(SUMIF(O:Q,Datenbank!$O779,P:P)),"",SUMIF(O:Q,Datenbank!$O779,P:P))</f>
        <v>0</v>
      </c>
      <c r="Y779" s="33">
        <f ca="1">IF(ISERROR(Datenbank!$X779-W779),"",Datenbank!$X779-W779)</f>
        <v>0</v>
      </c>
      <c r="Z779" s="31" t="str" cm="1">
        <f t="array" ref="Z779">_xlfn.LET(_xlpm.fi,_xlfn._xlws.FILTER($O779:$O$2480,(MONTH($D779:$D$2480)=MONTH($D779))*($O779:$O$2480=$O779)),IF(COUNT(_xlpm.fi)&gt;1,"DUPLIKAT",""))</f>
        <v/>
      </c>
      <c r="AA779" s="31"/>
      <c r="AB779" s="31"/>
    </row>
    <row r="780" spans="2:28" ht="20.100000000000001" customHeight="1" x14ac:dyDescent="0.25">
      <c r="B780" s="31">
        <f t="shared" si="96"/>
        <v>768</v>
      </c>
      <c r="C780" s="31">
        <f t="shared" si="97"/>
        <v>1</v>
      </c>
      <c r="D780" s="32"/>
      <c r="E780" s="31"/>
      <c r="F780" s="31">
        <f>Datenbank!$E780</f>
        <v>0</v>
      </c>
      <c r="G780" s="33" t="str">
        <f>IF(ISERROR(INDEX([1]Plan!A:O,MATCH(E780,[1]Plan!C:C,0),MATCH(C780,[1]Plan!$A$2:$O$2,0))),"",INDEX([1]Plan!A:O,MATCH(E780,[1]Plan!C:C,0),MATCH(C780,[1]Plan!$A$2:$O$2,0)))</f>
        <v/>
      </c>
      <c r="H780" s="33"/>
      <c r="I780" s="33"/>
      <c r="J780" s="31"/>
      <c r="K780" s="33" t="str">
        <f t="shared" si="94"/>
        <v/>
      </c>
      <c r="L780" s="33" t="str">
        <f t="shared" si="95"/>
        <v/>
      </c>
      <c r="M780" s="31" t="str">
        <f t="shared" si="98"/>
        <v/>
      </c>
      <c r="N780" s="31" t="str">
        <f>IF(ISERROR(VLOOKUP(M780,[1]Plan!$Q$5:$R$22,2,FALSE)),"",VLOOKUP(M780,[1]Plan!$Q$5:$R$22,2,FALSE))</f>
        <v/>
      </c>
      <c r="O780" s="31" t="str">
        <f>IF(ISERROR(INDEX([1]Plan!$B:$B,MATCH(F780,[1]Plan!$C:$C,0))),"",INDEX([1]Plan!$B:$B,MATCH(F780,[1]Plan!$C:$C,0)))</f>
        <v/>
      </c>
      <c r="P780" s="33" t="str">
        <f t="shared" si="99"/>
        <v/>
      </c>
      <c r="Q780" s="33">
        <f t="shared" si="100"/>
        <v>0</v>
      </c>
      <c r="R780" s="33" t="str">
        <f t="shared" si="101"/>
        <v/>
      </c>
      <c r="S780" s="33" t="str">
        <f>IF(Z780="DUPLIKAT","",Tabelle1[[#This Row],[Soll-Monat]])</f>
        <v/>
      </c>
      <c r="T780" s="33" t="str">
        <f>IF(ISERROR(IF(M780=99,"",INDEX([1]Plan!A:O,MATCH($O780,[1]Plan!B:B,0),MATCH($C780,[1]Plan!$A$2:$O$2,0)))),"",IF(M780=99,"",INDEX([1]Plan!A:O,MATCH($O780,[1]Plan!B:B,0),MATCH($C780,[1]Plan!$A$2:$O$2,0))))</f>
        <v/>
      </c>
      <c r="U780" s="33">
        <f>IF(ISERROR(SUMIFS(P:P,E:E,Datenbank!$E780,C:C,Datenbank!$C780)),"",SUMIFS(P:P,E:E,Datenbank!$E780,C:C,Datenbank!$C780))+IF(ISERROR(SUMIFS(Q:Q,E:E,Datenbank!$E780,C:C,Datenbank!$C780)),"",SUMIFS(Q:Q,E:E,Datenbank!$E780,C:C,Datenbank!$C780))</f>
        <v>0</v>
      </c>
      <c r="V780" s="33" t="str">
        <f>IF(ISERROR(IF(Z780="Duplikat","",(Datenbank!$U780-Datenbank!$T780))),"",IF(Z780="Duplikat","",(Datenbank!$U780-Datenbank!$T780)))</f>
        <v/>
      </c>
      <c r="W780" s="33">
        <f ca="1">IF(ISERROR(SUMIF(O:T,Datenbank!$O780,T:T)),"",SUMIF(O:T,Datenbank!$O780,T:T))</f>
        <v>0</v>
      </c>
      <c r="X780" s="33">
        <f ca="1">IF(ISERROR(SUMIF(O:Q,Datenbank!$O780,Q:Q)),"",SUMIF(O:Q,Datenbank!$O780,Q:Q))+IF(ISERROR(SUMIF(O:Q,Datenbank!$O780,P:P)),"",SUMIF(O:Q,Datenbank!$O780,P:P))</f>
        <v>0</v>
      </c>
      <c r="Y780" s="33">
        <f ca="1">IF(ISERROR(Datenbank!$X780-W780),"",Datenbank!$X780-W780)</f>
        <v>0</v>
      </c>
      <c r="Z780" s="31" t="str" cm="1">
        <f t="array" ref="Z780">_xlfn.LET(_xlpm.fi,_xlfn._xlws.FILTER($O780:$O$2480,(MONTH($D780:$D$2480)=MONTH($D780))*($O780:$O$2480=$O780)),IF(COUNT(_xlpm.fi)&gt;1,"DUPLIKAT",""))</f>
        <v/>
      </c>
      <c r="AA780" s="31"/>
      <c r="AB780" s="31"/>
    </row>
    <row r="781" spans="2:28" ht="20.100000000000001" customHeight="1" x14ac:dyDescent="0.25">
      <c r="B781" s="31">
        <f t="shared" si="96"/>
        <v>769</v>
      </c>
      <c r="C781" s="31">
        <f t="shared" si="97"/>
        <v>1</v>
      </c>
      <c r="D781" s="32"/>
      <c r="E781" s="31"/>
      <c r="F781" s="31">
        <f>Datenbank!$E781</f>
        <v>0</v>
      </c>
      <c r="G781" s="33" t="str">
        <f>IF(ISERROR(INDEX([1]Plan!A:O,MATCH(E781,[1]Plan!C:C,0),MATCH(C781,[1]Plan!$A$2:$O$2,0))),"",INDEX([1]Plan!A:O,MATCH(E781,[1]Plan!C:C,0),MATCH(C781,[1]Plan!$A$2:$O$2,0)))</f>
        <v/>
      </c>
      <c r="H781" s="33"/>
      <c r="I781" s="33"/>
      <c r="J781" s="31"/>
      <c r="K781" s="33" t="str">
        <f t="shared" si="94"/>
        <v/>
      </c>
      <c r="L781" s="33" t="str">
        <f t="shared" si="95"/>
        <v/>
      </c>
      <c r="M781" s="31" t="str">
        <f t="shared" si="98"/>
        <v/>
      </c>
      <c r="N781" s="31" t="str">
        <f>IF(ISERROR(VLOOKUP(M781,[1]Plan!$Q$5:$R$22,2,FALSE)),"",VLOOKUP(M781,[1]Plan!$Q$5:$R$22,2,FALSE))</f>
        <v/>
      </c>
      <c r="O781" s="31" t="str">
        <f>IF(ISERROR(INDEX([1]Plan!$B:$B,MATCH(F781,[1]Plan!$C:$C,0))),"",INDEX([1]Plan!$B:$B,MATCH(F781,[1]Plan!$C:$C,0)))</f>
        <v/>
      </c>
      <c r="P781" s="33" t="str">
        <f t="shared" si="99"/>
        <v/>
      </c>
      <c r="Q781" s="33">
        <f t="shared" si="100"/>
        <v>0</v>
      </c>
      <c r="R781" s="33" t="str">
        <f t="shared" si="101"/>
        <v/>
      </c>
      <c r="S781" s="33" t="str">
        <f>IF(Z781="DUPLIKAT","",Tabelle1[[#This Row],[Soll-Monat]])</f>
        <v/>
      </c>
      <c r="T781" s="33" t="str">
        <f>IF(ISERROR(IF(M781=99,"",INDEX([1]Plan!A:O,MATCH($O781,[1]Plan!B:B,0),MATCH($C781,[1]Plan!$A$2:$O$2,0)))),"",IF(M781=99,"",INDEX([1]Plan!A:O,MATCH($O781,[1]Plan!B:B,0),MATCH($C781,[1]Plan!$A$2:$O$2,0))))</f>
        <v/>
      </c>
      <c r="U781" s="33">
        <f>IF(ISERROR(SUMIFS(P:P,E:E,Datenbank!$E781,C:C,Datenbank!$C781)),"",SUMIFS(P:P,E:E,Datenbank!$E781,C:C,Datenbank!$C781))+IF(ISERROR(SUMIFS(Q:Q,E:E,Datenbank!$E781,C:C,Datenbank!$C781)),"",SUMIFS(Q:Q,E:E,Datenbank!$E781,C:C,Datenbank!$C781))</f>
        <v>0</v>
      </c>
      <c r="V781" s="33" t="str">
        <f>IF(ISERROR(IF(Z781="Duplikat","",(Datenbank!$U781-Datenbank!$T781))),"",IF(Z781="Duplikat","",(Datenbank!$U781-Datenbank!$T781)))</f>
        <v/>
      </c>
      <c r="W781" s="33">
        <f ca="1">IF(ISERROR(SUMIF(O:T,Datenbank!$O781,T:T)),"",SUMIF(O:T,Datenbank!$O781,T:T))</f>
        <v>0</v>
      </c>
      <c r="X781" s="33">
        <f ca="1">IF(ISERROR(SUMIF(O:Q,Datenbank!$O781,Q:Q)),"",SUMIF(O:Q,Datenbank!$O781,Q:Q))+IF(ISERROR(SUMIF(O:Q,Datenbank!$O781,P:P)),"",SUMIF(O:Q,Datenbank!$O781,P:P))</f>
        <v>0</v>
      </c>
      <c r="Y781" s="33">
        <f ca="1">IF(ISERROR(Datenbank!$X781-W781),"",Datenbank!$X781-W781)</f>
        <v>0</v>
      </c>
      <c r="Z781" s="31" t="str" cm="1">
        <f t="array" ref="Z781">_xlfn.LET(_xlpm.fi,_xlfn._xlws.FILTER($O781:$O$2480,(MONTH($D781:$D$2480)=MONTH($D781))*($O781:$O$2480=$O781)),IF(COUNT(_xlpm.fi)&gt;1,"DUPLIKAT",""))</f>
        <v/>
      </c>
      <c r="AA781" s="31"/>
      <c r="AB781" s="31"/>
    </row>
    <row r="782" spans="2:28" ht="20.100000000000001" customHeight="1" x14ac:dyDescent="0.25">
      <c r="B782" s="31">
        <f t="shared" si="96"/>
        <v>770</v>
      </c>
      <c r="C782" s="31">
        <f t="shared" si="97"/>
        <v>1</v>
      </c>
      <c r="D782" s="32"/>
      <c r="E782" s="31"/>
      <c r="F782" s="31">
        <f>Datenbank!$E782</f>
        <v>0</v>
      </c>
      <c r="G782" s="33" t="str">
        <f>IF(ISERROR(INDEX([1]Plan!A:O,MATCH(E782,[1]Plan!C:C,0),MATCH(C782,[1]Plan!$A$2:$O$2,0))),"",INDEX([1]Plan!A:O,MATCH(E782,[1]Plan!C:C,0),MATCH(C782,[1]Plan!$A$2:$O$2,0)))</f>
        <v/>
      </c>
      <c r="H782" s="33"/>
      <c r="I782" s="33"/>
      <c r="J782" s="31"/>
      <c r="K782" s="33" t="str">
        <f t="shared" ref="K782:K845" si="102">IF(ISERROR(K781-G782),"",K781-G782)</f>
        <v/>
      </c>
      <c r="L782" s="33" t="str">
        <f t="shared" ref="L782:L845" si="103">IF(ISERROR(IF(AND(G782="",H782=""),"",L781-H782-I782)),"",IF(AND(G782="",H782=""),"",L781-H782-I782))</f>
        <v/>
      </c>
      <c r="M782" s="31" t="str">
        <f t="shared" si="98"/>
        <v/>
      </c>
      <c r="N782" s="31" t="str">
        <f>IF(ISERROR(VLOOKUP(M782,[1]Plan!$Q$5:$R$22,2,FALSE)),"",VLOOKUP(M782,[1]Plan!$Q$5:$R$22,2,FALSE))</f>
        <v/>
      </c>
      <c r="O782" s="31" t="str">
        <f>IF(ISERROR(INDEX([1]Plan!$B:$B,MATCH(F782,[1]Plan!$C:$C,0))),"",INDEX([1]Plan!$B:$B,MATCH(F782,[1]Plan!$C:$C,0)))</f>
        <v/>
      </c>
      <c r="P782" s="33" t="str">
        <f t="shared" si="99"/>
        <v/>
      </c>
      <c r="Q782" s="33">
        <f t="shared" si="100"/>
        <v>0</v>
      </c>
      <c r="R782" s="33" t="str">
        <f t="shared" si="101"/>
        <v/>
      </c>
      <c r="S782" s="33" t="str">
        <f>IF(Z782="DUPLIKAT","",Tabelle1[[#This Row],[Soll-Monat]])</f>
        <v/>
      </c>
      <c r="T782" s="33" t="str">
        <f>IF(ISERROR(IF(M782=99,"",INDEX([1]Plan!A:O,MATCH($O782,[1]Plan!B:B,0),MATCH($C782,[1]Plan!$A$2:$O$2,0)))),"",IF(M782=99,"",INDEX([1]Plan!A:O,MATCH($O782,[1]Plan!B:B,0),MATCH($C782,[1]Plan!$A$2:$O$2,0))))</f>
        <v/>
      </c>
      <c r="U782" s="33">
        <f>IF(ISERROR(SUMIFS(P:P,E:E,Datenbank!$E782,C:C,Datenbank!$C782)),"",SUMIFS(P:P,E:E,Datenbank!$E782,C:C,Datenbank!$C782))+IF(ISERROR(SUMIFS(Q:Q,E:E,Datenbank!$E782,C:C,Datenbank!$C782)),"",SUMIFS(Q:Q,E:E,Datenbank!$E782,C:C,Datenbank!$C782))</f>
        <v>0</v>
      </c>
      <c r="V782" s="33" t="str">
        <f>IF(ISERROR(IF(Z782="Duplikat","",(Datenbank!$U782-Datenbank!$T782))),"",IF(Z782="Duplikat","",(Datenbank!$U782-Datenbank!$T782)))</f>
        <v/>
      </c>
      <c r="W782" s="33">
        <f ca="1">IF(ISERROR(SUMIF(O:T,Datenbank!$O782,T:T)),"",SUMIF(O:T,Datenbank!$O782,T:T))</f>
        <v>0</v>
      </c>
      <c r="X782" s="33">
        <f ca="1">IF(ISERROR(SUMIF(O:Q,Datenbank!$O782,Q:Q)),"",SUMIF(O:Q,Datenbank!$O782,Q:Q))+IF(ISERROR(SUMIF(O:Q,Datenbank!$O782,P:P)),"",SUMIF(O:Q,Datenbank!$O782,P:P))</f>
        <v>0</v>
      </c>
      <c r="Y782" s="33">
        <f ca="1">IF(ISERROR(Datenbank!$X782-W782),"",Datenbank!$X782-W782)</f>
        <v>0</v>
      </c>
      <c r="Z782" s="31" t="str" cm="1">
        <f t="array" ref="Z782">_xlfn.LET(_xlpm.fi,_xlfn._xlws.FILTER($O782:$O$2480,(MONTH($D782:$D$2480)=MONTH($D782))*($O782:$O$2480=$O782)),IF(COUNT(_xlpm.fi)&gt;1,"DUPLIKAT",""))</f>
        <v/>
      </c>
      <c r="AA782" s="31"/>
      <c r="AB782" s="31"/>
    </row>
    <row r="783" spans="2:28" ht="20.100000000000001" customHeight="1" x14ac:dyDescent="0.25">
      <c r="B783" s="31">
        <f t="shared" si="96"/>
        <v>771</v>
      </c>
      <c r="C783" s="31">
        <f t="shared" si="97"/>
        <v>1</v>
      </c>
      <c r="D783" s="32"/>
      <c r="E783" s="31"/>
      <c r="F783" s="31">
        <f>Datenbank!$E783</f>
        <v>0</v>
      </c>
      <c r="G783" s="33" t="str">
        <f>IF(ISERROR(INDEX([1]Plan!A:O,MATCH(E783,[1]Plan!C:C,0),MATCH(C783,[1]Plan!$A$2:$O$2,0))),"",INDEX([1]Plan!A:O,MATCH(E783,[1]Plan!C:C,0),MATCH(C783,[1]Plan!$A$2:$O$2,0)))</f>
        <v/>
      </c>
      <c r="H783" s="33"/>
      <c r="I783" s="33"/>
      <c r="J783" s="31"/>
      <c r="K783" s="33" t="str">
        <f t="shared" si="102"/>
        <v/>
      </c>
      <c r="L783" s="33" t="str">
        <f t="shared" si="103"/>
        <v/>
      </c>
      <c r="M783" s="31" t="str">
        <f t="shared" si="98"/>
        <v/>
      </c>
      <c r="N783" s="31" t="str">
        <f>IF(ISERROR(VLOOKUP(M783,[1]Plan!$Q$5:$R$22,2,FALSE)),"",VLOOKUP(M783,[1]Plan!$Q$5:$R$22,2,FALSE))</f>
        <v/>
      </c>
      <c r="O783" s="31" t="str">
        <f>IF(ISERROR(INDEX([1]Plan!$B:$B,MATCH(F783,[1]Plan!$C:$C,0))),"",INDEX([1]Plan!$B:$B,MATCH(F783,[1]Plan!$C:$C,0)))</f>
        <v/>
      </c>
      <c r="P783" s="33" t="str">
        <f t="shared" si="99"/>
        <v/>
      </c>
      <c r="Q783" s="33">
        <f t="shared" si="100"/>
        <v>0</v>
      </c>
      <c r="R783" s="33" t="str">
        <f t="shared" si="101"/>
        <v/>
      </c>
      <c r="S783" s="33" t="str">
        <f>IF(Z783="DUPLIKAT","",Tabelle1[[#This Row],[Soll-Monat]])</f>
        <v/>
      </c>
      <c r="T783" s="33" t="str">
        <f>IF(ISERROR(IF(M783=99,"",INDEX([1]Plan!A:O,MATCH($O783,[1]Plan!B:B,0),MATCH($C783,[1]Plan!$A$2:$O$2,0)))),"",IF(M783=99,"",INDEX([1]Plan!A:O,MATCH($O783,[1]Plan!B:B,0),MATCH($C783,[1]Plan!$A$2:$O$2,0))))</f>
        <v/>
      </c>
      <c r="U783" s="33">
        <f>IF(ISERROR(SUMIFS(P:P,E:E,Datenbank!$E783,C:C,Datenbank!$C783)),"",SUMIFS(P:P,E:E,Datenbank!$E783,C:C,Datenbank!$C783))+IF(ISERROR(SUMIFS(Q:Q,E:E,Datenbank!$E783,C:C,Datenbank!$C783)),"",SUMIFS(Q:Q,E:E,Datenbank!$E783,C:C,Datenbank!$C783))</f>
        <v>0</v>
      </c>
      <c r="V783" s="33" t="str">
        <f>IF(ISERROR(IF(Z783="Duplikat","",(Datenbank!$U783-Datenbank!$T783))),"",IF(Z783="Duplikat","",(Datenbank!$U783-Datenbank!$T783)))</f>
        <v/>
      </c>
      <c r="W783" s="33">
        <f ca="1">IF(ISERROR(SUMIF(O:T,Datenbank!$O783,T:T)),"",SUMIF(O:T,Datenbank!$O783,T:T))</f>
        <v>0</v>
      </c>
      <c r="X783" s="33">
        <f ca="1">IF(ISERROR(SUMIF(O:Q,Datenbank!$O783,Q:Q)),"",SUMIF(O:Q,Datenbank!$O783,Q:Q))+IF(ISERROR(SUMIF(O:Q,Datenbank!$O783,P:P)),"",SUMIF(O:Q,Datenbank!$O783,P:P))</f>
        <v>0</v>
      </c>
      <c r="Y783" s="33">
        <f ca="1">IF(ISERROR(Datenbank!$X783-W783),"",Datenbank!$X783-W783)</f>
        <v>0</v>
      </c>
      <c r="Z783" s="31" t="str" cm="1">
        <f t="array" ref="Z783">_xlfn.LET(_xlpm.fi,_xlfn._xlws.FILTER($O783:$O$2480,(MONTH($D783:$D$2480)=MONTH($D783))*($O783:$O$2480=$O783)),IF(COUNT(_xlpm.fi)&gt;1,"DUPLIKAT",""))</f>
        <v/>
      </c>
      <c r="AA783" s="31"/>
      <c r="AB783" s="31"/>
    </row>
    <row r="784" spans="2:28" ht="20.100000000000001" customHeight="1" x14ac:dyDescent="0.25">
      <c r="B784" s="31">
        <f t="shared" si="96"/>
        <v>772</v>
      </c>
      <c r="C784" s="31">
        <f t="shared" si="97"/>
        <v>1</v>
      </c>
      <c r="D784" s="32"/>
      <c r="E784" s="31"/>
      <c r="F784" s="31">
        <f>Datenbank!$E784</f>
        <v>0</v>
      </c>
      <c r="G784" s="33" t="str">
        <f>IF(ISERROR(INDEX([1]Plan!A:O,MATCH(E784,[1]Plan!C:C,0),MATCH(C784,[1]Plan!$A$2:$O$2,0))),"",INDEX([1]Plan!A:O,MATCH(E784,[1]Plan!C:C,0),MATCH(C784,[1]Plan!$A$2:$O$2,0)))</f>
        <v/>
      </c>
      <c r="H784" s="33"/>
      <c r="I784" s="33"/>
      <c r="J784" s="31"/>
      <c r="K784" s="33" t="str">
        <f t="shared" si="102"/>
        <v/>
      </c>
      <c r="L784" s="33" t="str">
        <f t="shared" si="103"/>
        <v/>
      </c>
      <c r="M784" s="31" t="str">
        <f t="shared" si="98"/>
        <v/>
      </c>
      <c r="N784" s="31" t="str">
        <f>IF(ISERROR(VLOOKUP(M784,[1]Plan!$Q$5:$R$22,2,FALSE)),"",VLOOKUP(M784,[1]Plan!$Q$5:$R$22,2,FALSE))</f>
        <v/>
      </c>
      <c r="O784" s="31" t="str">
        <f>IF(ISERROR(INDEX([1]Plan!$B:$B,MATCH(F784,[1]Plan!$C:$C,0))),"",INDEX([1]Plan!$B:$B,MATCH(F784,[1]Plan!$C:$C,0)))</f>
        <v/>
      </c>
      <c r="P784" s="33" t="str">
        <f t="shared" si="99"/>
        <v/>
      </c>
      <c r="Q784" s="33">
        <f t="shared" si="100"/>
        <v>0</v>
      </c>
      <c r="R784" s="33" t="str">
        <f t="shared" si="101"/>
        <v/>
      </c>
      <c r="S784" s="33" t="str">
        <f>IF(Z784="DUPLIKAT","",Tabelle1[[#This Row],[Soll-Monat]])</f>
        <v/>
      </c>
      <c r="T784" s="33" t="str">
        <f>IF(ISERROR(IF(M784=99,"",INDEX([1]Plan!A:O,MATCH($O784,[1]Plan!B:B,0),MATCH($C784,[1]Plan!$A$2:$O$2,0)))),"",IF(M784=99,"",INDEX([1]Plan!A:O,MATCH($O784,[1]Plan!B:B,0),MATCH($C784,[1]Plan!$A$2:$O$2,0))))</f>
        <v/>
      </c>
      <c r="U784" s="33">
        <f>IF(ISERROR(SUMIFS(P:P,E:E,Datenbank!$E784,C:C,Datenbank!$C784)),"",SUMIFS(P:P,E:E,Datenbank!$E784,C:C,Datenbank!$C784))+IF(ISERROR(SUMIFS(Q:Q,E:E,Datenbank!$E784,C:C,Datenbank!$C784)),"",SUMIFS(Q:Q,E:E,Datenbank!$E784,C:C,Datenbank!$C784))</f>
        <v>0</v>
      </c>
      <c r="V784" s="33" t="str">
        <f>IF(ISERROR(IF(Z784="Duplikat","",(Datenbank!$U784-Datenbank!$T784))),"",IF(Z784="Duplikat","",(Datenbank!$U784-Datenbank!$T784)))</f>
        <v/>
      </c>
      <c r="W784" s="33">
        <f ca="1">IF(ISERROR(SUMIF(O:T,Datenbank!$O784,T:T)),"",SUMIF(O:T,Datenbank!$O784,T:T))</f>
        <v>0</v>
      </c>
      <c r="X784" s="33">
        <f ca="1">IF(ISERROR(SUMIF(O:Q,Datenbank!$O784,Q:Q)),"",SUMIF(O:Q,Datenbank!$O784,Q:Q))+IF(ISERROR(SUMIF(O:Q,Datenbank!$O784,P:P)),"",SUMIF(O:Q,Datenbank!$O784,P:P))</f>
        <v>0</v>
      </c>
      <c r="Y784" s="33">
        <f ca="1">IF(ISERROR(Datenbank!$X784-W784),"",Datenbank!$X784-W784)</f>
        <v>0</v>
      </c>
      <c r="Z784" s="31" t="str" cm="1">
        <f t="array" ref="Z784">_xlfn.LET(_xlpm.fi,_xlfn._xlws.FILTER($O784:$O$2480,(MONTH($D784:$D$2480)=MONTH($D784))*($O784:$O$2480=$O784)),IF(COUNT(_xlpm.fi)&gt;1,"DUPLIKAT",""))</f>
        <v/>
      </c>
      <c r="AA784" s="31"/>
      <c r="AB784" s="31"/>
    </row>
    <row r="785" spans="2:28" ht="20.100000000000001" customHeight="1" x14ac:dyDescent="0.25">
      <c r="B785" s="31">
        <f t="shared" si="96"/>
        <v>773</v>
      </c>
      <c r="C785" s="31">
        <f t="shared" si="97"/>
        <v>1</v>
      </c>
      <c r="D785" s="32"/>
      <c r="E785" s="31"/>
      <c r="F785" s="31">
        <f>Datenbank!$E785</f>
        <v>0</v>
      </c>
      <c r="G785" s="33" t="str">
        <f>IF(ISERROR(INDEX([1]Plan!A:O,MATCH(E785,[1]Plan!C:C,0),MATCH(C785,[1]Plan!$A$2:$O$2,0))),"",INDEX([1]Plan!A:O,MATCH(E785,[1]Plan!C:C,0),MATCH(C785,[1]Plan!$A$2:$O$2,0)))</f>
        <v/>
      </c>
      <c r="H785" s="33"/>
      <c r="I785" s="33"/>
      <c r="J785" s="31"/>
      <c r="K785" s="33" t="str">
        <f t="shared" si="102"/>
        <v/>
      </c>
      <c r="L785" s="33" t="str">
        <f t="shared" si="103"/>
        <v/>
      </c>
      <c r="M785" s="31" t="str">
        <f t="shared" si="98"/>
        <v/>
      </c>
      <c r="N785" s="31" t="str">
        <f>IF(ISERROR(VLOOKUP(M785,[1]Plan!$Q$5:$R$22,2,FALSE)),"",VLOOKUP(M785,[1]Plan!$Q$5:$R$22,2,FALSE))</f>
        <v/>
      </c>
      <c r="O785" s="31" t="str">
        <f>IF(ISERROR(INDEX([1]Plan!$B:$B,MATCH(F785,[1]Plan!$C:$C,0))),"",INDEX([1]Plan!$B:$B,MATCH(F785,[1]Plan!$C:$C,0)))</f>
        <v/>
      </c>
      <c r="P785" s="33" t="str">
        <f t="shared" si="99"/>
        <v/>
      </c>
      <c r="Q785" s="33">
        <f t="shared" si="100"/>
        <v>0</v>
      </c>
      <c r="R785" s="33" t="str">
        <f t="shared" si="101"/>
        <v/>
      </c>
      <c r="S785" s="33" t="str">
        <f>IF(Z785="DUPLIKAT","",Tabelle1[[#This Row],[Soll-Monat]])</f>
        <v/>
      </c>
      <c r="T785" s="33" t="str">
        <f>IF(ISERROR(IF(M785=99,"",INDEX([1]Plan!A:O,MATCH($O785,[1]Plan!B:B,0),MATCH($C785,[1]Plan!$A$2:$O$2,0)))),"",IF(M785=99,"",INDEX([1]Plan!A:O,MATCH($O785,[1]Plan!B:B,0),MATCH($C785,[1]Plan!$A$2:$O$2,0))))</f>
        <v/>
      </c>
      <c r="U785" s="33">
        <f>IF(ISERROR(SUMIFS(P:P,E:E,Datenbank!$E785,C:C,Datenbank!$C785)),"",SUMIFS(P:P,E:E,Datenbank!$E785,C:C,Datenbank!$C785))+IF(ISERROR(SUMIFS(Q:Q,E:E,Datenbank!$E785,C:C,Datenbank!$C785)),"",SUMIFS(Q:Q,E:E,Datenbank!$E785,C:C,Datenbank!$C785))</f>
        <v>0</v>
      </c>
      <c r="V785" s="33" t="str">
        <f>IF(ISERROR(IF(Z785="Duplikat","",(Datenbank!$U785-Datenbank!$T785))),"",IF(Z785="Duplikat","",(Datenbank!$U785-Datenbank!$T785)))</f>
        <v/>
      </c>
      <c r="W785" s="33">
        <f ca="1">IF(ISERROR(SUMIF(O:T,Datenbank!$O785,T:T)),"",SUMIF(O:T,Datenbank!$O785,T:T))</f>
        <v>0</v>
      </c>
      <c r="X785" s="33">
        <f ca="1">IF(ISERROR(SUMIF(O:Q,Datenbank!$O785,Q:Q)),"",SUMIF(O:Q,Datenbank!$O785,Q:Q))+IF(ISERROR(SUMIF(O:Q,Datenbank!$O785,P:P)),"",SUMIF(O:Q,Datenbank!$O785,P:P))</f>
        <v>0</v>
      </c>
      <c r="Y785" s="33">
        <f ca="1">IF(ISERROR(Datenbank!$X785-W785),"",Datenbank!$X785-W785)</f>
        <v>0</v>
      </c>
      <c r="Z785" s="31" t="str" cm="1">
        <f t="array" ref="Z785">_xlfn.LET(_xlpm.fi,_xlfn._xlws.FILTER($O785:$O$2480,(MONTH($D785:$D$2480)=MONTH($D785))*($O785:$O$2480=$O785)),IF(COUNT(_xlpm.fi)&gt;1,"DUPLIKAT",""))</f>
        <v/>
      </c>
      <c r="AA785" s="31"/>
      <c r="AB785" s="31"/>
    </row>
    <row r="786" spans="2:28" ht="20.100000000000001" customHeight="1" x14ac:dyDescent="0.25">
      <c r="B786" s="31">
        <f t="shared" si="96"/>
        <v>774</v>
      </c>
      <c r="C786" s="31">
        <f t="shared" si="97"/>
        <v>1</v>
      </c>
      <c r="D786" s="32"/>
      <c r="E786" s="31"/>
      <c r="F786" s="31">
        <f>Datenbank!$E786</f>
        <v>0</v>
      </c>
      <c r="G786" s="33" t="str">
        <f>IF(ISERROR(INDEX([1]Plan!A:O,MATCH(E786,[1]Plan!C:C,0),MATCH(C786,[1]Plan!$A$2:$O$2,0))),"",INDEX([1]Plan!A:O,MATCH(E786,[1]Plan!C:C,0),MATCH(C786,[1]Plan!$A$2:$O$2,0)))</f>
        <v/>
      </c>
      <c r="H786" s="33"/>
      <c r="I786" s="33"/>
      <c r="J786" s="31"/>
      <c r="K786" s="33" t="str">
        <f t="shared" si="102"/>
        <v/>
      </c>
      <c r="L786" s="33" t="str">
        <f t="shared" si="103"/>
        <v/>
      </c>
      <c r="M786" s="31" t="str">
        <f t="shared" si="98"/>
        <v/>
      </c>
      <c r="N786" s="31" t="str">
        <f>IF(ISERROR(VLOOKUP(M786,[1]Plan!$Q$5:$R$22,2,FALSE)),"",VLOOKUP(M786,[1]Plan!$Q$5:$R$22,2,FALSE))</f>
        <v/>
      </c>
      <c r="O786" s="31" t="str">
        <f>IF(ISERROR(INDEX([1]Plan!$B:$B,MATCH(F786,[1]Plan!$C:$C,0))),"",INDEX([1]Plan!$B:$B,MATCH(F786,[1]Plan!$C:$C,0)))</f>
        <v/>
      </c>
      <c r="P786" s="33" t="str">
        <f t="shared" si="99"/>
        <v/>
      </c>
      <c r="Q786" s="33">
        <f t="shared" si="100"/>
        <v>0</v>
      </c>
      <c r="R786" s="33" t="str">
        <f t="shared" si="101"/>
        <v/>
      </c>
      <c r="S786" s="33" t="str">
        <f>IF(Z786="DUPLIKAT","",Tabelle1[[#This Row],[Soll-Monat]])</f>
        <v/>
      </c>
      <c r="T786" s="33" t="str">
        <f>IF(ISERROR(IF(M786=99,"",INDEX([1]Plan!A:O,MATCH($O786,[1]Plan!B:B,0),MATCH($C786,[1]Plan!$A$2:$O$2,0)))),"",IF(M786=99,"",INDEX([1]Plan!A:O,MATCH($O786,[1]Plan!B:B,0),MATCH($C786,[1]Plan!$A$2:$O$2,0))))</f>
        <v/>
      </c>
      <c r="U786" s="33">
        <f>IF(ISERROR(SUMIFS(P:P,E:E,Datenbank!$E786,C:C,Datenbank!$C786)),"",SUMIFS(P:P,E:E,Datenbank!$E786,C:C,Datenbank!$C786))+IF(ISERROR(SUMIFS(Q:Q,E:E,Datenbank!$E786,C:C,Datenbank!$C786)),"",SUMIFS(Q:Q,E:E,Datenbank!$E786,C:C,Datenbank!$C786))</f>
        <v>0</v>
      </c>
      <c r="V786" s="33" t="str">
        <f>IF(ISERROR(IF(Z786="Duplikat","",(Datenbank!$U786-Datenbank!$T786))),"",IF(Z786="Duplikat","",(Datenbank!$U786-Datenbank!$T786)))</f>
        <v/>
      </c>
      <c r="W786" s="33">
        <f ca="1">IF(ISERROR(SUMIF(O:T,Datenbank!$O786,T:T)),"",SUMIF(O:T,Datenbank!$O786,T:T))</f>
        <v>0</v>
      </c>
      <c r="X786" s="33">
        <f ca="1">IF(ISERROR(SUMIF(O:Q,Datenbank!$O786,Q:Q)),"",SUMIF(O:Q,Datenbank!$O786,Q:Q))+IF(ISERROR(SUMIF(O:Q,Datenbank!$O786,P:P)),"",SUMIF(O:Q,Datenbank!$O786,P:P))</f>
        <v>0</v>
      </c>
      <c r="Y786" s="33">
        <f ca="1">IF(ISERROR(Datenbank!$X786-W786),"",Datenbank!$X786-W786)</f>
        <v>0</v>
      </c>
      <c r="Z786" s="31" t="str" cm="1">
        <f t="array" ref="Z786">_xlfn.LET(_xlpm.fi,_xlfn._xlws.FILTER($O786:$O$2480,(MONTH($D786:$D$2480)=MONTH($D786))*($O786:$O$2480=$O786)),IF(COUNT(_xlpm.fi)&gt;1,"DUPLIKAT",""))</f>
        <v/>
      </c>
      <c r="AA786" s="31"/>
      <c r="AB786" s="31"/>
    </row>
    <row r="787" spans="2:28" ht="20.100000000000001" customHeight="1" x14ac:dyDescent="0.25">
      <c r="B787" s="31">
        <f t="shared" si="96"/>
        <v>775</v>
      </c>
      <c r="C787" s="31">
        <f t="shared" si="97"/>
        <v>1</v>
      </c>
      <c r="D787" s="32"/>
      <c r="E787" s="31"/>
      <c r="F787" s="31">
        <f>Datenbank!$E787</f>
        <v>0</v>
      </c>
      <c r="G787" s="33" t="str">
        <f>IF(ISERROR(INDEX([1]Plan!A:O,MATCH(E787,[1]Plan!C:C,0),MATCH(C787,[1]Plan!$A$2:$O$2,0))),"",INDEX([1]Plan!A:O,MATCH(E787,[1]Plan!C:C,0),MATCH(C787,[1]Plan!$A$2:$O$2,0)))</f>
        <v/>
      </c>
      <c r="H787" s="33"/>
      <c r="I787" s="33"/>
      <c r="J787" s="31"/>
      <c r="K787" s="33" t="str">
        <f t="shared" si="102"/>
        <v/>
      </c>
      <c r="L787" s="33" t="str">
        <f t="shared" si="103"/>
        <v/>
      </c>
      <c r="M787" s="31" t="str">
        <f t="shared" si="98"/>
        <v/>
      </c>
      <c r="N787" s="31" t="str">
        <f>IF(ISERROR(VLOOKUP(M787,[1]Plan!$Q$5:$R$22,2,FALSE)),"",VLOOKUP(M787,[1]Plan!$Q$5:$R$22,2,FALSE))</f>
        <v/>
      </c>
      <c r="O787" s="31" t="str">
        <f>IF(ISERROR(INDEX([1]Plan!$B:$B,MATCH(F787,[1]Plan!$C:$C,0))),"",INDEX([1]Plan!$B:$B,MATCH(F787,[1]Plan!$C:$C,0)))</f>
        <v/>
      </c>
      <c r="P787" s="33" t="str">
        <f t="shared" si="99"/>
        <v/>
      </c>
      <c r="Q787" s="33">
        <f t="shared" si="100"/>
        <v>0</v>
      </c>
      <c r="R787" s="33" t="str">
        <f t="shared" si="101"/>
        <v/>
      </c>
      <c r="S787" s="33" t="str">
        <f>IF(Z787="DUPLIKAT","",Tabelle1[[#This Row],[Soll-Monat]])</f>
        <v/>
      </c>
      <c r="T787" s="33" t="str">
        <f>IF(ISERROR(IF(M787=99,"",INDEX([1]Plan!A:O,MATCH($O787,[1]Plan!B:B,0),MATCH($C787,[1]Plan!$A$2:$O$2,0)))),"",IF(M787=99,"",INDEX([1]Plan!A:O,MATCH($O787,[1]Plan!B:B,0),MATCH($C787,[1]Plan!$A$2:$O$2,0))))</f>
        <v/>
      </c>
      <c r="U787" s="33">
        <f>IF(ISERROR(SUMIFS(P:P,E:E,Datenbank!$E787,C:C,Datenbank!$C787)),"",SUMIFS(P:P,E:E,Datenbank!$E787,C:C,Datenbank!$C787))+IF(ISERROR(SUMIFS(Q:Q,E:E,Datenbank!$E787,C:C,Datenbank!$C787)),"",SUMIFS(Q:Q,E:E,Datenbank!$E787,C:C,Datenbank!$C787))</f>
        <v>0</v>
      </c>
      <c r="V787" s="33" t="str">
        <f>IF(ISERROR(IF(Z787="Duplikat","",(Datenbank!$U787-Datenbank!$T787))),"",IF(Z787="Duplikat","",(Datenbank!$U787-Datenbank!$T787)))</f>
        <v/>
      </c>
      <c r="W787" s="33">
        <f ca="1">IF(ISERROR(SUMIF(O:T,Datenbank!$O787,T:T)),"",SUMIF(O:T,Datenbank!$O787,T:T))</f>
        <v>0</v>
      </c>
      <c r="X787" s="33">
        <f ca="1">IF(ISERROR(SUMIF(O:Q,Datenbank!$O787,Q:Q)),"",SUMIF(O:Q,Datenbank!$O787,Q:Q))+IF(ISERROR(SUMIF(O:Q,Datenbank!$O787,P:P)),"",SUMIF(O:Q,Datenbank!$O787,P:P))</f>
        <v>0</v>
      </c>
      <c r="Y787" s="33">
        <f ca="1">IF(ISERROR(Datenbank!$X787-W787),"",Datenbank!$X787-W787)</f>
        <v>0</v>
      </c>
      <c r="Z787" s="31" t="str" cm="1">
        <f t="array" ref="Z787">_xlfn.LET(_xlpm.fi,_xlfn._xlws.FILTER($O787:$O$2480,(MONTH($D787:$D$2480)=MONTH($D787))*($O787:$O$2480=$O787)),IF(COUNT(_xlpm.fi)&gt;1,"DUPLIKAT",""))</f>
        <v/>
      </c>
      <c r="AA787" s="31"/>
      <c r="AB787" s="31"/>
    </row>
    <row r="788" spans="2:28" ht="20.100000000000001" customHeight="1" x14ac:dyDescent="0.25">
      <c r="B788" s="31">
        <f t="shared" si="96"/>
        <v>776</v>
      </c>
      <c r="C788" s="31">
        <f t="shared" si="97"/>
        <v>1</v>
      </c>
      <c r="D788" s="32"/>
      <c r="E788" s="31"/>
      <c r="F788" s="31">
        <f>Datenbank!$E788</f>
        <v>0</v>
      </c>
      <c r="G788" s="33" t="str">
        <f>IF(ISERROR(INDEX([1]Plan!A:O,MATCH(E788,[1]Plan!C:C,0),MATCH(C788,[1]Plan!$A$2:$O$2,0))),"",INDEX([1]Plan!A:O,MATCH(E788,[1]Plan!C:C,0),MATCH(C788,[1]Plan!$A$2:$O$2,0)))</f>
        <v/>
      </c>
      <c r="H788" s="33"/>
      <c r="I788" s="33"/>
      <c r="J788" s="31"/>
      <c r="K788" s="33" t="str">
        <f t="shared" si="102"/>
        <v/>
      </c>
      <c r="L788" s="33" t="str">
        <f t="shared" si="103"/>
        <v/>
      </c>
      <c r="M788" s="31" t="str">
        <f t="shared" si="98"/>
        <v/>
      </c>
      <c r="N788" s="31" t="str">
        <f>IF(ISERROR(VLOOKUP(M788,[1]Plan!$Q$5:$R$22,2,FALSE)),"",VLOOKUP(M788,[1]Plan!$Q$5:$R$22,2,FALSE))</f>
        <v/>
      </c>
      <c r="O788" s="31" t="str">
        <f>IF(ISERROR(INDEX([1]Plan!$B:$B,MATCH(F788,[1]Plan!$C:$C,0))),"",INDEX([1]Plan!$B:$B,MATCH(F788,[1]Plan!$C:$C,0)))</f>
        <v/>
      </c>
      <c r="P788" s="33" t="str">
        <f t="shared" si="99"/>
        <v/>
      </c>
      <c r="Q788" s="33">
        <f t="shared" si="100"/>
        <v>0</v>
      </c>
      <c r="R788" s="33" t="str">
        <f t="shared" si="101"/>
        <v/>
      </c>
      <c r="S788" s="33" t="str">
        <f>IF(Z788="DUPLIKAT","",Tabelle1[[#This Row],[Soll-Monat]])</f>
        <v/>
      </c>
      <c r="T788" s="33" t="str">
        <f>IF(ISERROR(IF(M788=99,"",INDEX([1]Plan!A:O,MATCH($O788,[1]Plan!B:B,0),MATCH($C788,[1]Plan!$A$2:$O$2,0)))),"",IF(M788=99,"",INDEX([1]Plan!A:O,MATCH($O788,[1]Plan!B:B,0),MATCH($C788,[1]Plan!$A$2:$O$2,0))))</f>
        <v/>
      </c>
      <c r="U788" s="33">
        <f>IF(ISERROR(SUMIFS(P:P,E:E,Datenbank!$E788,C:C,Datenbank!$C788)),"",SUMIFS(P:P,E:E,Datenbank!$E788,C:C,Datenbank!$C788))+IF(ISERROR(SUMIFS(Q:Q,E:E,Datenbank!$E788,C:C,Datenbank!$C788)),"",SUMIFS(Q:Q,E:E,Datenbank!$E788,C:C,Datenbank!$C788))</f>
        <v>0</v>
      </c>
      <c r="V788" s="33" t="str">
        <f>IF(ISERROR(IF(Z788="Duplikat","",(Datenbank!$U788-Datenbank!$T788))),"",IF(Z788="Duplikat","",(Datenbank!$U788-Datenbank!$T788)))</f>
        <v/>
      </c>
      <c r="W788" s="33">
        <f ca="1">IF(ISERROR(SUMIF(O:T,Datenbank!$O788,T:T)),"",SUMIF(O:T,Datenbank!$O788,T:T))</f>
        <v>0</v>
      </c>
      <c r="X788" s="33">
        <f ca="1">IF(ISERROR(SUMIF(O:Q,Datenbank!$O788,Q:Q)),"",SUMIF(O:Q,Datenbank!$O788,Q:Q))+IF(ISERROR(SUMIF(O:Q,Datenbank!$O788,P:P)),"",SUMIF(O:Q,Datenbank!$O788,P:P))</f>
        <v>0</v>
      </c>
      <c r="Y788" s="33">
        <f ca="1">IF(ISERROR(Datenbank!$X788-W788),"",Datenbank!$X788-W788)</f>
        <v>0</v>
      </c>
      <c r="Z788" s="31" t="str" cm="1">
        <f t="array" ref="Z788">_xlfn.LET(_xlpm.fi,_xlfn._xlws.FILTER($O788:$O$2480,(MONTH($D788:$D$2480)=MONTH($D788))*($O788:$O$2480=$O788)),IF(COUNT(_xlpm.fi)&gt;1,"DUPLIKAT",""))</f>
        <v/>
      </c>
      <c r="AA788" s="31"/>
      <c r="AB788" s="31"/>
    </row>
    <row r="789" spans="2:28" ht="20.100000000000001" customHeight="1" x14ac:dyDescent="0.25">
      <c r="B789" s="31">
        <f t="shared" ref="B789:B852" si="104">B788+1</f>
        <v>777</v>
      </c>
      <c r="C789" s="31">
        <f t="shared" ref="C789:C852" si="105">MONTH(D789)*1</f>
        <v>1</v>
      </c>
      <c r="D789" s="32"/>
      <c r="E789" s="31"/>
      <c r="F789" s="31">
        <f>Datenbank!$E789</f>
        <v>0</v>
      </c>
      <c r="G789" s="33" t="str">
        <f>IF(ISERROR(INDEX([1]Plan!A:O,MATCH(E789,[1]Plan!C:C,0),MATCH(C789,[1]Plan!$A$2:$O$2,0))),"",INDEX([1]Plan!A:O,MATCH(E789,[1]Plan!C:C,0),MATCH(C789,[1]Plan!$A$2:$O$2,0)))</f>
        <v/>
      </c>
      <c r="H789" s="33"/>
      <c r="I789" s="33"/>
      <c r="J789" s="31"/>
      <c r="K789" s="33" t="str">
        <f t="shared" si="102"/>
        <v/>
      </c>
      <c r="L789" s="33" t="str">
        <f t="shared" si="103"/>
        <v/>
      </c>
      <c r="M789" s="31" t="str">
        <f t="shared" ref="M789:M852" si="106">IF(E789&gt;0,LEFT(O789,2)*1,"")</f>
        <v/>
      </c>
      <c r="N789" s="31" t="str">
        <f>IF(ISERROR(VLOOKUP(M789,[1]Plan!$Q$5:$R$22,2,FALSE)),"",VLOOKUP(M789,[1]Plan!$Q$5:$R$22,2,FALSE))</f>
        <v/>
      </c>
      <c r="O789" s="31" t="str">
        <f>IF(ISERROR(INDEX([1]Plan!$B:$B,MATCH(F789,[1]Plan!$C:$C,0))),"",INDEX([1]Plan!$B:$B,MATCH(F789,[1]Plan!$C:$C,0)))</f>
        <v/>
      </c>
      <c r="P789" s="33" t="str">
        <f t="shared" ref="P789:P852" si="107">IF(ISERROR(IF(M789=99,0,IF(M789&lt;&gt;10,G789+I789,0))),"",IF(M789=99,0,IF(M789&lt;&gt;10,G789+I789,0)))</f>
        <v/>
      </c>
      <c r="Q789" s="33">
        <f t="shared" ref="Q789:Q852" si="108">IF(ISERROR(IF(M789=10,G789+I789,0)*1),"",IF(M789=10,G789+I789,0)*1)</f>
        <v>0</v>
      </c>
      <c r="R789" s="33" t="str">
        <f t="shared" ref="R789:R852" si="109">IF(M789=99,G789,"")</f>
        <v/>
      </c>
      <c r="S789" s="33" t="str">
        <f>IF(Z789="DUPLIKAT","",Tabelle1[[#This Row],[Soll-Monat]])</f>
        <v/>
      </c>
      <c r="T789" s="33" t="str">
        <f>IF(ISERROR(IF(M789=99,"",INDEX([1]Plan!A:O,MATCH($O789,[1]Plan!B:B,0),MATCH($C789,[1]Plan!$A$2:$O$2,0)))),"",IF(M789=99,"",INDEX([1]Plan!A:O,MATCH($O789,[1]Plan!B:B,0),MATCH($C789,[1]Plan!$A$2:$O$2,0))))</f>
        <v/>
      </c>
      <c r="U789" s="33">
        <f>IF(ISERROR(SUMIFS(P:P,E:E,Datenbank!$E789,C:C,Datenbank!$C789)),"",SUMIFS(P:P,E:E,Datenbank!$E789,C:C,Datenbank!$C789))+IF(ISERROR(SUMIFS(Q:Q,E:E,Datenbank!$E789,C:C,Datenbank!$C789)),"",SUMIFS(Q:Q,E:E,Datenbank!$E789,C:C,Datenbank!$C789))</f>
        <v>0</v>
      </c>
      <c r="V789" s="33" t="str">
        <f>IF(ISERROR(IF(Z789="Duplikat","",(Datenbank!$U789-Datenbank!$T789))),"",IF(Z789="Duplikat","",(Datenbank!$U789-Datenbank!$T789)))</f>
        <v/>
      </c>
      <c r="W789" s="33">
        <f ca="1">IF(ISERROR(SUMIF(O:T,Datenbank!$O789,T:T)),"",SUMIF(O:T,Datenbank!$O789,T:T))</f>
        <v>0</v>
      </c>
      <c r="X789" s="33">
        <f ca="1">IF(ISERROR(SUMIF(O:Q,Datenbank!$O789,Q:Q)),"",SUMIF(O:Q,Datenbank!$O789,Q:Q))+IF(ISERROR(SUMIF(O:Q,Datenbank!$O789,P:P)),"",SUMIF(O:Q,Datenbank!$O789,P:P))</f>
        <v>0</v>
      </c>
      <c r="Y789" s="33">
        <f ca="1">IF(ISERROR(Datenbank!$X789-W789),"",Datenbank!$X789-W789)</f>
        <v>0</v>
      </c>
      <c r="Z789" s="31" t="str" cm="1">
        <f t="array" ref="Z789">_xlfn.LET(_xlpm.fi,_xlfn._xlws.FILTER($O789:$O$2480,(MONTH($D789:$D$2480)=MONTH($D789))*($O789:$O$2480=$O789)),IF(COUNT(_xlpm.fi)&gt;1,"DUPLIKAT",""))</f>
        <v/>
      </c>
      <c r="AA789" s="31"/>
      <c r="AB789" s="31"/>
    </row>
    <row r="790" spans="2:28" ht="20.100000000000001" customHeight="1" x14ac:dyDescent="0.25">
      <c r="B790" s="31">
        <f t="shared" si="104"/>
        <v>778</v>
      </c>
      <c r="C790" s="31">
        <f t="shared" si="105"/>
        <v>1</v>
      </c>
      <c r="D790" s="32"/>
      <c r="E790" s="31"/>
      <c r="F790" s="31">
        <f>Datenbank!$E790</f>
        <v>0</v>
      </c>
      <c r="G790" s="33" t="str">
        <f>IF(ISERROR(INDEX([1]Plan!A:O,MATCH(E790,[1]Plan!C:C,0),MATCH(C790,[1]Plan!$A$2:$O$2,0))),"",INDEX([1]Plan!A:O,MATCH(E790,[1]Plan!C:C,0),MATCH(C790,[1]Plan!$A$2:$O$2,0)))</f>
        <v/>
      </c>
      <c r="H790" s="33"/>
      <c r="I790" s="33"/>
      <c r="J790" s="31"/>
      <c r="K790" s="33" t="str">
        <f t="shared" si="102"/>
        <v/>
      </c>
      <c r="L790" s="33" t="str">
        <f t="shared" si="103"/>
        <v/>
      </c>
      <c r="M790" s="31" t="str">
        <f t="shared" si="106"/>
        <v/>
      </c>
      <c r="N790" s="31" t="str">
        <f>IF(ISERROR(VLOOKUP(M790,[1]Plan!$Q$5:$R$22,2,FALSE)),"",VLOOKUP(M790,[1]Plan!$Q$5:$R$22,2,FALSE))</f>
        <v/>
      </c>
      <c r="O790" s="31" t="str">
        <f>IF(ISERROR(INDEX([1]Plan!$B:$B,MATCH(F790,[1]Plan!$C:$C,0))),"",INDEX([1]Plan!$B:$B,MATCH(F790,[1]Plan!$C:$C,0)))</f>
        <v/>
      </c>
      <c r="P790" s="33" t="str">
        <f t="shared" si="107"/>
        <v/>
      </c>
      <c r="Q790" s="33">
        <f t="shared" si="108"/>
        <v>0</v>
      </c>
      <c r="R790" s="33" t="str">
        <f t="shared" si="109"/>
        <v/>
      </c>
      <c r="S790" s="33" t="str">
        <f>IF(Z790="DUPLIKAT","",Tabelle1[[#This Row],[Soll-Monat]])</f>
        <v/>
      </c>
      <c r="T790" s="33" t="str">
        <f>IF(ISERROR(IF(M790=99,"",INDEX([1]Plan!A:O,MATCH($O790,[1]Plan!B:B,0),MATCH($C790,[1]Plan!$A$2:$O$2,0)))),"",IF(M790=99,"",INDEX([1]Plan!A:O,MATCH($O790,[1]Plan!B:B,0),MATCH($C790,[1]Plan!$A$2:$O$2,0))))</f>
        <v/>
      </c>
      <c r="U790" s="33">
        <f>IF(ISERROR(SUMIFS(P:P,E:E,Datenbank!$E790,C:C,Datenbank!$C790)),"",SUMIFS(P:P,E:E,Datenbank!$E790,C:C,Datenbank!$C790))+IF(ISERROR(SUMIFS(Q:Q,E:E,Datenbank!$E790,C:C,Datenbank!$C790)),"",SUMIFS(Q:Q,E:E,Datenbank!$E790,C:C,Datenbank!$C790))</f>
        <v>0</v>
      </c>
      <c r="V790" s="33" t="str">
        <f>IF(ISERROR(IF(Z790="Duplikat","",(Datenbank!$U790-Datenbank!$T790))),"",IF(Z790="Duplikat","",(Datenbank!$U790-Datenbank!$T790)))</f>
        <v/>
      </c>
      <c r="W790" s="33">
        <f ca="1">IF(ISERROR(SUMIF(O:T,Datenbank!$O790,T:T)),"",SUMIF(O:T,Datenbank!$O790,T:T))</f>
        <v>0</v>
      </c>
      <c r="X790" s="33">
        <f ca="1">IF(ISERROR(SUMIF(O:Q,Datenbank!$O790,Q:Q)),"",SUMIF(O:Q,Datenbank!$O790,Q:Q))+IF(ISERROR(SUMIF(O:Q,Datenbank!$O790,P:P)),"",SUMIF(O:Q,Datenbank!$O790,P:P))</f>
        <v>0</v>
      </c>
      <c r="Y790" s="33">
        <f ca="1">IF(ISERROR(Datenbank!$X790-W790),"",Datenbank!$X790-W790)</f>
        <v>0</v>
      </c>
      <c r="Z790" s="31" t="str" cm="1">
        <f t="array" ref="Z790">_xlfn.LET(_xlpm.fi,_xlfn._xlws.FILTER($O790:$O$2480,(MONTH($D790:$D$2480)=MONTH($D790))*($O790:$O$2480=$O790)),IF(COUNT(_xlpm.fi)&gt;1,"DUPLIKAT",""))</f>
        <v/>
      </c>
      <c r="AA790" s="31"/>
      <c r="AB790" s="31"/>
    </row>
    <row r="791" spans="2:28" ht="20.100000000000001" customHeight="1" x14ac:dyDescent="0.25">
      <c r="B791" s="31">
        <f t="shared" si="104"/>
        <v>779</v>
      </c>
      <c r="C791" s="31">
        <f t="shared" si="105"/>
        <v>1</v>
      </c>
      <c r="D791" s="32"/>
      <c r="E791" s="31"/>
      <c r="F791" s="31">
        <f>Datenbank!$E791</f>
        <v>0</v>
      </c>
      <c r="G791" s="33" t="str">
        <f>IF(ISERROR(INDEX([1]Plan!A:O,MATCH(E791,[1]Plan!C:C,0),MATCH(C791,[1]Plan!$A$2:$O$2,0))),"",INDEX([1]Plan!A:O,MATCH(E791,[1]Plan!C:C,0),MATCH(C791,[1]Plan!$A$2:$O$2,0)))</f>
        <v/>
      </c>
      <c r="H791" s="33"/>
      <c r="I791" s="33"/>
      <c r="J791" s="31"/>
      <c r="K791" s="33" t="str">
        <f t="shared" si="102"/>
        <v/>
      </c>
      <c r="L791" s="33" t="str">
        <f t="shared" si="103"/>
        <v/>
      </c>
      <c r="M791" s="31" t="str">
        <f t="shared" si="106"/>
        <v/>
      </c>
      <c r="N791" s="31" t="str">
        <f>IF(ISERROR(VLOOKUP(M791,[1]Plan!$Q$5:$R$22,2,FALSE)),"",VLOOKUP(M791,[1]Plan!$Q$5:$R$22,2,FALSE))</f>
        <v/>
      </c>
      <c r="O791" s="31" t="str">
        <f>IF(ISERROR(INDEX([1]Plan!$B:$B,MATCH(F791,[1]Plan!$C:$C,0))),"",INDEX([1]Plan!$B:$B,MATCH(F791,[1]Plan!$C:$C,0)))</f>
        <v/>
      </c>
      <c r="P791" s="33" t="str">
        <f t="shared" si="107"/>
        <v/>
      </c>
      <c r="Q791" s="33">
        <f t="shared" si="108"/>
        <v>0</v>
      </c>
      <c r="R791" s="33" t="str">
        <f t="shared" si="109"/>
        <v/>
      </c>
      <c r="S791" s="33" t="str">
        <f>IF(Z791="DUPLIKAT","",Tabelle1[[#This Row],[Soll-Monat]])</f>
        <v/>
      </c>
      <c r="T791" s="33" t="str">
        <f>IF(ISERROR(IF(M791=99,"",INDEX([1]Plan!A:O,MATCH($O791,[1]Plan!B:B,0),MATCH($C791,[1]Plan!$A$2:$O$2,0)))),"",IF(M791=99,"",INDEX([1]Plan!A:O,MATCH($O791,[1]Plan!B:B,0),MATCH($C791,[1]Plan!$A$2:$O$2,0))))</f>
        <v/>
      </c>
      <c r="U791" s="33">
        <f>IF(ISERROR(SUMIFS(P:P,E:E,Datenbank!$E791,C:C,Datenbank!$C791)),"",SUMIFS(P:P,E:E,Datenbank!$E791,C:C,Datenbank!$C791))+IF(ISERROR(SUMIFS(Q:Q,E:E,Datenbank!$E791,C:C,Datenbank!$C791)),"",SUMIFS(Q:Q,E:E,Datenbank!$E791,C:C,Datenbank!$C791))</f>
        <v>0</v>
      </c>
      <c r="V791" s="33" t="str">
        <f>IF(ISERROR(IF(Z791="Duplikat","",(Datenbank!$U791-Datenbank!$T791))),"",IF(Z791="Duplikat","",(Datenbank!$U791-Datenbank!$T791)))</f>
        <v/>
      </c>
      <c r="W791" s="33">
        <f ca="1">IF(ISERROR(SUMIF(O:T,Datenbank!$O791,T:T)),"",SUMIF(O:T,Datenbank!$O791,T:T))</f>
        <v>0</v>
      </c>
      <c r="X791" s="33">
        <f ca="1">IF(ISERROR(SUMIF(O:Q,Datenbank!$O791,Q:Q)),"",SUMIF(O:Q,Datenbank!$O791,Q:Q))+IF(ISERROR(SUMIF(O:Q,Datenbank!$O791,P:P)),"",SUMIF(O:Q,Datenbank!$O791,P:P))</f>
        <v>0</v>
      </c>
      <c r="Y791" s="33">
        <f ca="1">IF(ISERROR(Datenbank!$X791-W791),"",Datenbank!$X791-W791)</f>
        <v>0</v>
      </c>
      <c r="Z791" s="31" t="str" cm="1">
        <f t="array" ref="Z791">_xlfn.LET(_xlpm.fi,_xlfn._xlws.FILTER($O791:$O$2480,(MONTH($D791:$D$2480)=MONTH($D791))*($O791:$O$2480=$O791)),IF(COUNT(_xlpm.fi)&gt;1,"DUPLIKAT",""))</f>
        <v/>
      </c>
      <c r="AA791" s="31"/>
      <c r="AB791" s="31"/>
    </row>
    <row r="792" spans="2:28" ht="20.100000000000001" customHeight="1" x14ac:dyDescent="0.25">
      <c r="B792" s="31">
        <f t="shared" si="104"/>
        <v>780</v>
      </c>
      <c r="C792" s="31">
        <f t="shared" si="105"/>
        <v>1</v>
      </c>
      <c r="D792" s="32"/>
      <c r="E792" s="31"/>
      <c r="F792" s="31">
        <f>Datenbank!$E792</f>
        <v>0</v>
      </c>
      <c r="G792" s="33" t="str">
        <f>IF(ISERROR(INDEX([1]Plan!A:O,MATCH(E792,[1]Plan!C:C,0),MATCH(C792,[1]Plan!$A$2:$O$2,0))),"",INDEX([1]Plan!A:O,MATCH(E792,[1]Plan!C:C,0),MATCH(C792,[1]Plan!$A$2:$O$2,0)))</f>
        <v/>
      </c>
      <c r="H792" s="33"/>
      <c r="I792" s="33"/>
      <c r="J792" s="31"/>
      <c r="K792" s="33" t="str">
        <f t="shared" si="102"/>
        <v/>
      </c>
      <c r="L792" s="33" t="str">
        <f t="shared" si="103"/>
        <v/>
      </c>
      <c r="M792" s="31" t="str">
        <f t="shared" si="106"/>
        <v/>
      </c>
      <c r="N792" s="31" t="str">
        <f>IF(ISERROR(VLOOKUP(M792,[1]Plan!$Q$5:$R$22,2,FALSE)),"",VLOOKUP(M792,[1]Plan!$Q$5:$R$22,2,FALSE))</f>
        <v/>
      </c>
      <c r="O792" s="31" t="str">
        <f>IF(ISERROR(INDEX([1]Plan!$B:$B,MATCH(F792,[1]Plan!$C:$C,0))),"",INDEX([1]Plan!$B:$B,MATCH(F792,[1]Plan!$C:$C,0)))</f>
        <v/>
      </c>
      <c r="P792" s="33" t="str">
        <f t="shared" si="107"/>
        <v/>
      </c>
      <c r="Q792" s="33">
        <f t="shared" si="108"/>
        <v>0</v>
      </c>
      <c r="R792" s="33" t="str">
        <f t="shared" si="109"/>
        <v/>
      </c>
      <c r="S792" s="33" t="str">
        <f>IF(Z792="DUPLIKAT","",Tabelle1[[#This Row],[Soll-Monat]])</f>
        <v/>
      </c>
      <c r="T792" s="33" t="str">
        <f>IF(ISERROR(IF(M792=99,"",INDEX([1]Plan!A:O,MATCH($O792,[1]Plan!B:B,0),MATCH($C792,[1]Plan!$A$2:$O$2,0)))),"",IF(M792=99,"",INDEX([1]Plan!A:O,MATCH($O792,[1]Plan!B:B,0),MATCH($C792,[1]Plan!$A$2:$O$2,0))))</f>
        <v/>
      </c>
      <c r="U792" s="33">
        <f>IF(ISERROR(SUMIFS(P:P,E:E,Datenbank!$E792,C:C,Datenbank!$C792)),"",SUMIFS(P:P,E:E,Datenbank!$E792,C:C,Datenbank!$C792))+IF(ISERROR(SUMIFS(Q:Q,E:E,Datenbank!$E792,C:C,Datenbank!$C792)),"",SUMIFS(Q:Q,E:E,Datenbank!$E792,C:C,Datenbank!$C792))</f>
        <v>0</v>
      </c>
      <c r="V792" s="33" t="str">
        <f>IF(ISERROR(IF(Z792="Duplikat","",(Datenbank!$U792-Datenbank!$T792))),"",IF(Z792="Duplikat","",(Datenbank!$U792-Datenbank!$T792)))</f>
        <v/>
      </c>
      <c r="W792" s="33">
        <f ca="1">IF(ISERROR(SUMIF(O:T,Datenbank!$O792,T:T)),"",SUMIF(O:T,Datenbank!$O792,T:T))</f>
        <v>0</v>
      </c>
      <c r="X792" s="33">
        <f ca="1">IF(ISERROR(SUMIF(O:Q,Datenbank!$O792,Q:Q)),"",SUMIF(O:Q,Datenbank!$O792,Q:Q))+IF(ISERROR(SUMIF(O:Q,Datenbank!$O792,P:P)),"",SUMIF(O:Q,Datenbank!$O792,P:P))</f>
        <v>0</v>
      </c>
      <c r="Y792" s="33">
        <f ca="1">IF(ISERROR(Datenbank!$X792-W792),"",Datenbank!$X792-W792)</f>
        <v>0</v>
      </c>
      <c r="Z792" s="31" t="str" cm="1">
        <f t="array" ref="Z792">_xlfn.LET(_xlpm.fi,_xlfn._xlws.FILTER($O792:$O$2480,(MONTH($D792:$D$2480)=MONTH($D792))*($O792:$O$2480=$O792)),IF(COUNT(_xlpm.fi)&gt;1,"DUPLIKAT",""))</f>
        <v/>
      </c>
      <c r="AA792" s="31"/>
      <c r="AB792" s="31"/>
    </row>
    <row r="793" spans="2:28" ht="20.100000000000001" customHeight="1" x14ac:dyDescent="0.25">
      <c r="B793" s="31">
        <f t="shared" si="104"/>
        <v>781</v>
      </c>
      <c r="C793" s="31">
        <f t="shared" si="105"/>
        <v>1</v>
      </c>
      <c r="D793" s="32"/>
      <c r="E793" s="31"/>
      <c r="F793" s="31">
        <f>Datenbank!$E793</f>
        <v>0</v>
      </c>
      <c r="G793" s="33" t="str">
        <f>IF(ISERROR(INDEX([1]Plan!A:O,MATCH(E793,[1]Plan!C:C,0),MATCH(C793,[1]Plan!$A$2:$O$2,0))),"",INDEX([1]Plan!A:O,MATCH(E793,[1]Plan!C:C,0),MATCH(C793,[1]Plan!$A$2:$O$2,0)))</f>
        <v/>
      </c>
      <c r="H793" s="33"/>
      <c r="I793" s="33"/>
      <c r="J793" s="31"/>
      <c r="K793" s="33" t="str">
        <f t="shared" si="102"/>
        <v/>
      </c>
      <c r="L793" s="33" t="str">
        <f t="shared" si="103"/>
        <v/>
      </c>
      <c r="M793" s="31" t="str">
        <f t="shared" si="106"/>
        <v/>
      </c>
      <c r="N793" s="31" t="str">
        <f>IF(ISERROR(VLOOKUP(M793,[1]Plan!$Q$5:$R$22,2,FALSE)),"",VLOOKUP(M793,[1]Plan!$Q$5:$R$22,2,FALSE))</f>
        <v/>
      </c>
      <c r="O793" s="31" t="str">
        <f>IF(ISERROR(INDEX([1]Plan!$B:$B,MATCH(F793,[1]Plan!$C:$C,0))),"",INDEX([1]Plan!$B:$B,MATCH(F793,[1]Plan!$C:$C,0)))</f>
        <v/>
      </c>
      <c r="P793" s="33" t="str">
        <f t="shared" si="107"/>
        <v/>
      </c>
      <c r="Q793" s="33">
        <f t="shared" si="108"/>
        <v>0</v>
      </c>
      <c r="R793" s="33" t="str">
        <f t="shared" si="109"/>
        <v/>
      </c>
      <c r="S793" s="33" t="str">
        <f>IF(Z793="DUPLIKAT","",Tabelle1[[#This Row],[Soll-Monat]])</f>
        <v/>
      </c>
      <c r="T793" s="33" t="str">
        <f>IF(ISERROR(IF(M793=99,"",INDEX([1]Plan!A:O,MATCH($O793,[1]Plan!B:B,0),MATCH($C793,[1]Plan!$A$2:$O$2,0)))),"",IF(M793=99,"",INDEX([1]Plan!A:O,MATCH($O793,[1]Plan!B:B,0),MATCH($C793,[1]Plan!$A$2:$O$2,0))))</f>
        <v/>
      </c>
      <c r="U793" s="33">
        <f>IF(ISERROR(SUMIFS(P:P,E:E,Datenbank!$E793,C:C,Datenbank!$C793)),"",SUMIFS(P:P,E:E,Datenbank!$E793,C:C,Datenbank!$C793))+IF(ISERROR(SUMIFS(Q:Q,E:E,Datenbank!$E793,C:C,Datenbank!$C793)),"",SUMIFS(Q:Q,E:E,Datenbank!$E793,C:C,Datenbank!$C793))</f>
        <v>0</v>
      </c>
      <c r="V793" s="33" t="str">
        <f>IF(ISERROR(IF(Z793="Duplikat","",(Datenbank!$U793-Datenbank!$T793))),"",IF(Z793="Duplikat","",(Datenbank!$U793-Datenbank!$T793)))</f>
        <v/>
      </c>
      <c r="W793" s="33">
        <f ca="1">IF(ISERROR(SUMIF(O:T,Datenbank!$O793,T:T)),"",SUMIF(O:T,Datenbank!$O793,T:T))</f>
        <v>0</v>
      </c>
      <c r="X793" s="33">
        <f ca="1">IF(ISERROR(SUMIF(O:Q,Datenbank!$O793,Q:Q)),"",SUMIF(O:Q,Datenbank!$O793,Q:Q))+IF(ISERROR(SUMIF(O:Q,Datenbank!$O793,P:P)),"",SUMIF(O:Q,Datenbank!$O793,P:P))</f>
        <v>0</v>
      </c>
      <c r="Y793" s="33">
        <f ca="1">IF(ISERROR(Datenbank!$X793-W793),"",Datenbank!$X793-W793)</f>
        <v>0</v>
      </c>
      <c r="Z793" s="31" t="str" cm="1">
        <f t="array" ref="Z793">_xlfn.LET(_xlpm.fi,_xlfn._xlws.FILTER($O793:$O$2480,(MONTH($D793:$D$2480)=MONTH($D793))*($O793:$O$2480=$O793)),IF(COUNT(_xlpm.fi)&gt;1,"DUPLIKAT",""))</f>
        <v/>
      </c>
      <c r="AA793" s="31"/>
      <c r="AB793" s="31"/>
    </row>
    <row r="794" spans="2:28" ht="20.100000000000001" customHeight="1" x14ac:dyDescent="0.25">
      <c r="B794" s="31">
        <f t="shared" si="104"/>
        <v>782</v>
      </c>
      <c r="C794" s="31">
        <f t="shared" si="105"/>
        <v>1</v>
      </c>
      <c r="D794" s="32"/>
      <c r="E794" s="31"/>
      <c r="F794" s="31">
        <f>Datenbank!$E794</f>
        <v>0</v>
      </c>
      <c r="G794" s="33" t="str">
        <f>IF(ISERROR(INDEX([1]Plan!A:O,MATCH(E794,[1]Plan!C:C,0),MATCH(C794,[1]Plan!$A$2:$O$2,0))),"",INDEX([1]Plan!A:O,MATCH(E794,[1]Plan!C:C,0),MATCH(C794,[1]Plan!$A$2:$O$2,0)))</f>
        <v/>
      </c>
      <c r="H794" s="33"/>
      <c r="I794" s="33"/>
      <c r="J794" s="31"/>
      <c r="K794" s="33" t="str">
        <f t="shared" si="102"/>
        <v/>
      </c>
      <c r="L794" s="33" t="str">
        <f t="shared" si="103"/>
        <v/>
      </c>
      <c r="M794" s="31" t="str">
        <f t="shared" si="106"/>
        <v/>
      </c>
      <c r="N794" s="31" t="str">
        <f>IF(ISERROR(VLOOKUP(M794,[1]Plan!$Q$5:$R$22,2,FALSE)),"",VLOOKUP(M794,[1]Plan!$Q$5:$R$22,2,FALSE))</f>
        <v/>
      </c>
      <c r="O794" s="31" t="str">
        <f>IF(ISERROR(INDEX([1]Plan!$B:$B,MATCH(F794,[1]Plan!$C:$C,0))),"",INDEX([1]Plan!$B:$B,MATCH(F794,[1]Plan!$C:$C,0)))</f>
        <v/>
      </c>
      <c r="P794" s="33" t="str">
        <f t="shared" si="107"/>
        <v/>
      </c>
      <c r="Q794" s="33">
        <f t="shared" si="108"/>
        <v>0</v>
      </c>
      <c r="R794" s="33" t="str">
        <f t="shared" si="109"/>
        <v/>
      </c>
      <c r="S794" s="33" t="str">
        <f>IF(Z794="DUPLIKAT","",Tabelle1[[#This Row],[Soll-Monat]])</f>
        <v/>
      </c>
      <c r="T794" s="33" t="str">
        <f>IF(ISERROR(IF(M794=99,"",INDEX([1]Plan!A:O,MATCH($O794,[1]Plan!B:B,0),MATCH($C794,[1]Plan!$A$2:$O$2,0)))),"",IF(M794=99,"",INDEX([1]Plan!A:O,MATCH($O794,[1]Plan!B:B,0),MATCH($C794,[1]Plan!$A$2:$O$2,0))))</f>
        <v/>
      </c>
      <c r="U794" s="33">
        <f>IF(ISERROR(SUMIFS(P:P,E:E,Datenbank!$E794,C:C,Datenbank!$C794)),"",SUMIFS(P:P,E:E,Datenbank!$E794,C:C,Datenbank!$C794))+IF(ISERROR(SUMIFS(Q:Q,E:E,Datenbank!$E794,C:C,Datenbank!$C794)),"",SUMIFS(Q:Q,E:E,Datenbank!$E794,C:C,Datenbank!$C794))</f>
        <v>0</v>
      </c>
      <c r="V794" s="33" t="str">
        <f>IF(ISERROR(IF(Z794="Duplikat","",(Datenbank!$U794-Datenbank!$T794))),"",IF(Z794="Duplikat","",(Datenbank!$U794-Datenbank!$T794)))</f>
        <v/>
      </c>
      <c r="W794" s="33">
        <f ca="1">IF(ISERROR(SUMIF(O:T,Datenbank!$O794,T:T)),"",SUMIF(O:T,Datenbank!$O794,T:T))</f>
        <v>0</v>
      </c>
      <c r="X794" s="33">
        <f ca="1">IF(ISERROR(SUMIF(O:Q,Datenbank!$O794,Q:Q)),"",SUMIF(O:Q,Datenbank!$O794,Q:Q))+IF(ISERROR(SUMIF(O:Q,Datenbank!$O794,P:P)),"",SUMIF(O:Q,Datenbank!$O794,P:P))</f>
        <v>0</v>
      </c>
      <c r="Y794" s="33">
        <f ca="1">IF(ISERROR(Datenbank!$X794-W794),"",Datenbank!$X794-W794)</f>
        <v>0</v>
      </c>
      <c r="Z794" s="31" t="str" cm="1">
        <f t="array" ref="Z794">_xlfn.LET(_xlpm.fi,_xlfn._xlws.FILTER($O794:$O$2480,(MONTH($D794:$D$2480)=MONTH($D794))*($O794:$O$2480=$O794)),IF(COUNT(_xlpm.fi)&gt;1,"DUPLIKAT",""))</f>
        <v/>
      </c>
      <c r="AA794" s="31"/>
      <c r="AB794" s="31"/>
    </row>
    <row r="795" spans="2:28" ht="20.100000000000001" customHeight="1" x14ac:dyDescent="0.25">
      <c r="B795" s="31">
        <f t="shared" si="104"/>
        <v>783</v>
      </c>
      <c r="C795" s="31">
        <f t="shared" si="105"/>
        <v>1</v>
      </c>
      <c r="D795" s="32"/>
      <c r="E795" s="31"/>
      <c r="F795" s="31">
        <f>Datenbank!$E795</f>
        <v>0</v>
      </c>
      <c r="G795" s="33" t="str">
        <f>IF(ISERROR(INDEX([1]Plan!A:O,MATCH(E795,[1]Plan!C:C,0),MATCH(C795,[1]Plan!$A$2:$O$2,0))),"",INDEX([1]Plan!A:O,MATCH(E795,[1]Plan!C:C,0),MATCH(C795,[1]Plan!$A$2:$O$2,0)))</f>
        <v/>
      </c>
      <c r="H795" s="33"/>
      <c r="I795" s="33"/>
      <c r="J795" s="31"/>
      <c r="K795" s="33" t="str">
        <f t="shared" si="102"/>
        <v/>
      </c>
      <c r="L795" s="33" t="str">
        <f t="shared" si="103"/>
        <v/>
      </c>
      <c r="M795" s="31" t="str">
        <f t="shared" si="106"/>
        <v/>
      </c>
      <c r="N795" s="31" t="str">
        <f>IF(ISERROR(VLOOKUP(M795,[1]Plan!$Q$5:$R$22,2,FALSE)),"",VLOOKUP(M795,[1]Plan!$Q$5:$R$22,2,FALSE))</f>
        <v/>
      </c>
      <c r="O795" s="31" t="str">
        <f>IF(ISERROR(INDEX([1]Plan!$B:$B,MATCH(F795,[1]Plan!$C:$C,0))),"",INDEX([1]Plan!$B:$B,MATCH(F795,[1]Plan!$C:$C,0)))</f>
        <v/>
      </c>
      <c r="P795" s="33" t="str">
        <f t="shared" si="107"/>
        <v/>
      </c>
      <c r="Q795" s="33">
        <f t="shared" si="108"/>
        <v>0</v>
      </c>
      <c r="R795" s="33" t="str">
        <f t="shared" si="109"/>
        <v/>
      </c>
      <c r="S795" s="33" t="str">
        <f>IF(Z795="DUPLIKAT","",Tabelle1[[#This Row],[Soll-Monat]])</f>
        <v/>
      </c>
      <c r="T795" s="33" t="str">
        <f>IF(ISERROR(IF(M795=99,"",INDEX([1]Plan!A:O,MATCH($O795,[1]Plan!B:B,0),MATCH($C795,[1]Plan!$A$2:$O$2,0)))),"",IF(M795=99,"",INDEX([1]Plan!A:O,MATCH($O795,[1]Plan!B:B,0),MATCH($C795,[1]Plan!$A$2:$O$2,0))))</f>
        <v/>
      </c>
      <c r="U795" s="33">
        <f>IF(ISERROR(SUMIFS(P:P,E:E,Datenbank!$E795,C:C,Datenbank!$C795)),"",SUMIFS(P:P,E:E,Datenbank!$E795,C:C,Datenbank!$C795))+IF(ISERROR(SUMIFS(Q:Q,E:E,Datenbank!$E795,C:C,Datenbank!$C795)),"",SUMIFS(Q:Q,E:E,Datenbank!$E795,C:C,Datenbank!$C795))</f>
        <v>0</v>
      </c>
      <c r="V795" s="33" t="str">
        <f>IF(ISERROR(IF(Z795="Duplikat","",(Datenbank!$U795-Datenbank!$T795))),"",IF(Z795="Duplikat","",(Datenbank!$U795-Datenbank!$T795)))</f>
        <v/>
      </c>
      <c r="W795" s="33">
        <f ca="1">IF(ISERROR(SUMIF(O:T,Datenbank!$O795,T:T)),"",SUMIF(O:T,Datenbank!$O795,T:T))</f>
        <v>0</v>
      </c>
      <c r="X795" s="33">
        <f ca="1">IF(ISERROR(SUMIF(O:Q,Datenbank!$O795,Q:Q)),"",SUMIF(O:Q,Datenbank!$O795,Q:Q))+IF(ISERROR(SUMIF(O:Q,Datenbank!$O795,P:P)),"",SUMIF(O:Q,Datenbank!$O795,P:P))</f>
        <v>0</v>
      </c>
      <c r="Y795" s="33">
        <f ca="1">IF(ISERROR(Datenbank!$X795-W795),"",Datenbank!$X795-W795)</f>
        <v>0</v>
      </c>
      <c r="Z795" s="31" t="str" cm="1">
        <f t="array" ref="Z795">_xlfn.LET(_xlpm.fi,_xlfn._xlws.FILTER($O795:$O$2480,(MONTH($D795:$D$2480)=MONTH($D795))*($O795:$O$2480=$O795)),IF(COUNT(_xlpm.fi)&gt;1,"DUPLIKAT",""))</f>
        <v/>
      </c>
      <c r="AA795" s="31"/>
      <c r="AB795" s="31"/>
    </row>
    <row r="796" spans="2:28" ht="20.100000000000001" customHeight="1" x14ac:dyDescent="0.25">
      <c r="B796" s="31">
        <f t="shared" si="104"/>
        <v>784</v>
      </c>
      <c r="C796" s="31">
        <f t="shared" si="105"/>
        <v>1</v>
      </c>
      <c r="D796" s="32"/>
      <c r="E796" s="31"/>
      <c r="F796" s="31">
        <f>Datenbank!$E796</f>
        <v>0</v>
      </c>
      <c r="G796" s="33" t="str">
        <f>IF(ISERROR(INDEX([1]Plan!A:O,MATCH(E796,[1]Plan!C:C,0),MATCH(C796,[1]Plan!$A$2:$O$2,0))),"",INDEX([1]Plan!A:O,MATCH(E796,[1]Plan!C:C,0),MATCH(C796,[1]Plan!$A$2:$O$2,0)))</f>
        <v/>
      </c>
      <c r="H796" s="33"/>
      <c r="I796" s="33"/>
      <c r="J796" s="31"/>
      <c r="K796" s="33" t="str">
        <f t="shared" si="102"/>
        <v/>
      </c>
      <c r="L796" s="33" t="str">
        <f t="shared" si="103"/>
        <v/>
      </c>
      <c r="M796" s="31" t="str">
        <f t="shared" si="106"/>
        <v/>
      </c>
      <c r="N796" s="31" t="str">
        <f>IF(ISERROR(VLOOKUP(M796,[1]Plan!$Q$5:$R$22,2,FALSE)),"",VLOOKUP(M796,[1]Plan!$Q$5:$R$22,2,FALSE))</f>
        <v/>
      </c>
      <c r="O796" s="31" t="str">
        <f>IF(ISERROR(INDEX([1]Plan!$B:$B,MATCH(F796,[1]Plan!$C:$C,0))),"",INDEX([1]Plan!$B:$B,MATCH(F796,[1]Plan!$C:$C,0)))</f>
        <v/>
      </c>
      <c r="P796" s="33" t="str">
        <f t="shared" si="107"/>
        <v/>
      </c>
      <c r="Q796" s="33">
        <f t="shared" si="108"/>
        <v>0</v>
      </c>
      <c r="R796" s="33" t="str">
        <f t="shared" si="109"/>
        <v/>
      </c>
      <c r="S796" s="33" t="str">
        <f>IF(Z796="DUPLIKAT","",Tabelle1[[#This Row],[Soll-Monat]])</f>
        <v/>
      </c>
      <c r="T796" s="33" t="str">
        <f>IF(ISERROR(IF(M796=99,"",INDEX([1]Plan!A:O,MATCH($O796,[1]Plan!B:B,0),MATCH($C796,[1]Plan!$A$2:$O$2,0)))),"",IF(M796=99,"",INDEX([1]Plan!A:O,MATCH($O796,[1]Plan!B:B,0),MATCH($C796,[1]Plan!$A$2:$O$2,0))))</f>
        <v/>
      </c>
      <c r="U796" s="33">
        <f>IF(ISERROR(SUMIFS(P:P,E:E,Datenbank!$E796,C:C,Datenbank!$C796)),"",SUMIFS(P:P,E:E,Datenbank!$E796,C:C,Datenbank!$C796))+IF(ISERROR(SUMIFS(Q:Q,E:E,Datenbank!$E796,C:C,Datenbank!$C796)),"",SUMIFS(Q:Q,E:E,Datenbank!$E796,C:C,Datenbank!$C796))</f>
        <v>0</v>
      </c>
      <c r="V796" s="33" t="str">
        <f>IF(ISERROR(IF(Z796="Duplikat","",(Datenbank!$U796-Datenbank!$T796))),"",IF(Z796="Duplikat","",(Datenbank!$U796-Datenbank!$T796)))</f>
        <v/>
      </c>
      <c r="W796" s="33">
        <f ca="1">IF(ISERROR(SUMIF(O:T,Datenbank!$O796,T:T)),"",SUMIF(O:T,Datenbank!$O796,T:T))</f>
        <v>0</v>
      </c>
      <c r="X796" s="33">
        <f ca="1">IF(ISERROR(SUMIF(O:Q,Datenbank!$O796,Q:Q)),"",SUMIF(O:Q,Datenbank!$O796,Q:Q))+IF(ISERROR(SUMIF(O:Q,Datenbank!$O796,P:P)),"",SUMIF(O:Q,Datenbank!$O796,P:P))</f>
        <v>0</v>
      </c>
      <c r="Y796" s="33">
        <f ca="1">IF(ISERROR(Datenbank!$X796-W796),"",Datenbank!$X796-W796)</f>
        <v>0</v>
      </c>
      <c r="Z796" s="31" t="str" cm="1">
        <f t="array" ref="Z796">_xlfn.LET(_xlpm.fi,_xlfn._xlws.FILTER($O796:$O$2480,(MONTH($D796:$D$2480)=MONTH($D796))*($O796:$O$2480=$O796)),IF(COUNT(_xlpm.fi)&gt;1,"DUPLIKAT",""))</f>
        <v/>
      </c>
      <c r="AA796" s="31"/>
      <c r="AB796" s="31"/>
    </row>
    <row r="797" spans="2:28" ht="20.100000000000001" customHeight="1" x14ac:dyDescent="0.25">
      <c r="B797" s="31">
        <f t="shared" si="104"/>
        <v>785</v>
      </c>
      <c r="C797" s="31">
        <f t="shared" si="105"/>
        <v>1</v>
      </c>
      <c r="D797" s="32"/>
      <c r="E797" s="31"/>
      <c r="F797" s="31">
        <f>Datenbank!$E797</f>
        <v>0</v>
      </c>
      <c r="G797" s="33" t="str">
        <f>IF(ISERROR(INDEX([1]Plan!A:O,MATCH(E797,[1]Plan!C:C,0),MATCH(C797,[1]Plan!$A$2:$O$2,0))),"",INDEX([1]Plan!A:O,MATCH(E797,[1]Plan!C:C,0),MATCH(C797,[1]Plan!$A$2:$O$2,0)))</f>
        <v/>
      </c>
      <c r="H797" s="33"/>
      <c r="I797" s="33"/>
      <c r="J797" s="31"/>
      <c r="K797" s="33" t="str">
        <f t="shared" si="102"/>
        <v/>
      </c>
      <c r="L797" s="33" t="str">
        <f t="shared" si="103"/>
        <v/>
      </c>
      <c r="M797" s="31" t="str">
        <f t="shared" si="106"/>
        <v/>
      </c>
      <c r="N797" s="31" t="str">
        <f>IF(ISERROR(VLOOKUP(M797,[1]Plan!$Q$5:$R$22,2,FALSE)),"",VLOOKUP(M797,[1]Plan!$Q$5:$R$22,2,FALSE))</f>
        <v/>
      </c>
      <c r="O797" s="31" t="str">
        <f>IF(ISERROR(INDEX([1]Plan!$B:$B,MATCH(F797,[1]Plan!$C:$C,0))),"",INDEX([1]Plan!$B:$B,MATCH(F797,[1]Plan!$C:$C,0)))</f>
        <v/>
      </c>
      <c r="P797" s="33" t="str">
        <f t="shared" si="107"/>
        <v/>
      </c>
      <c r="Q797" s="33">
        <f t="shared" si="108"/>
        <v>0</v>
      </c>
      <c r="R797" s="33" t="str">
        <f t="shared" si="109"/>
        <v/>
      </c>
      <c r="S797" s="33" t="str">
        <f>IF(Z797="DUPLIKAT","",Tabelle1[[#This Row],[Soll-Monat]])</f>
        <v/>
      </c>
      <c r="T797" s="33" t="str">
        <f>IF(ISERROR(IF(M797=99,"",INDEX([1]Plan!A:O,MATCH($O797,[1]Plan!B:B,0),MATCH($C797,[1]Plan!$A$2:$O$2,0)))),"",IF(M797=99,"",INDEX([1]Plan!A:O,MATCH($O797,[1]Plan!B:B,0),MATCH($C797,[1]Plan!$A$2:$O$2,0))))</f>
        <v/>
      </c>
      <c r="U797" s="33">
        <f>IF(ISERROR(SUMIFS(P:P,E:E,Datenbank!$E797,C:C,Datenbank!$C797)),"",SUMIFS(P:P,E:E,Datenbank!$E797,C:C,Datenbank!$C797))+IF(ISERROR(SUMIFS(Q:Q,E:E,Datenbank!$E797,C:C,Datenbank!$C797)),"",SUMIFS(Q:Q,E:E,Datenbank!$E797,C:C,Datenbank!$C797))</f>
        <v>0</v>
      </c>
      <c r="V797" s="33" t="str">
        <f>IF(ISERROR(IF(Z797="Duplikat","",(Datenbank!$U797-Datenbank!$T797))),"",IF(Z797="Duplikat","",(Datenbank!$U797-Datenbank!$T797)))</f>
        <v/>
      </c>
      <c r="W797" s="33">
        <f ca="1">IF(ISERROR(SUMIF(O:T,Datenbank!$O797,T:T)),"",SUMIF(O:T,Datenbank!$O797,T:T))</f>
        <v>0</v>
      </c>
      <c r="X797" s="33">
        <f ca="1">IF(ISERROR(SUMIF(O:Q,Datenbank!$O797,Q:Q)),"",SUMIF(O:Q,Datenbank!$O797,Q:Q))+IF(ISERROR(SUMIF(O:Q,Datenbank!$O797,P:P)),"",SUMIF(O:Q,Datenbank!$O797,P:P))</f>
        <v>0</v>
      </c>
      <c r="Y797" s="33">
        <f ca="1">IF(ISERROR(Datenbank!$X797-W797),"",Datenbank!$X797-W797)</f>
        <v>0</v>
      </c>
      <c r="Z797" s="31" t="str" cm="1">
        <f t="array" ref="Z797">_xlfn.LET(_xlpm.fi,_xlfn._xlws.FILTER($O797:$O$2480,(MONTH($D797:$D$2480)=MONTH($D797))*($O797:$O$2480=$O797)),IF(COUNT(_xlpm.fi)&gt;1,"DUPLIKAT",""))</f>
        <v/>
      </c>
      <c r="AA797" s="31"/>
      <c r="AB797" s="31"/>
    </row>
    <row r="798" spans="2:28" ht="20.100000000000001" customHeight="1" x14ac:dyDescent="0.25">
      <c r="B798" s="31">
        <f t="shared" si="104"/>
        <v>786</v>
      </c>
      <c r="C798" s="31">
        <f t="shared" si="105"/>
        <v>1</v>
      </c>
      <c r="D798" s="32"/>
      <c r="E798" s="31"/>
      <c r="F798" s="31">
        <f>Datenbank!$E798</f>
        <v>0</v>
      </c>
      <c r="G798" s="33" t="str">
        <f>IF(ISERROR(INDEX([1]Plan!A:O,MATCH(E798,[1]Plan!C:C,0),MATCH(C798,[1]Plan!$A$2:$O$2,0))),"",INDEX([1]Plan!A:O,MATCH(E798,[1]Plan!C:C,0),MATCH(C798,[1]Plan!$A$2:$O$2,0)))</f>
        <v/>
      </c>
      <c r="H798" s="33"/>
      <c r="I798" s="33"/>
      <c r="J798" s="31"/>
      <c r="K798" s="33" t="str">
        <f t="shared" si="102"/>
        <v/>
      </c>
      <c r="L798" s="33" t="str">
        <f t="shared" si="103"/>
        <v/>
      </c>
      <c r="M798" s="31" t="str">
        <f t="shared" si="106"/>
        <v/>
      </c>
      <c r="N798" s="31" t="str">
        <f>IF(ISERROR(VLOOKUP(M798,[1]Plan!$Q$5:$R$22,2,FALSE)),"",VLOOKUP(M798,[1]Plan!$Q$5:$R$22,2,FALSE))</f>
        <v/>
      </c>
      <c r="O798" s="31" t="str">
        <f>IF(ISERROR(INDEX([1]Plan!$B:$B,MATCH(F798,[1]Plan!$C:$C,0))),"",INDEX([1]Plan!$B:$B,MATCH(F798,[1]Plan!$C:$C,0)))</f>
        <v/>
      </c>
      <c r="P798" s="33" t="str">
        <f t="shared" si="107"/>
        <v/>
      </c>
      <c r="Q798" s="33">
        <f t="shared" si="108"/>
        <v>0</v>
      </c>
      <c r="R798" s="33" t="str">
        <f t="shared" si="109"/>
        <v/>
      </c>
      <c r="S798" s="33" t="str">
        <f>IF(Z798="DUPLIKAT","",Tabelle1[[#This Row],[Soll-Monat]])</f>
        <v/>
      </c>
      <c r="T798" s="33" t="str">
        <f>IF(ISERROR(IF(M798=99,"",INDEX([1]Plan!A:O,MATCH($O798,[1]Plan!B:B,0),MATCH($C798,[1]Plan!$A$2:$O$2,0)))),"",IF(M798=99,"",INDEX([1]Plan!A:O,MATCH($O798,[1]Plan!B:B,0),MATCH($C798,[1]Plan!$A$2:$O$2,0))))</f>
        <v/>
      </c>
      <c r="U798" s="33">
        <f>IF(ISERROR(SUMIFS(P:P,E:E,Datenbank!$E798,C:C,Datenbank!$C798)),"",SUMIFS(P:P,E:E,Datenbank!$E798,C:C,Datenbank!$C798))+IF(ISERROR(SUMIFS(Q:Q,E:E,Datenbank!$E798,C:C,Datenbank!$C798)),"",SUMIFS(Q:Q,E:E,Datenbank!$E798,C:C,Datenbank!$C798))</f>
        <v>0</v>
      </c>
      <c r="V798" s="33" t="str">
        <f>IF(ISERROR(IF(Z798="Duplikat","",(Datenbank!$U798-Datenbank!$T798))),"",IF(Z798="Duplikat","",(Datenbank!$U798-Datenbank!$T798)))</f>
        <v/>
      </c>
      <c r="W798" s="33">
        <f ca="1">IF(ISERROR(SUMIF(O:T,Datenbank!$O798,T:T)),"",SUMIF(O:T,Datenbank!$O798,T:T))</f>
        <v>0</v>
      </c>
      <c r="X798" s="33">
        <f ca="1">IF(ISERROR(SUMIF(O:Q,Datenbank!$O798,Q:Q)),"",SUMIF(O:Q,Datenbank!$O798,Q:Q))+IF(ISERROR(SUMIF(O:Q,Datenbank!$O798,P:P)),"",SUMIF(O:Q,Datenbank!$O798,P:P))</f>
        <v>0</v>
      </c>
      <c r="Y798" s="33">
        <f ca="1">IF(ISERROR(Datenbank!$X798-W798),"",Datenbank!$X798-W798)</f>
        <v>0</v>
      </c>
      <c r="Z798" s="31" t="str" cm="1">
        <f t="array" ref="Z798">_xlfn.LET(_xlpm.fi,_xlfn._xlws.FILTER($O798:$O$2480,(MONTH($D798:$D$2480)=MONTH($D798))*($O798:$O$2480=$O798)),IF(COUNT(_xlpm.fi)&gt;1,"DUPLIKAT",""))</f>
        <v/>
      </c>
      <c r="AA798" s="31"/>
      <c r="AB798" s="31"/>
    </row>
    <row r="799" spans="2:28" ht="20.100000000000001" customHeight="1" x14ac:dyDescent="0.25">
      <c r="B799" s="31">
        <f t="shared" si="104"/>
        <v>787</v>
      </c>
      <c r="C799" s="31">
        <f t="shared" si="105"/>
        <v>1</v>
      </c>
      <c r="D799" s="32"/>
      <c r="E799" s="31"/>
      <c r="F799" s="31">
        <f>Datenbank!$E799</f>
        <v>0</v>
      </c>
      <c r="G799" s="33" t="str">
        <f>IF(ISERROR(INDEX([1]Plan!A:O,MATCH(E799,[1]Plan!C:C,0),MATCH(C799,[1]Plan!$A$2:$O$2,0))),"",INDEX([1]Plan!A:O,MATCH(E799,[1]Plan!C:C,0),MATCH(C799,[1]Plan!$A$2:$O$2,0)))</f>
        <v/>
      </c>
      <c r="H799" s="33"/>
      <c r="I799" s="33"/>
      <c r="J799" s="31"/>
      <c r="K799" s="33" t="str">
        <f t="shared" si="102"/>
        <v/>
      </c>
      <c r="L799" s="33" t="str">
        <f t="shared" si="103"/>
        <v/>
      </c>
      <c r="M799" s="31" t="str">
        <f t="shared" si="106"/>
        <v/>
      </c>
      <c r="N799" s="31" t="str">
        <f>IF(ISERROR(VLOOKUP(M799,[1]Plan!$Q$5:$R$22,2,FALSE)),"",VLOOKUP(M799,[1]Plan!$Q$5:$R$22,2,FALSE))</f>
        <v/>
      </c>
      <c r="O799" s="31" t="str">
        <f>IF(ISERROR(INDEX([1]Plan!$B:$B,MATCH(F799,[1]Plan!$C:$C,0))),"",INDEX([1]Plan!$B:$B,MATCH(F799,[1]Plan!$C:$C,0)))</f>
        <v/>
      </c>
      <c r="P799" s="33" t="str">
        <f t="shared" si="107"/>
        <v/>
      </c>
      <c r="Q799" s="33">
        <f t="shared" si="108"/>
        <v>0</v>
      </c>
      <c r="R799" s="33" t="str">
        <f t="shared" si="109"/>
        <v/>
      </c>
      <c r="S799" s="33" t="str">
        <f>IF(Z799="DUPLIKAT","",Tabelle1[[#This Row],[Soll-Monat]])</f>
        <v/>
      </c>
      <c r="T799" s="33" t="str">
        <f>IF(ISERROR(IF(M799=99,"",INDEX([1]Plan!A:O,MATCH($O799,[1]Plan!B:B,0),MATCH($C799,[1]Plan!$A$2:$O$2,0)))),"",IF(M799=99,"",INDEX([1]Plan!A:O,MATCH($O799,[1]Plan!B:B,0),MATCH($C799,[1]Plan!$A$2:$O$2,0))))</f>
        <v/>
      </c>
      <c r="U799" s="33">
        <f>IF(ISERROR(SUMIFS(P:P,E:E,Datenbank!$E799,C:C,Datenbank!$C799)),"",SUMIFS(P:P,E:E,Datenbank!$E799,C:C,Datenbank!$C799))+IF(ISERROR(SUMIFS(Q:Q,E:E,Datenbank!$E799,C:C,Datenbank!$C799)),"",SUMIFS(Q:Q,E:E,Datenbank!$E799,C:C,Datenbank!$C799))</f>
        <v>0</v>
      </c>
      <c r="V799" s="33" t="str">
        <f>IF(ISERROR(IF(Z799="Duplikat","",(Datenbank!$U799-Datenbank!$T799))),"",IF(Z799="Duplikat","",(Datenbank!$U799-Datenbank!$T799)))</f>
        <v/>
      </c>
      <c r="W799" s="33">
        <f ca="1">IF(ISERROR(SUMIF(O:T,Datenbank!$O799,T:T)),"",SUMIF(O:T,Datenbank!$O799,T:T))</f>
        <v>0</v>
      </c>
      <c r="X799" s="33">
        <f ca="1">IF(ISERROR(SUMIF(O:Q,Datenbank!$O799,Q:Q)),"",SUMIF(O:Q,Datenbank!$O799,Q:Q))+IF(ISERROR(SUMIF(O:Q,Datenbank!$O799,P:P)),"",SUMIF(O:Q,Datenbank!$O799,P:P))</f>
        <v>0</v>
      </c>
      <c r="Y799" s="33">
        <f ca="1">IF(ISERROR(Datenbank!$X799-W799),"",Datenbank!$X799-W799)</f>
        <v>0</v>
      </c>
      <c r="Z799" s="31" t="str" cm="1">
        <f t="array" ref="Z799">_xlfn.LET(_xlpm.fi,_xlfn._xlws.FILTER($O799:$O$2480,(MONTH($D799:$D$2480)=MONTH($D799))*($O799:$O$2480=$O799)),IF(COUNT(_xlpm.fi)&gt;1,"DUPLIKAT",""))</f>
        <v/>
      </c>
      <c r="AA799" s="31"/>
      <c r="AB799" s="31"/>
    </row>
    <row r="800" spans="2:28" ht="20.100000000000001" customHeight="1" x14ac:dyDescent="0.25">
      <c r="B800" s="31">
        <f t="shared" si="104"/>
        <v>788</v>
      </c>
      <c r="C800" s="31">
        <f t="shared" si="105"/>
        <v>1</v>
      </c>
      <c r="D800" s="32"/>
      <c r="E800" s="31"/>
      <c r="F800" s="31">
        <f>Datenbank!$E800</f>
        <v>0</v>
      </c>
      <c r="G800" s="33" t="str">
        <f>IF(ISERROR(INDEX([1]Plan!A:O,MATCH(E800,[1]Plan!C:C,0),MATCH(C800,[1]Plan!$A$2:$O$2,0))),"",INDEX([1]Plan!A:O,MATCH(E800,[1]Plan!C:C,0),MATCH(C800,[1]Plan!$A$2:$O$2,0)))</f>
        <v/>
      </c>
      <c r="H800" s="33"/>
      <c r="I800" s="33"/>
      <c r="J800" s="31"/>
      <c r="K800" s="33" t="str">
        <f t="shared" si="102"/>
        <v/>
      </c>
      <c r="L800" s="33" t="str">
        <f t="shared" si="103"/>
        <v/>
      </c>
      <c r="M800" s="31" t="str">
        <f t="shared" si="106"/>
        <v/>
      </c>
      <c r="N800" s="31" t="str">
        <f>IF(ISERROR(VLOOKUP(M800,[1]Plan!$Q$5:$R$22,2,FALSE)),"",VLOOKUP(M800,[1]Plan!$Q$5:$R$22,2,FALSE))</f>
        <v/>
      </c>
      <c r="O800" s="31" t="str">
        <f>IF(ISERROR(INDEX([1]Plan!$B:$B,MATCH(F800,[1]Plan!$C:$C,0))),"",INDEX([1]Plan!$B:$B,MATCH(F800,[1]Plan!$C:$C,0)))</f>
        <v/>
      </c>
      <c r="P800" s="33" t="str">
        <f t="shared" si="107"/>
        <v/>
      </c>
      <c r="Q800" s="33">
        <f t="shared" si="108"/>
        <v>0</v>
      </c>
      <c r="R800" s="33" t="str">
        <f t="shared" si="109"/>
        <v/>
      </c>
      <c r="S800" s="33" t="str">
        <f>IF(Z800="DUPLIKAT","",Tabelle1[[#This Row],[Soll-Monat]])</f>
        <v/>
      </c>
      <c r="T800" s="33" t="str">
        <f>IF(ISERROR(IF(M800=99,"",INDEX([1]Plan!A:O,MATCH($O800,[1]Plan!B:B,0),MATCH($C800,[1]Plan!$A$2:$O$2,0)))),"",IF(M800=99,"",INDEX([1]Plan!A:O,MATCH($O800,[1]Plan!B:B,0),MATCH($C800,[1]Plan!$A$2:$O$2,0))))</f>
        <v/>
      </c>
      <c r="U800" s="33">
        <f>IF(ISERROR(SUMIFS(P:P,E:E,Datenbank!$E800,C:C,Datenbank!$C800)),"",SUMIFS(P:P,E:E,Datenbank!$E800,C:C,Datenbank!$C800))+IF(ISERROR(SUMIFS(Q:Q,E:E,Datenbank!$E800,C:C,Datenbank!$C800)),"",SUMIFS(Q:Q,E:E,Datenbank!$E800,C:C,Datenbank!$C800))</f>
        <v>0</v>
      </c>
      <c r="V800" s="33" t="str">
        <f>IF(ISERROR(IF(Z800="Duplikat","",(Datenbank!$U800-Datenbank!$T800))),"",IF(Z800="Duplikat","",(Datenbank!$U800-Datenbank!$T800)))</f>
        <v/>
      </c>
      <c r="W800" s="33">
        <f ca="1">IF(ISERROR(SUMIF(O:T,Datenbank!$O800,T:T)),"",SUMIF(O:T,Datenbank!$O800,T:T))</f>
        <v>0</v>
      </c>
      <c r="X800" s="33">
        <f ca="1">IF(ISERROR(SUMIF(O:Q,Datenbank!$O800,Q:Q)),"",SUMIF(O:Q,Datenbank!$O800,Q:Q))+IF(ISERROR(SUMIF(O:Q,Datenbank!$O800,P:P)),"",SUMIF(O:Q,Datenbank!$O800,P:P))</f>
        <v>0</v>
      </c>
      <c r="Y800" s="33">
        <f ca="1">IF(ISERROR(Datenbank!$X800-W800),"",Datenbank!$X800-W800)</f>
        <v>0</v>
      </c>
      <c r="Z800" s="31" t="str" cm="1">
        <f t="array" ref="Z800">_xlfn.LET(_xlpm.fi,_xlfn._xlws.FILTER($O800:$O$2480,(MONTH($D800:$D$2480)=MONTH($D800))*($O800:$O$2480=$O800)),IF(COUNT(_xlpm.fi)&gt;1,"DUPLIKAT",""))</f>
        <v/>
      </c>
      <c r="AA800" s="31"/>
      <c r="AB800" s="31"/>
    </row>
    <row r="801" spans="2:28" ht="20.100000000000001" customHeight="1" x14ac:dyDescent="0.25">
      <c r="B801" s="31">
        <f t="shared" si="104"/>
        <v>789</v>
      </c>
      <c r="C801" s="31">
        <f t="shared" si="105"/>
        <v>1</v>
      </c>
      <c r="D801" s="32"/>
      <c r="E801" s="31"/>
      <c r="F801" s="31">
        <f>Datenbank!$E801</f>
        <v>0</v>
      </c>
      <c r="G801" s="33" t="str">
        <f>IF(ISERROR(INDEX([1]Plan!A:O,MATCH(E801,[1]Plan!C:C,0),MATCH(C801,[1]Plan!$A$2:$O$2,0))),"",INDEX([1]Plan!A:O,MATCH(E801,[1]Plan!C:C,0),MATCH(C801,[1]Plan!$A$2:$O$2,0)))</f>
        <v/>
      </c>
      <c r="H801" s="33"/>
      <c r="I801" s="33"/>
      <c r="J801" s="31"/>
      <c r="K801" s="33" t="str">
        <f t="shared" si="102"/>
        <v/>
      </c>
      <c r="L801" s="33" t="str">
        <f t="shared" si="103"/>
        <v/>
      </c>
      <c r="M801" s="31" t="str">
        <f t="shared" si="106"/>
        <v/>
      </c>
      <c r="N801" s="31" t="str">
        <f>IF(ISERROR(VLOOKUP(M801,[1]Plan!$Q$5:$R$22,2,FALSE)),"",VLOOKUP(M801,[1]Plan!$Q$5:$R$22,2,FALSE))</f>
        <v/>
      </c>
      <c r="O801" s="31" t="str">
        <f>IF(ISERROR(INDEX([1]Plan!$B:$B,MATCH(F801,[1]Plan!$C:$C,0))),"",INDEX([1]Plan!$B:$B,MATCH(F801,[1]Plan!$C:$C,0)))</f>
        <v/>
      </c>
      <c r="P801" s="33" t="str">
        <f t="shared" si="107"/>
        <v/>
      </c>
      <c r="Q801" s="33">
        <f t="shared" si="108"/>
        <v>0</v>
      </c>
      <c r="R801" s="33" t="str">
        <f t="shared" si="109"/>
        <v/>
      </c>
      <c r="S801" s="33" t="str">
        <f>IF(Z801="DUPLIKAT","",Tabelle1[[#This Row],[Soll-Monat]])</f>
        <v/>
      </c>
      <c r="T801" s="33" t="str">
        <f>IF(ISERROR(IF(M801=99,"",INDEX([1]Plan!A:O,MATCH($O801,[1]Plan!B:B,0),MATCH($C801,[1]Plan!$A$2:$O$2,0)))),"",IF(M801=99,"",INDEX([1]Plan!A:O,MATCH($O801,[1]Plan!B:B,0),MATCH($C801,[1]Plan!$A$2:$O$2,0))))</f>
        <v/>
      </c>
      <c r="U801" s="33">
        <f>IF(ISERROR(SUMIFS(P:P,E:E,Datenbank!$E801,C:C,Datenbank!$C801)),"",SUMIFS(P:P,E:E,Datenbank!$E801,C:C,Datenbank!$C801))+IF(ISERROR(SUMIFS(Q:Q,E:E,Datenbank!$E801,C:C,Datenbank!$C801)),"",SUMIFS(Q:Q,E:E,Datenbank!$E801,C:C,Datenbank!$C801))</f>
        <v>0</v>
      </c>
      <c r="V801" s="33" t="str">
        <f>IF(ISERROR(IF(Z801="Duplikat","",(Datenbank!$U801-Datenbank!$T801))),"",IF(Z801="Duplikat","",(Datenbank!$U801-Datenbank!$T801)))</f>
        <v/>
      </c>
      <c r="W801" s="33">
        <f ca="1">IF(ISERROR(SUMIF(O:T,Datenbank!$O801,T:T)),"",SUMIF(O:T,Datenbank!$O801,T:T))</f>
        <v>0</v>
      </c>
      <c r="X801" s="33">
        <f ca="1">IF(ISERROR(SUMIF(O:Q,Datenbank!$O801,Q:Q)),"",SUMIF(O:Q,Datenbank!$O801,Q:Q))+IF(ISERROR(SUMIF(O:Q,Datenbank!$O801,P:P)),"",SUMIF(O:Q,Datenbank!$O801,P:P))</f>
        <v>0</v>
      </c>
      <c r="Y801" s="33">
        <f ca="1">IF(ISERROR(Datenbank!$X801-W801),"",Datenbank!$X801-W801)</f>
        <v>0</v>
      </c>
      <c r="Z801" s="31" t="str" cm="1">
        <f t="array" ref="Z801">_xlfn.LET(_xlpm.fi,_xlfn._xlws.FILTER($O801:$O$2480,(MONTH($D801:$D$2480)=MONTH($D801))*($O801:$O$2480=$O801)),IF(COUNT(_xlpm.fi)&gt;1,"DUPLIKAT",""))</f>
        <v/>
      </c>
      <c r="AA801" s="31"/>
      <c r="AB801" s="31"/>
    </row>
    <row r="802" spans="2:28" ht="20.100000000000001" customHeight="1" x14ac:dyDescent="0.25">
      <c r="B802" s="31">
        <f t="shared" si="104"/>
        <v>790</v>
      </c>
      <c r="C802" s="31">
        <f t="shared" si="105"/>
        <v>1</v>
      </c>
      <c r="D802" s="32"/>
      <c r="E802" s="31"/>
      <c r="F802" s="31">
        <f>Datenbank!$E802</f>
        <v>0</v>
      </c>
      <c r="G802" s="33" t="str">
        <f>IF(ISERROR(INDEX([1]Plan!A:O,MATCH(E802,[1]Plan!C:C,0),MATCH(C802,[1]Plan!$A$2:$O$2,0))),"",INDEX([1]Plan!A:O,MATCH(E802,[1]Plan!C:C,0),MATCH(C802,[1]Plan!$A$2:$O$2,0)))</f>
        <v/>
      </c>
      <c r="H802" s="33"/>
      <c r="I802" s="33"/>
      <c r="J802" s="31"/>
      <c r="K802" s="33" t="str">
        <f t="shared" si="102"/>
        <v/>
      </c>
      <c r="L802" s="33" t="str">
        <f t="shared" si="103"/>
        <v/>
      </c>
      <c r="M802" s="31" t="str">
        <f t="shared" si="106"/>
        <v/>
      </c>
      <c r="N802" s="31" t="str">
        <f>IF(ISERROR(VLOOKUP(M802,[1]Plan!$Q$5:$R$22,2,FALSE)),"",VLOOKUP(M802,[1]Plan!$Q$5:$R$22,2,FALSE))</f>
        <v/>
      </c>
      <c r="O802" s="31" t="str">
        <f>IF(ISERROR(INDEX([1]Plan!$B:$B,MATCH(F802,[1]Plan!$C:$C,0))),"",INDEX([1]Plan!$B:$B,MATCH(F802,[1]Plan!$C:$C,0)))</f>
        <v/>
      </c>
      <c r="P802" s="33" t="str">
        <f t="shared" si="107"/>
        <v/>
      </c>
      <c r="Q802" s="33">
        <f t="shared" si="108"/>
        <v>0</v>
      </c>
      <c r="R802" s="33" t="str">
        <f t="shared" si="109"/>
        <v/>
      </c>
      <c r="S802" s="33" t="str">
        <f>IF(Z802="DUPLIKAT","",Tabelle1[[#This Row],[Soll-Monat]])</f>
        <v/>
      </c>
      <c r="T802" s="33" t="str">
        <f>IF(ISERROR(IF(M802=99,"",INDEX([1]Plan!A:O,MATCH($O802,[1]Plan!B:B,0),MATCH($C802,[1]Plan!$A$2:$O$2,0)))),"",IF(M802=99,"",INDEX([1]Plan!A:O,MATCH($O802,[1]Plan!B:B,0),MATCH($C802,[1]Plan!$A$2:$O$2,0))))</f>
        <v/>
      </c>
      <c r="U802" s="33">
        <f>IF(ISERROR(SUMIFS(P:P,E:E,Datenbank!$E802,C:C,Datenbank!$C802)),"",SUMIFS(P:P,E:E,Datenbank!$E802,C:C,Datenbank!$C802))+IF(ISERROR(SUMIFS(Q:Q,E:E,Datenbank!$E802,C:C,Datenbank!$C802)),"",SUMIFS(Q:Q,E:E,Datenbank!$E802,C:C,Datenbank!$C802))</f>
        <v>0</v>
      </c>
      <c r="V802" s="33" t="str">
        <f>IF(ISERROR(IF(Z802="Duplikat","",(Datenbank!$U802-Datenbank!$T802))),"",IF(Z802="Duplikat","",(Datenbank!$U802-Datenbank!$T802)))</f>
        <v/>
      </c>
      <c r="W802" s="33">
        <f ca="1">IF(ISERROR(SUMIF(O:T,Datenbank!$O802,T:T)),"",SUMIF(O:T,Datenbank!$O802,T:T))</f>
        <v>0</v>
      </c>
      <c r="X802" s="33">
        <f ca="1">IF(ISERROR(SUMIF(O:Q,Datenbank!$O802,Q:Q)),"",SUMIF(O:Q,Datenbank!$O802,Q:Q))+IF(ISERROR(SUMIF(O:Q,Datenbank!$O802,P:P)),"",SUMIF(O:Q,Datenbank!$O802,P:P))</f>
        <v>0</v>
      </c>
      <c r="Y802" s="33">
        <f ca="1">IF(ISERROR(Datenbank!$X802-W802),"",Datenbank!$X802-W802)</f>
        <v>0</v>
      </c>
      <c r="Z802" s="31" t="str" cm="1">
        <f t="array" ref="Z802">_xlfn.LET(_xlpm.fi,_xlfn._xlws.FILTER($O802:$O$2480,(MONTH($D802:$D$2480)=MONTH($D802))*($O802:$O$2480=$O802)),IF(COUNT(_xlpm.fi)&gt;1,"DUPLIKAT",""))</f>
        <v/>
      </c>
      <c r="AA802" s="31"/>
      <c r="AB802" s="31"/>
    </row>
    <row r="803" spans="2:28" ht="20.100000000000001" customHeight="1" x14ac:dyDescent="0.25">
      <c r="B803" s="31">
        <f t="shared" si="104"/>
        <v>791</v>
      </c>
      <c r="C803" s="31">
        <f t="shared" si="105"/>
        <v>1</v>
      </c>
      <c r="D803" s="32"/>
      <c r="E803" s="31"/>
      <c r="F803" s="31">
        <f>Datenbank!$E803</f>
        <v>0</v>
      </c>
      <c r="G803" s="33" t="str">
        <f>IF(ISERROR(INDEX([1]Plan!A:O,MATCH(E803,[1]Plan!C:C,0),MATCH(C803,[1]Plan!$A$2:$O$2,0))),"",INDEX([1]Plan!A:O,MATCH(E803,[1]Plan!C:C,0),MATCH(C803,[1]Plan!$A$2:$O$2,0)))</f>
        <v/>
      </c>
      <c r="H803" s="33"/>
      <c r="I803" s="33"/>
      <c r="J803" s="31"/>
      <c r="K803" s="33" t="str">
        <f t="shared" si="102"/>
        <v/>
      </c>
      <c r="L803" s="33" t="str">
        <f t="shared" si="103"/>
        <v/>
      </c>
      <c r="M803" s="31" t="str">
        <f t="shared" si="106"/>
        <v/>
      </c>
      <c r="N803" s="31" t="str">
        <f>IF(ISERROR(VLOOKUP(M803,[1]Plan!$Q$5:$R$22,2,FALSE)),"",VLOOKUP(M803,[1]Plan!$Q$5:$R$22,2,FALSE))</f>
        <v/>
      </c>
      <c r="O803" s="31" t="str">
        <f>IF(ISERROR(INDEX([1]Plan!$B:$B,MATCH(F803,[1]Plan!$C:$C,0))),"",INDEX([1]Plan!$B:$B,MATCH(F803,[1]Plan!$C:$C,0)))</f>
        <v/>
      </c>
      <c r="P803" s="33" t="str">
        <f t="shared" si="107"/>
        <v/>
      </c>
      <c r="Q803" s="33">
        <f t="shared" si="108"/>
        <v>0</v>
      </c>
      <c r="R803" s="33" t="str">
        <f t="shared" si="109"/>
        <v/>
      </c>
      <c r="S803" s="33" t="str">
        <f>IF(Z803="DUPLIKAT","",Tabelle1[[#This Row],[Soll-Monat]])</f>
        <v/>
      </c>
      <c r="T803" s="33" t="str">
        <f>IF(ISERROR(IF(M803=99,"",INDEX([1]Plan!A:O,MATCH($O803,[1]Plan!B:B,0),MATCH($C803,[1]Plan!$A$2:$O$2,0)))),"",IF(M803=99,"",INDEX([1]Plan!A:O,MATCH($O803,[1]Plan!B:B,0),MATCH($C803,[1]Plan!$A$2:$O$2,0))))</f>
        <v/>
      </c>
      <c r="U803" s="33">
        <f>IF(ISERROR(SUMIFS(P:P,E:E,Datenbank!$E803,C:C,Datenbank!$C803)),"",SUMIFS(P:P,E:E,Datenbank!$E803,C:C,Datenbank!$C803))+IF(ISERROR(SUMIFS(Q:Q,E:E,Datenbank!$E803,C:C,Datenbank!$C803)),"",SUMIFS(Q:Q,E:E,Datenbank!$E803,C:C,Datenbank!$C803))</f>
        <v>0</v>
      </c>
      <c r="V803" s="33" t="str">
        <f>IF(ISERROR(IF(Z803="Duplikat","",(Datenbank!$U803-Datenbank!$T803))),"",IF(Z803="Duplikat","",(Datenbank!$U803-Datenbank!$T803)))</f>
        <v/>
      </c>
      <c r="W803" s="33">
        <f ca="1">IF(ISERROR(SUMIF(O:T,Datenbank!$O803,T:T)),"",SUMIF(O:T,Datenbank!$O803,T:T))</f>
        <v>0</v>
      </c>
      <c r="X803" s="33">
        <f ca="1">IF(ISERROR(SUMIF(O:Q,Datenbank!$O803,Q:Q)),"",SUMIF(O:Q,Datenbank!$O803,Q:Q))+IF(ISERROR(SUMIF(O:Q,Datenbank!$O803,P:P)),"",SUMIF(O:Q,Datenbank!$O803,P:P))</f>
        <v>0</v>
      </c>
      <c r="Y803" s="33">
        <f ca="1">IF(ISERROR(Datenbank!$X803-W803),"",Datenbank!$X803-W803)</f>
        <v>0</v>
      </c>
      <c r="Z803" s="31" t="str" cm="1">
        <f t="array" ref="Z803">_xlfn.LET(_xlpm.fi,_xlfn._xlws.FILTER($O803:$O$2480,(MONTH($D803:$D$2480)=MONTH($D803))*($O803:$O$2480=$O803)),IF(COUNT(_xlpm.fi)&gt;1,"DUPLIKAT",""))</f>
        <v/>
      </c>
      <c r="AA803" s="31"/>
      <c r="AB803" s="31"/>
    </row>
    <row r="804" spans="2:28" ht="20.100000000000001" customHeight="1" x14ac:dyDescent="0.25">
      <c r="B804" s="31">
        <f t="shared" si="104"/>
        <v>792</v>
      </c>
      <c r="C804" s="31">
        <f t="shared" si="105"/>
        <v>1</v>
      </c>
      <c r="D804" s="32"/>
      <c r="E804" s="31"/>
      <c r="F804" s="31">
        <f>Datenbank!$E804</f>
        <v>0</v>
      </c>
      <c r="G804" s="33" t="str">
        <f>IF(ISERROR(INDEX([1]Plan!A:O,MATCH(E804,[1]Plan!C:C,0),MATCH(C804,[1]Plan!$A$2:$O$2,0))),"",INDEX([1]Plan!A:O,MATCH(E804,[1]Plan!C:C,0),MATCH(C804,[1]Plan!$A$2:$O$2,0)))</f>
        <v/>
      </c>
      <c r="H804" s="33"/>
      <c r="I804" s="33"/>
      <c r="J804" s="31"/>
      <c r="K804" s="33" t="str">
        <f t="shared" si="102"/>
        <v/>
      </c>
      <c r="L804" s="33" t="str">
        <f t="shared" si="103"/>
        <v/>
      </c>
      <c r="M804" s="31" t="str">
        <f t="shared" si="106"/>
        <v/>
      </c>
      <c r="N804" s="31" t="str">
        <f>IF(ISERROR(VLOOKUP(M804,[1]Plan!$Q$5:$R$22,2,FALSE)),"",VLOOKUP(M804,[1]Plan!$Q$5:$R$22,2,FALSE))</f>
        <v/>
      </c>
      <c r="O804" s="31" t="str">
        <f>IF(ISERROR(INDEX([1]Plan!$B:$B,MATCH(F804,[1]Plan!$C:$C,0))),"",INDEX([1]Plan!$B:$B,MATCH(F804,[1]Plan!$C:$C,0)))</f>
        <v/>
      </c>
      <c r="P804" s="33" t="str">
        <f t="shared" si="107"/>
        <v/>
      </c>
      <c r="Q804" s="33">
        <f t="shared" si="108"/>
        <v>0</v>
      </c>
      <c r="R804" s="33" t="str">
        <f t="shared" si="109"/>
        <v/>
      </c>
      <c r="S804" s="33" t="str">
        <f>IF(Z804="DUPLIKAT","",Tabelle1[[#This Row],[Soll-Monat]])</f>
        <v/>
      </c>
      <c r="T804" s="33" t="str">
        <f>IF(ISERROR(IF(M804=99,"",INDEX([1]Plan!A:O,MATCH($O804,[1]Plan!B:B,0),MATCH($C804,[1]Plan!$A$2:$O$2,0)))),"",IF(M804=99,"",INDEX([1]Plan!A:O,MATCH($O804,[1]Plan!B:B,0),MATCH($C804,[1]Plan!$A$2:$O$2,0))))</f>
        <v/>
      </c>
      <c r="U804" s="33">
        <f>IF(ISERROR(SUMIFS(P:P,E:E,Datenbank!$E804,C:C,Datenbank!$C804)),"",SUMIFS(P:P,E:E,Datenbank!$E804,C:C,Datenbank!$C804))+IF(ISERROR(SUMIFS(Q:Q,E:E,Datenbank!$E804,C:C,Datenbank!$C804)),"",SUMIFS(Q:Q,E:E,Datenbank!$E804,C:C,Datenbank!$C804))</f>
        <v>0</v>
      </c>
      <c r="V804" s="33" t="str">
        <f>IF(ISERROR(IF(Z804="Duplikat","",(Datenbank!$U804-Datenbank!$T804))),"",IF(Z804="Duplikat","",(Datenbank!$U804-Datenbank!$T804)))</f>
        <v/>
      </c>
      <c r="W804" s="33">
        <f ca="1">IF(ISERROR(SUMIF(O:T,Datenbank!$O804,T:T)),"",SUMIF(O:T,Datenbank!$O804,T:T))</f>
        <v>0</v>
      </c>
      <c r="X804" s="33">
        <f ca="1">IF(ISERROR(SUMIF(O:Q,Datenbank!$O804,Q:Q)),"",SUMIF(O:Q,Datenbank!$O804,Q:Q))+IF(ISERROR(SUMIF(O:Q,Datenbank!$O804,P:P)),"",SUMIF(O:Q,Datenbank!$O804,P:P))</f>
        <v>0</v>
      </c>
      <c r="Y804" s="33">
        <f ca="1">IF(ISERROR(Datenbank!$X804-W804),"",Datenbank!$X804-W804)</f>
        <v>0</v>
      </c>
      <c r="Z804" s="31" t="str" cm="1">
        <f t="array" ref="Z804">_xlfn.LET(_xlpm.fi,_xlfn._xlws.FILTER($O804:$O$2480,(MONTH($D804:$D$2480)=MONTH($D804))*($O804:$O$2480=$O804)),IF(COUNT(_xlpm.fi)&gt;1,"DUPLIKAT",""))</f>
        <v/>
      </c>
      <c r="AA804" s="31"/>
      <c r="AB804" s="31"/>
    </row>
    <row r="805" spans="2:28" ht="20.100000000000001" customHeight="1" x14ac:dyDescent="0.25">
      <c r="B805" s="31">
        <f t="shared" si="104"/>
        <v>793</v>
      </c>
      <c r="C805" s="31">
        <f t="shared" si="105"/>
        <v>1</v>
      </c>
      <c r="D805" s="32"/>
      <c r="E805" s="31"/>
      <c r="F805" s="31">
        <f>Datenbank!$E805</f>
        <v>0</v>
      </c>
      <c r="G805" s="33" t="str">
        <f>IF(ISERROR(INDEX([1]Plan!A:O,MATCH(E805,[1]Plan!C:C,0),MATCH(C805,[1]Plan!$A$2:$O$2,0))),"",INDEX([1]Plan!A:O,MATCH(E805,[1]Plan!C:C,0),MATCH(C805,[1]Plan!$A$2:$O$2,0)))</f>
        <v/>
      </c>
      <c r="H805" s="33"/>
      <c r="I805" s="33"/>
      <c r="J805" s="31"/>
      <c r="K805" s="33" t="str">
        <f t="shared" si="102"/>
        <v/>
      </c>
      <c r="L805" s="33" t="str">
        <f t="shared" si="103"/>
        <v/>
      </c>
      <c r="M805" s="31" t="str">
        <f t="shared" si="106"/>
        <v/>
      </c>
      <c r="N805" s="31" t="str">
        <f>IF(ISERROR(VLOOKUP(M805,[1]Plan!$Q$5:$R$22,2,FALSE)),"",VLOOKUP(M805,[1]Plan!$Q$5:$R$22,2,FALSE))</f>
        <v/>
      </c>
      <c r="O805" s="31" t="str">
        <f>IF(ISERROR(INDEX([1]Plan!$B:$B,MATCH(F805,[1]Plan!$C:$C,0))),"",INDEX([1]Plan!$B:$B,MATCH(F805,[1]Plan!$C:$C,0)))</f>
        <v/>
      </c>
      <c r="P805" s="33" t="str">
        <f t="shared" si="107"/>
        <v/>
      </c>
      <c r="Q805" s="33">
        <f t="shared" si="108"/>
        <v>0</v>
      </c>
      <c r="R805" s="33" t="str">
        <f t="shared" si="109"/>
        <v/>
      </c>
      <c r="S805" s="33" t="str">
        <f>IF(Z805="DUPLIKAT","",Tabelle1[[#This Row],[Soll-Monat]])</f>
        <v/>
      </c>
      <c r="T805" s="33" t="str">
        <f>IF(ISERROR(IF(M805=99,"",INDEX([1]Plan!A:O,MATCH($O805,[1]Plan!B:B,0),MATCH($C805,[1]Plan!$A$2:$O$2,0)))),"",IF(M805=99,"",INDEX([1]Plan!A:O,MATCH($O805,[1]Plan!B:B,0),MATCH($C805,[1]Plan!$A$2:$O$2,0))))</f>
        <v/>
      </c>
      <c r="U805" s="33">
        <f>IF(ISERROR(SUMIFS(P:P,E:E,Datenbank!$E805,C:C,Datenbank!$C805)),"",SUMIFS(P:P,E:E,Datenbank!$E805,C:C,Datenbank!$C805))+IF(ISERROR(SUMIFS(Q:Q,E:E,Datenbank!$E805,C:C,Datenbank!$C805)),"",SUMIFS(Q:Q,E:E,Datenbank!$E805,C:C,Datenbank!$C805))</f>
        <v>0</v>
      </c>
      <c r="V805" s="33" t="str">
        <f>IF(ISERROR(IF(Z805="Duplikat","",(Datenbank!$U805-Datenbank!$T805))),"",IF(Z805="Duplikat","",(Datenbank!$U805-Datenbank!$T805)))</f>
        <v/>
      </c>
      <c r="W805" s="33">
        <f ca="1">IF(ISERROR(SUMIF(O:T,Datenbank!$O805,T:T)),"",SUMIF(O:T,Datenbank!$O805,T:T))</f>
        <v>0</v>
      </c>
      <c r="X805" s="33">
        <f ca="1">IF(ISERROR(SUMIF(O:Q,Datenbank!$O805,Q:Q)),"",SUMIF(O:Q,Datenbank!$O805,Q:Q))+IF(ISERROR(SUMIF(O:Q,Datenbank!$O805,P:P)),"",SUMIF(O:Q,Datenbank!$O805,P:P))</f>
        <v>0</v>
      </c>
      <c r="Y805" s="33">
        <f ca="1">IF(ISERROR(Datenbank!$X805-W805),"",Datenbank!$X805-W805)</f>
        <v>0</v>
      </c>
      <c r="Z805" s="31" t="str" cm="1">
        <f t="array" ref="Z805">_xlfn.LET(_xlpm.fi,_xlfn._xlws.FILTER($O805:$O$2480,(MONTH($D805:$D$2480)=MONTH($D805))*($O805:$O$2480=$O805)),IF(COUNT(_xlpm.fi)&gt;1,"DUPLIKAT",""))</f>
        <v/>
      </c>
      <c r="AA805" s="31"/>
      <c r="AB805" s="31"/>
    </row>
    <row r="806" spans="2:28" ht="20.100000000000001" customHeight="1" x14ac:dyDescent="0.25">
      <c r="B806" s="31">
        <f t="shared" si="104"/>
        <v>794</v>
      </c>
      <c r="C806" s="31">
        <f t="shared" si="105"/>
        <v>1</v>
      </c>
      <c r="D806" s="32"/>
      <c r="E806" s="31"/>
      <c r="F806" s="31">
        <f>Datenbank!$E806</f>
        <v>0</v>
      </c>
      <c r="G806" s="33" t="str">
        <f>IF(ISERROR(INDEX([1]Plan!A:O,MATCH(E806,[1]Plan!C:C,0),MATCH(C806,[1]Plan!$A$2:$O$2,0))),"",INDEX([1]Plan!A:O,MATCH(E806,[1]Plan!C:C,0),MATCH(C806,[1]Plan!$A$2:$O$2,0)))</f>
        <v/>
      </c>
      <c r="H806" s="33"/>
      <c r="I806" s="33"/>
      <c r="J806" s="31"/>
      <c r="K806" s="33" t="str">
        <f t="shared" si="102"/>
        <v/>
      </c>
      <c r="L806" s="33" t="str">
        <f t="shared" si="103"/>
        <v/>
      </c>
      <c r="M806" s="31" t="str">
        <f t="shared" si="106"/>
        <v/>
      </c>
      <c r="N806" s="31" t="str">
        <f>IF(ISERROR(VLOOKUP(M806,[1]Plan!$Q$5:$R$22,2,FALSE)),"",VLOOKUP(M806,[1]Plan!$Q$5:$R$22,2,FALSE))</f>
        <v/>
      </c>
      <c r="O806" s="31" t="str">
        <f>IF(ISERROR(INDEX([1]Plan!$B:$B,MATCH(F806,[1]Plan!$C:$C,0))),"",INDEX([1]Plan!$B:$B,MATCH(F806,[1]Plan!$C:$C,0)))</f>
        <v/>
      </c>
      <c r="P806" s="33" t="str">
        <f t="shared" si="107"/>
        <v/>
      </c>
      <c r="Q806" s="33">
        <f t="shared" si="108"/>
        <v>0</v>
      </c>
      <c r="R806" s="33" t="str">
        <f t="shared" si="109"/>
        <v/>
      </c>
      <c r="S806" s="33" t="str">
        <f>IF(Z806="DUPLIKAT","",Tabelle1[[#This Row],[Soll-Monat]])</f>
        <v/>
      </c>
      <c r="T806" s="33" t="str">
        <f>IF(ISERROR(IF(M806=99,"",INDEX([1]Plan!A:O,MATCH($O806,[1]Plan!B:B,0),MATCH($C806,[1]Plan!$A$2:$O$2,0)))),"",IF(M806=99,"",INDEX([1]Plan!A:O,MATCH($O806,[1]Plan!B:B,0),MATCH($C806,[1]Plan!$A$2:$O$2,0))))</f>
        <v/>
      </c>
      <c r="U806" s="33">
        <f>IF(ISERROR(SUMIFS(P:P,E:E,Datenbank!$E806,C:C,Datenbank!$C806)),"",SUMIFS(P:P,E:E,Datenbank!$E806,C:C,Datenbank!$C806))+IF(ISERROR(SUMIFS(Q:Q,E:E,Datenbank!$E806,C:C,Datenbank!$C806)),"",SUMIFS(Q:Q,E:E,Datenbank!$E806,C:C,Datenbank!$C806))</f>
        <v>0</v>
      </c>
      <c r="V806" s="33" t="str">
        <f>IF(ISERROR(IF(Z806="Duplikat","",(Datenbank!$U806-Datenbank!$T806))),"",IF(Z806="Duplikat","",(Datenbank!$U806-Datenbank!$T806)))</f>
        <v/>
      </c>
      <c r="W806" s="33">
        <f ca="1">IF(ISERROR(SUMIF(O:T,Datenbank!$O806,T:T)),"",SUMIF(O:T,Datenbank!$O806,T:T))</f>
        <v>0</v>
      </c>
      <c r="X806" s="33">
        <f ca="1">IF(ISERROR(SUMIF(O:Q,Datenbank!$O806,Q:Q)),"",SUMIF(O:Q,Datenbank!$O806,Q:Q))+IF(ISERROR(SUMIF(O:Q,Datenbank!$O806,P:P)),"",SUMIF(O:Q,Datenbank!$O806,P:P))</f>
        <v>0</v>
      </c>
      <c r="Y806" s="33">
        <f ca="1">IF(ISERROR(Datenbank!$X806-W806),"",Datenbank!$X806-W806)</f>
        <v>0</v>
      </c>
      <c r="Z806" s="31" t="str" cm="1">
        <f t="array" ref="Z806">_xlfn.LET(_xlpm.fi,_xlfn._xlws.FILTER($O806:$O$2480,(MONTH($D806:$D$2480)=MONTH($D806))*($O806:$O$2480=$O806)),IF(COUNT(_xlpm.fi)&gt;1,"DUPLIKAT",""))</f>
        <v/>
      </c>
      <c r="AA806" s="31"/>
      <c r="AB806" s="31"/>
    </row>
    <row r="807" spans="2:28" ht="20.100000000000001" customHeight="1" x14ac:dyDescent="0.25">
      <c r="B807" s="31">
        <f t="shared" si="104"/>
        <v>795</v>
      </c>
      <c r="C807" s="31">
        <f t="shared" si="105"/>
        <v>1</v>
      </c>
      <c r="D807" s="32"/>
      <c r="E807" s="31"/>
      <c r="F807" s="31">
        <f>Datenbank!$E807</f>
        <v>0</v>
      </c>
      <c r="G807" s="33" t="str">
        <f>IF(ISERROR(INDEX([1]Plan!A:O,MATCH(E807,[1]Plan!C:C,0),MATCH(C807,[1]Plan!$A$2:$O$2,0))),"",INDEX([1]Plan!A:O,MATCH(E807,[1]Plan!C:C,0),MATCH(C807,[1]Plan!$A$2:$O$2,0)))</f>
        <v/>
      </c>
      <c r="H807" s="33"/>
      <c r="I807" s="33"/>
      <c r="J807" s="31"/>
      <c r="K807" s="33" t="str">
        <f t="shared" si="102"/>
        <v/>
      </c>
      <c r="L807" s="33" t="str">
        <f t="shared" si="103"/>
        <v/>
      </c>
      <c r="M807" s="31" t="str">
        <f t="shared" si="106"/>
        <v/>
      </c>
      <c r="N807" s="31" t="str">
        <f>IF(ISERROR(VLOOKUP(M807,[1]Plan!$Q$5:$R$22,2,FALSE)),"",VLOOKUP(M807,[1]Plan!$Q$5:$R$22,2,FALSE))</f>
        <v/>
      </c>
      <c r="O807" s="31" t="str">
        <f>IF(ISERROR(INDEX([1]Plan!$B:$B,MATCH(F807,[1]Plan!$C:$C,0))),"",INDEX([1]Plan!$B:$B,MATCH(F807,[1]Plan!$C:$C,0)))</f>
        <v/>
      </c>
      <c r="P807" s="33" t="str">
        <f t="shared" si="107"/>
        <v/>
      </c>
      <c r="Q807" s="33">
        <f t="shared" si="108"/>
        <v>0</v>
      </c>
      <c r="R807" s="33" t="str">
        <f t="shared" si="109"/>
        <v/>
      </c>
      <c r="S807" s="33" t="str">
        <f>IF(Z807="DUPLIKAT","",Tabelle1[[#This Row],[Soll-Monat]])</f>
        <v/>
      </c>
      <c r="T807" s="33" t="str">
        <f>IF(ISERROR(IF(M807=99,"",INDEX([1]Plan!A:O,MATCH($O807,[1]Plan!B:B,0),MATCH($C807,[1]Plan!$A$2:$O$2,0)))),"",IF(M807=99,"",INDEX([1]Plan!A:O,MATCH($O807,[1]Plan!B:B,0),MATCH($C807,[1]Plan!$A$2:$O$2,0))))</f>
        <v/>
      </c>
      <c r="U807" s="33">
        <f>IF(ISERROR(SUMIFS(P:P,E:E,Datenbank!$E807,C:C,Datenbank!$C807)),"",SUMIFS(P:P,E:E,Datenbank!$E807,C:C,Datenbank!$C807))+IF(ISERROR(SUMIFS(Q:Q,E:E,Datenbank!$E807,C:C,Datenbank!$C807)),"",SUMIFS(Q:Q,E:E,Datenbank!$E807,C:C,Datenbank!$C807))</f>
        <v>0</v>
      </c>
      <c r="V807" s="33" t="str">
        <f>IF(ISERROR(IF(Z807="Duplikat","",(Datenbank!$U807-Datenbank!$T807))),"",IF(Z807="Duplikat","",(Datenbank!$U807-Datenbank!$T807)))</f>
        <v/>
      </c>
      <c r="W807" s="33">
        <f ca="1">IF(ISERROR(SUMIF(O:T,Datenbank!$O807,T:T)),"",SUMIF(O:T,Datenbank!$O807,T:T))</f>
        <v>0</v>
      </c>
      <c r="X807" s="33">
        <f ca="1">IF(ISERROR(SUMIF(O:Q,Datenbank!$O807,Q:Q)),"",SUMIF(O:Q,Datenbank!$O807,Q:Q))+IF(ISERROR(SUMIF(O:Q,Datenbank!$O807,P:P)),"",SUMIF(O:Q,Datenbank!$O807,P:P))</f>
        <v>0</v>
      </c>
      <c r="Y807" s="33">
        <f ca="1">IF(ISERROR(Datenbank!$X807-W807),"",Datenbank!$X807-W807)</f>
        <v>0</v>
      </c>
      <c r="Z807" s="31" t="str" cm="1">
        <f t="array" ref="Z807">_xlfn.LET(_xlpm.fi,_xlfn._xlws.FILTER($O807:$O$2480,(MONTH($D807:$D$2480)=MONTH($D807))*($O807:$O$2480=$O807)),IF(COUNT(_xlpm.fi)&gt;1,"DUPLIKAT",""))</f>
        <v/>
      </c>
      <c r="AA807" s="31"/>
      <c r="AB807" s="31"/>
    </row>
    <row r="808" spans="2:28" ht="20.100000000000001" customHeight="1" x14ac:dyDescent="0.25">
      <c r="B808" s="31">
        <f t="shared" si="104"/>
        <v>796</v>
      </c>
      <c r="C808" s="31">
        <f t="shared" si="105"/>
        <v>1</v>
      </c>
      <c r="D808" s="32"/>
      <c r="E808" s="31"/>
      <c r="F808" s="31">
        <f>Datenbank!$E808</f>
        <v>0</v>
      </c>
      <c r="G808" s="33" t="str">
        <f>IF(ISERROR(INDEX([1]Plan!A:O,MATCH(E808,[1]Plan!C:C,0),MATCH(C808,[1]Plan!$A$2:$O$2,0))),"",INDEX([1]Plan!A:O,MATCH(E808,[1]Plan!C:C,0),MATCH(C808,[1]Plan!$A$2:$O$2,0)))</f>
        <v/>
      </c>
      <c r="H808" s="33"/>
      <c r="I808" s="33"/>
      <c r="J808" s="31"/>
      <c r="K808" s="33" t="str">
        <f t="shared" si="102"/>
        <v/>
      </c>
      <c r="L808" s="33" t="str">
        <f t="shared" si="103"/>
        <v/>
      </c>
      <c r="M808" s="31" t="str">
        <f t="shared" si="106"/>
        <v/>
      </c>
      <c r="N808" s="31" t="str">
        <f>IF(ISERROR(VLOOKUP(M808,[1]Plan!$Q$5:$R$22,2,FALSE)),"",VLOOKUP(M808,[1]Plan!$Q$5:$R$22,2,FALSE))</f>
        <v/>
      </c>
      <c r="O808" s="31" t="str">
        <f>IF(ISERROR(INDEX([1]Plan!$B:$B,MATCH(F808,[1]Plan!$C:$C,0))),"",INDEX([1]Plan!$B:$B,MATCH(F808,[1]Plan!$C:$C,0)))</f>
        <v/>
      </c>
      <c r="P808" s="33" t="str">
        <f t="shared" si="107"/>
        <v/>
      </c>
      <c r="Q808" s="33">
        <f t="shared" si="108"/>
        <v>0</v>
      </c>
      <c r="R808" s="33" t="str">
        <f t="shared" si="109"/>
        <v/>
      </c>
      <c r="S808" s="33" t="str">
        <f>IF(Z808="DUPLIKAT","",Tabelle1[[#This Row],[Soll-Monat]])</f>
        <v/>
      </c>
      <c r="T808" s="33" t="str">
        <f>IF(ISERROR(IF(M808=99,"",INDEX([1]Plan!A:O,MATCH($O808,[1]Plan!B:B,0),MATCH($C808,[1]Plan!$A$2:$O$2,0)))),"",IF(M808=99,"",INDEX([1]Plan!A:O,MATCH($O808,[1]Plan!B:B,0),MATCH($C808,[1]Plan!$A$2:$O$2,0))))</f>
        <v/>
      </c>
      <c r="U808" s="33">
        <f>IF(ISERROR(SUMIFS(P:P,E:E,Datenbank!$E808,C:C,Datenbank!$C808)),"",SUMIFS(P:P,E:E,Datenbank!$E808,C:C,Datenbank!$C808))+IF(ISERROR(SUMIFS(Q:Q,E:E,Datenbank!$E808,C:C,Datenbank!$C808)),"",SUMIFS(Q:Q,E:E,Datenbank!$E808,C:C,Datenbank!$C808))</f>
        <v>0</v>
      </c>
      <c r="V808" s="33" t="str">
        <f>IF(ISERROR(IF(Z808="Duplikat","",(Datenbank!$U808-Datenbank!$T808))),"",IF(Z808="Duplikat","",(Datenbank!$U808-Datenbank!$T808)))</f>
        <v/>
      </c>
      <c r="W808" s="33">
        <f ca="1">IF(ISERROR(SUMIF(O:T,Datenbank!$O808,T:T)),"",SUMIF(O:T,Datenbank!$O808,T:T))</f>
        <v>0</v>
      </c>
      <c r="X808" s="33">
        <f ca="1">IF(ISERROR(SUMIF(O:Q,Datenbank!$O808,Q:Q)),"",SUMIF(O:Q,Datenbank!$O808,Q:Q))+IF(ISERROR(SUMIF(O:Q,Datenbank!$O808,P:P)),"",SUMIF(O:Q,Datenbank!$O808,P:P))</f>
        <v>0</v>
      </c>
      <c r="Y808" s="33">
        <f ca="1">IF(ISERROR(Datenbank!$X808-W808),"",Datenbank!$X808-W808)</f>
        <v>0</v>
      </c>
      <c r="Z808" s="31" t="str" cm="1">
        <f t="array" ref="Z808">_xlfn.LET(_xlpm.fi,_xlfn._xlws.FILTER($O808:$O$2480,(MONTH($D808:$D$2480)=MONTH($D808))*($O808:$O$2480=$O808)),IF(COUNT(_xlpm.fi)&gt;1,"DUPLIKAT",""))</f>
        <v/>
      </c>
      <c r="AA808" s="31"/>
      <c r="AB808" s="31"/>
    </row>
    <row r="809" spans="2:28" ht="20.100000000000001" customHeight="1" x14ac:dyDescent="0.25">
      <c r="B809" s="31">
        <f t="shared" si="104"/>
        <v>797</v>
      </c>
      <c r="C809" s="31">
        <f t="shared" si="105"/>
        <v>1</v>
      </c>
      <c r="D809" s="32"/>
      <c r="E809" s="31"/>
      <c r="F809" s="31">
        <f>Datenbank!$E809</f>
        <v>0</v>
      </c>
      <c r="G809" s="33" t="str">
        <f>IF(ISERROR(INDEX([1]Plan!A:O,MATCH(E809,[1]Plan!C:C,0),MATCH(C809,[1]Plan!$A$2:$O$2,0))),"",INDEX([1]Plan!A:O,MATCH(E809,[1]Plan!C:C,0),MATCH(C809,[1]Plan!$A$2:$O$2,0)))</f>
        <v/>
      </c>
      <c r="H809" s="33"/>
      <c r="I809" s="33"/>
      <c r="J809" s="31"/>
      <c r="K809" s="33" t="str">
        <f t="shared" si="102"/>
        <v/>
      </c>
      <c r="L809" s="33" t="str">
        <f t="shared" si="103"/>
        <v/>
      </c>
      <c r="M809" s="31" t="str">
        <f t="shared" si="106"/>
        <v/>
      </c>
      <c r="N809" s="31" t="str">
        <f>IF(ISERROR(VLOOKUP(M809,[1]Plan!$Q$5:$R$22,2,FALSE)),"",VLOOKUP(M809,[1]Plan!$Q$5:$R$22,2,FALSE))</f>
        <v/>
      </c>
      <c r="O809" s="31" t="str">
        <f>IF(ISERROR(INDEX([1]Plan!$B:$B,MATCH(F809,[1]Plan!$C:$C,0))),"",INDEX([1]Plan!$B:$B,MATCH(F809,[1]Plan!$C:$C,0)))</f>
        <v/>
      </c>
      <c r="P809" s="33" t="str">
        <f t="shared" si="107"/>
        <v/>
      </c>
      <c r="Q809" s="33">
        <f t="shared" si="108"/>
        <v>0</v>
      </c>
      <c r="R809" s="33" t="str">
        <f t="shared" si="109"/>
        <v/>
      </c>
      <c r="S809" s="33" t="str">
        <f>IF(Z809="DUPLIKAT","",Tabelle1[[#This Row],[Soll-Monat]])</f>
        <v/>
      </c>
      <c r="T809" s="33" t="str">
        <f>IF(ISERROR(IF(M809=99,"",INDEX([1]Plan!A:O,MATCH($O809,[1]Plan!B:B,0),MATCH($C809,[1]Plan!$A$2:$O$2,0)))),"",IF(M809=99,"",INDEX([1]Plan!A:O,MATCH($O809,[1]Plan!B:B,0),MATCH($C809,[1]Plan!$A$2:$O$2,0))))</f>
        <v/>
      </c>
      <c r="U809" s="33">
        <f>IF(ISERROR(SUMIFS(P:P,E:E,Datenbank!$E809,C:C,Datenbank!$C809)),"",SUMIFS(P:P,E:E,Datenbank!$E809,C:C,Datenbank!$C809))+IF(ISERROR(SUMIFS(Q:Q,E:E,Datenbank!$E809,C:C,Datenbank!$C809)),"",SUMIFS(Q:Q,E:E,Datenbank!$E809,C:C,Datenbank!$C809))</f>
        <v>0</v>
      </c>
      <c r="V809" s="33" t="str">
        <f>IF(ISERROR(IF(Z809="Duplikat","",(Datenbank!$U809-Datenbank!$T809))),"",IF(Z809="Duplikat","",(Datenbank!$U809-Datenbank!$T809)))</f>
        <v/>
      </c>
      <c r="W809" s="33">
        <f ca="1">IF(ISERROR(SUMIF(O:T,Datenbank!$O809,T:T)),"",SUMIF(O:T,Datenbank!$O809,T:T))</f>
        <v>0</v>
      </c>
      <c r="X809" s="33">
        <f ca="1">IF(ISERROR(SUMIF(O:Q,Datenbank!$O809,Q:Q)),"",SUMIF(O:Q,Datenbank!$O809,Q:Q))+IF(ISERROR(SUMIF(O:Q,Datenbank!$O809,P:P)),"",SUMIF(O:Q,Datenbank!$O809,P:P))</f>
        <v>0</v>
      </c>
      <c r="Y809" s="33">
        <f ca="1">IF(ISERROR(Datenbank!$X809-W809),"",Datenbank!$X809-W809)</f>
        <v>0</v>
      </c>
      <c r="Z809" s="31" t="str" cm="1">
        <f t="array" ref="Z809">_xlfn.LET(_xlpm.fi,_xlfn._xlws.FILTER($O809:$O$2480,(MONTH($D809:$D$2480)=MONTH($D809))*($O809:$O$2480=$O809)),IF(COUNT(_xlpm.fi)&gt;1,"DUPLIKAT",""))</f>
        <v/>
      </c>
      <c r="AA809" s="31"/>
      <c r="AB809" s="31"/>
    </row>
    <row r="810" spans="2:28" ht="20.100000000000001" customHeight="1" x14ac:dyDescent="0.25">
      <c r="B810" s="31">
        <f t="shared" si="104"/>
        <v>798</v>
      </c>
      <c r="C810" s="31">
        <f t="shared" si="105"/>
        <v>1</v>
      </c>
      <c r="D810" s="32"/>
      <c r="E810" s="31"/>
      <c r="F810" s="31">
        <f>Datenbank!$E810</f>
        <v>0</v>
      </c>
      <c r="G810" s="33" t="str">
        <f>IF(ISERROR(INDEX([1]Plan!A:O,MATCH(E810,[1]Plan!C:C,0),MATCH(C810,[1]Plan!$A$2:$O$2,0))),"",INDEX([1]Plan!A:O,MATCH(E810,[1]Plan!C:C,0),MATCH(C810,[1]Plan!$A$2:$O$2,0)))</f>
        <v/>
      </c>
      <c r="H810" s="33"/>
      <c r="I810" s="33"/>
      <c r="J810" s="31"/>
      <c r="K810" s="33" t="str">
        <f t="shared" si="102"/>
        <v/>
      </c>
      <c r="L810" s="33" t="str">
        <f t="shared" si="103"/>
        <v/>
      </c>
      <c r="M810" s="31" t="str">
        <f t="shared" si="106"/>
        <v/>
      </c>
      <c r="N810" s="31" t="str">
        <f>IF(ISERROR(VLOOKUP(M810,[1]Plan!$Q$5:$R$22,2,FALSE)),"",VLOOKUP(M810,[1]Plan!$Q$5:$R$22,2,FALSE))</f>
        <v/>
      </c>
      <c r="O810" s="31" t="str">
        <f>IF(ISERROR(INDEX([1]Plan!$B:$B,MATCH(F810,[1]Plan!$C:$C,0))),"",INDEX([1]Plan!$B:$B,MATCH(F810,[1]Plan!$C:$C,0)))</f>
        <v/>
      </c>
      <c r="P810" s="33" t="str">
        <f t="shared" si="107"/>
        <v/>
      </c>
      <c r="Q810" s="33">
        <f t="shared" si="108"/>
        <v>0</v>
      </c>
      <c r="R810" s="33" t="str">
        <f t="shared" si="109"/>
        <v/>
      </c>
      <c r="S810" s="33" t="str">
        <f>IF(Z810="DUPLIKAT","",Tabelle1[[#This Row],[Soll-Monat]])</f>
        <v/>
      </c>
      <c r="T810" s="33" t="str">
        <f>IF(ISERROR(IF(M810=99,"",INDEX([1]Plan!A:O,MATCH($O810,[1]Plan!B:B,0),MATCH($C810,[1]Plan!$A$2:$O$2,0)))),"",IF(M810=99,"",INDEX([1]Plan!A:O,MATCH($O810,[1]Plan!B:B,0),MATCH($C810,[1]Plan!$A$2:$O$2,0))))</f>
        <v/>
      </c>
      <c r="U810" s="33">
        <f>IF(ISERROR(SUMIFS(P:P,E:E,Datenbank!$E810,C:C,Datenbank!$C810)),"",SUMIFS(P:P,E:E,Datenbank!$E810,C:C,Datenbank!$C810))+IF(ISERROR(SUMIFS(Q:Q,E:E,Datenbank!$E810,C:C,Datenbank!$C810)),"",SUMIFS(Q:Q,E:E,Datenbank!$E810,C:C,Datenbank!$C810))</f>
        <v>0</v>
      </c>
      <c r="V810" s="33" t="str">
        <f>IF(ISERROR(IF(Z810="Duplikat","",(Datenbank!$U810-Datenbank!$T810))),"",IF(Z810="Duplikat","",(Datenbank!$U810-Datenbank!$T810)))</f>
        <v/>
      </c>
      <c r="W810" s="33">
        <f ca="1">IF(ISERROR(SUMIF(O:T,Datenbank!$O810,T:T)),"",SUMIF(O:T,Datenbank!$O810,T:T))</f>
        <v>0</v>
      </c>
      <c r="X810" s="33">
        <f ca="1">IF(ISERROR(SUMIF(O:Q,Datenbank!$O810,Q:Q)),"",SUMIF(O:Q,Datenbank!$O810,Q:Q))+IF(ISERROR(SUMIF(O:Q,Datenbank!$O810,P:P)),"",SUMIF(O:Q,Datenbank!$O810,P:P))</f>
        <v>0</v>
      </c>
      <c r="Y810" s="33">
        <f ca="1">IF(ISERROR(Datenbank!$X810-W810),"",Datenbank!$X810-W810)</f>
        <v>0</v>
      </c>
      <c r="Z810" s="31" t="str" cm="1">
        <f t="array" ref="Z810">_xlfn.LET(_xlpm.fi,_xlfn._xlws.FILTER($O810:$O$2480,(MONTH($D810:$D$2480)=MONTH($D810))*($O810:$O$2480=$O810)),IF(COUNT(_xlpm.fi)&gt;1,"DUPLIKAT",""))</f>
        <v/>
      </c>
      <c r="AA810" s="31"/>
      <c r="AB810" s="31"/>
    </row>
    <row r="811" spans="2:28" ht="20.100000000000001" customHeight="1" x14ac:dyDescent="0.25">
      <c r="B811" s="31">
        <f t="shared" si="104"/>
        <v>799</v>
      </c>
      <c r="C811" s="31">
        <f t="shared" si="105"/>
        <v>1</v>
      </c>
      <c r="D811" s="32"/>
      <c r="E811" s="31"/>
      <c r="F811" s="31">
        <f>Datenbank!$E811</f>
        <v>0</v>
      </c>
      <c r="G811" s="33" t="str">
        <f>IF(ISERROR(INDEX([1]Plan!A:O,MATCH(E811,[1]Plan!C:C,0),MATCH(C811,[1]Plan!$A$2:$O$2,0))),"",INDEX([1]Plan!A:O,MATCH(E811,[1]Plan!C:C,0),MATCH(C811,[1]Plan!$A$2:$O$2,0)))</f>
        <v/>
      </c>
      <c r="H811" s="33"/>
      <c r="I811" s="33"/>
      <c r="J811" s="31"/>
      <c r="K811" s="33" t="str">
        <f t="shared" si="102"/>
        <v/>
      </c>
      <c r="L811" s="33" t="str">
        <f t="shared" si="103"/>
        <v/>
      </c>
      <c r="M811" s="31" t="str">
        <f t="shared" si="106"/>
        <v/>
      </c>
      <c r="N811" s="31" t="str">
        <f>IF(ISERROR(VLOOKUP(M811,[1]Plan!$Q$5:$R$22,2,FALSE)),"",VLOOKUP(M811,[1]Plan!$Q$5:$R$22,2,FALSE))</f>
        <v/>
      </c>
      <c r="O811" s="31" t="str">
        <f>IF(ISERROR(INDEX([1]Plan!$B:$B,MATCH(F811,[1]Plan!$C:$C,0))),"",INDEX([1]Plan!$B:$B,MATCH(F811,[1]Plan!$C:$C,0)))</f>
        <v/>
      </c>
      <c r="P811" s="33" t="str">
        <f t="shared" si="107"/>
        <v/>
      </c>
      <c r="Q811" s="33">
        <f t="shared" si="108"/>
        <v>0</v>
      </c>
      <c r="R811" s="33" t="str">
        <f t="shared" si="109"/>
        <v/>
      </c>
      <c r="S811" s="33" t="str">
        <f>IF(Z811="DUPLIKAT","",Tabelle1[[#This Row],[Soll-Monat]])</f>
        <v/>
      </c>
      <c r="T811" s="33" t="str">
        <f>IF(ISERROR(IF(M811=99,"",INDEX([1]Plan!A:O,MATCH($O811,[1]Plan!B:B,0),MATCH($C811,[1]Plan!$A$2:$O$2,0)))),"",IF(M811=99,"",INDEX([1]Plan!A:O,MATCH($O811,[1]Plan!B:B,0),MATCH($C811,[1]Plan!$A$2:$O$2,0))))</f>
        <v/>
      </c>
      <c r="U811" s="33">
        <f>IF(ISERROR(SUMIFS(P:P,E:E,Datenbank!$E811,C:C,Datenbank!$C811)),"",SUMIFS(P:P,E:E,Datenbank!$E811,C:C,Datenbank!$C811))+IF(ISERROR(SUMIFS(Q:Q,E:E,Datenbank!$E811,C:C,Datenbank!$C811)),"",SUMIFS(Q:Q,E:E,Datenbank!$E811,C:C,Datenbank!$C811))</f>
        <v>0</v>
      </c>
      <c r="V811" s="33" t="str">
        <f>IF(ISERROR(IF(Z811="Duplikat","",(Datenbank!$U811-Datenbank!$T811))),"",IF(Z811="Duplikat","",(Datenbank!$U811-Datenbank!$T811)))</f>
        <v/>
      </c>
      <c r="W811" s="33">
        <f ca="1">IF(ISERROR(SUMIF(O:T,Datenbank!$O811,T:T)),"",SUMIF(O:T,Datenbank!$O811,T:T))</f>
        <v>0</v>
      </c>
      <c r="X811" s="33">
        <f ca="1">IF(ISERROR(SUMIF(O:Q,Datenbank!$O811,Q:Q)),"",SUMIF(O:Q,Datenbank!$O811,Q:Q))+IF(ISERROR(SUMIF(O:Q,Datenbank!$O811,P:P)),"",SUMIF(O:Q,Datenbank!$O811,P:P))</f>
        <v>0</v>
      </c>
      <c r="Y811" s="33">
        <f ca="1">IF(ISERROR(Datenbank!$X811-W811),"",Datenbank!$X811-W811)</f>
        <v>0</v>
      </c>
      <c r="Z811" s="31" t="str" cm="1">
        <f t="array" ref="Z811">_xlfn.LET(_xlpm.fi,_xlfn._xlws.FILTER($O811:$O$2480,(MONTH($D811:$D$2480)=MONTH($D811))*($O811:$O$2480=$O811)),IF(COUNT(_xlpm.fi)&gt;1,"DUPLIKAT",""))</f>
        <v/>
      </c>
      <c r="AA811" s="31"/>
      <c r="AB811" s="31"/>
    </row>
    <row r="812" spans="2:28" ht="20.100000000000001" customHeight="1" x14ac:dyDescent="0.25">
      <c r="B812" s="31">
        <f t="shared" si="104"/>
        <v>800</v>
      </c>
      <c r="C812" s="31">
        <f t="shared" si="105"/>
        <v>1</v>
      </c>
      <c r="D812" s="32"/>
      <c r="E812" s="31"/>
      <c r="F812" s="31">
        <f>Datenbank!$E812</f>
        <v>0</v>
      </c>
      <c r="G812" s="33" t="str">
        <f>IF(ISERROR(INDEX([1]Plan!A:O,MATCH(E812,[1]Plan!C:C,0),MATCH(C812,[1]Plan!$A$2:$O$2,0))),"",INDEX([1]Plan!A:O,MATCH(E812,[1]Plan!C:C,0),MATCH(C812,[1]Plan!$A$2:$O$2,0)))</f>
        <v/>
      </c>
      <c r="H812" s="33"/>
      <c r="I812" s="33"/>
      <c r="J812" s="31"/>
      <c r="K812" s="33" t="str">
        <f t="shared" si="102"/>
        <v/>
      </c>
      <c r="L812" s="33" t="str">
        <f t="shared" si="103"/>
        <v/>
      </c>
      <c r="M812" s="31" t="str">
        <f t="shared" si="106"/>
        <v/>
      </c>
      <c r="N812" s="31" t="str">
        <f>IF(ISERROR(VLOOKUP(M812,[1]Plan!$Q$5:$R$22,2,FALSE)),"",VLOOKUP(M812,[1]Plan!$Q$5:$R$22,2,FALSE))</f>
        <v/>
      </c>
      <c r="O812" s="31" t="str">
        <f>IF(ISERROR(INDEX([1]Plan!$B:$B,MATCH(F812,[1]Plan!$C:$C,0))),"",INDEX([1]Plan!$B:$B,MATCH(F812,[1]Plan!$C:$C,0)))</f>
        <v/>
      </c>
      <c r="P812" s="33" t="str">
        <f t="shared" si="107"/>
        <v/>
      </c>
      <c r="Q812" s="33">
        <f t="shared" si="108"/>
        <v>0</v>
      </c>
      <c r="R812" s="33" t="str">
        <f t="shared" si="109"/>
        <v/>
      </c>
      <c r="S812" s="33" t="str">
        <f>IF(Z812="DUPLIKAT","",Tabelle1[[#This Row],[Soll-Monat]])</f>
        <v/>
      </c>
      <c r="T812" s="33" t="str">
        <f>IF(ISERROR(IF(M812=99,"",INDEX([1]Plan!A:O,MATCH($O812,[1]Plan!B:B,0),MATCH($C812,[1]Plan!$A$2:$O$2,0)))),"",IF(M812=99,"",INDEX([1]Plan!A:O,MATCH($O812,[1]Plan!B:B,0),MATCH($C812,[1]Plan!$A$2:$O$2,0))))</f>
        <v/>
      </c>
      <c r="U812" s="33">
        <f>IF(ISERROR(SUMIFS(P:P,E:E,Datenbank!$E812,C:C,Datenbank!$C812)),"",SUMIFS(P:P,E:E,Datenbank!$E812,C:C,Datenbank!$C812))+IF(ISERROR(SUMIFS(Q:Q,E:E,Datenbank!$E812,C:C,Datenbank!$C812)),"",SUMIFS(Q:Q,E:E,Datenbank!$E812,C:C,Datenbank!$C812))</f>
        <v>0</v>
      </c>
      <c r="V812" s="33" t="str">
        <f>IF(ISERROR(IF(Z812="Duplikat","",(Datenbank!$U812-Datenbank!$T812))),"",IF(Z812="Duplikat","",(Datenbank!$U812-Datenbank!$T812)))</f>
        <v/>
      </c>
      <c r="W812" s="33">
        <f ca="1">IF(ISERROR(SUMIF(O:T,Datenbank!$O812,T:T)),"",SUMIF(O:T,Datenbank!$O812,T:T))</f>
        <v>0</v>
      </c>
      <c r="X812" s="33">
        <f ca="1">IF(ISERROR(SUMIF(O:Q,Datenbank!$O812,Q:Q)),"",SUMIF(O:Q,Datenbank!$O812,Q:Q))+IF(ISERROR(SUMIF(O:Q,Datenbank!$O812,P:P)),"",SUMIF(O:Q,Datenbank!$O812,P:P))</f>
        <v>0</v>
      </c>
      <c r="Y812" s="33">
        <f ca="1">IF(ISERROR(Datenbank!$X812-W812),"",Datenbank!$X812-W812)</f>
        <v>0</v>
      </c>
      <c r="Z812" s="31" t="str" cm="1">
        <f t="array" ref="Z812">_xlfn.LET(_xlpm.fi,_xlfn._xlws.FILTER($O812:$O$2480,(MONTH($D812:$D$2480)=MONTH($D812))*($O812:$O$2480=$O812)),IF(COUNT(_xlpm.fi)&gt;1,"DUPLIKAT",""))</f>
        <v/>
      </c>
      <c r="AA812" s="31"/>
      <c r="AB812" s="31"/>
    </row>
    <row r="813" spans="2:28" ht="20.100000000000001" customHeight="1" x14ac:dyDescent="0.25">
      <c r="B813" s="31">
        <f t="shared" si="104"/>
        <v>801</v>
      </c>
      <c r="C813" s="31">
        <f t="shared" si="105"/>
        <v>1</v>
      </c>
      <c r="D813" s="32"/>
      <c r="E813" s="31"/>
      <c r="F813" s="31">
        <f>Datenbank!$E813</f>
        <v>0</v>
      </c>
      <c r="G813" s="33" t="str">
        <f>IF(ISERROR(INDEX([1]Plan!A:O,MATCH(E813,[1]Plan!C:C,0),MATCH(C813,[1]Plan!$A$2:$O$2,0))),"",INDEX([1]Plan!A:O,MATCH(E813,[1]Plan!C:C,0),MATCH(C813,[1]Plan!$A$2:$O$2,0)))</f>
        <v/>
      </c>
      <c r="H813" s="33"/>
      <c r="I813" s="33"/>
      <c r="J813" s="31"/>
      <c r="K813" s="33" t="str">
        <f t="shared" si="102"/>
        <v/>
      </c>
      <c r="L813" s="33" t="str">
        <f t="shared" si="103"/>
        <v/>
      </c>
      <c r="M813" s="31" t="str">
        <f t="shared" si="106"/>
        <v/>
      </c>
      <c r="N813" s="31" t="str">
        <f>IF(ISERROR(VLOOKUP(M813,[1]Plan!$Q$5:$R$22,2,FALSE)),"",VLOOKUP(M813,[1]Plan!$Q$5:$R$22,2,FALSE))</f>
        <v/>
      </c>
      <c r="O813" s="31" t="str">
        <f>IF(ISERROR(INDEX([1]Plan!$B:$B,MATCH(F813,[1]Plan!$C:$C,0))),"",INDEX([1]Plan!$B:$B,MATCH(F813,[1]Plan!$C:$C,0)))</f>
        <v/>
      </c>
      <c r="P813" s="33" t="str">
        <f t="shared" si="107"/>
        <v/>
      </c>
      <c r="Q813" s="33">
        <f t="shared" si="108"/>
        <v>0</v>
      </c>
      <c r="R813" s="33" t="str">
        <f t="shared" si="109"/>
        <v/>
      </c>
      <c r="S813" s="33" t="str">
        <f>IF(Z813="DUPLIKAT","",Tabelle1[[#This Row],[Soll-Monat]])</f>
        <v/>
      </c>
      <c r="T813" s="33" t="str">
        <f>IF(ISERROR(IF(M813=99,"",INDEX([1]Plan!A:O,MATCH($O813,[1]Plan!B:B,0),MATCH($C813,[1]Plan!$A$2:$O$2,0)))),"",IF(M813=99,"",INDEX([1]Plan!A:O,MATCH($O813,[1]Plan!B:B,0),MATCH($C813,[1]Plan!$A$2:$O$2,0))))</f>
        <v/>
      </c>
      <c r="U813" s="33">
        <f>IF(ISERROR(SUMIFS(P:P,E:E,Datenbank!$E813,C:C,Datenbank!$C813)),"",SUMIFS(P:P,E:E,Datenbank!$E813,C:C,Datenbank!$C813))+IF(ISERROR(SUMIFS(Q:Q,E:E,Datenbank!$E813,C:C,Datenbank!$C813)),"",SUMIFS(Q:Q,E:E,Datenbank!$E813,C:C,Datenbank!$C813))</f>
        <v>0</v>
      </c>
      <c r="V813" s="33" t="str">
        <f>IF(ISERROR(IF(Z813="Duplikat","",(Datenbank!$U813-Datenbank!$T813))),"",IF(Z813="Duplikat","",(Datenbank!$U813-Datenbank!$T813)))</f>
        <v/>
      </c>
      <c r="W813" s="33">
        <f ca="1">IF(ISERROR(SUMIF(O:T,Datenbank!$O813,T:T)),"",SUMIF(O:T,Datenbank!$O813,T:T))</f>
        <v>0</v>
      </c>
      <c r="X813" s="33">
        <f ca="1">IF(ISERROR(SUMIF(O:Q,Datenbank!$O813,Q:Q)),"",SUMIF(O:Q,Datenbank!$O813,Q:Q))+IF(ISERROR(SUMIF(O:Q,Datenbank!$O813,P:P)),"",SUMIF(O:Q,Datenbank!$O813,P:P))</f>
        <v>0</v>
      </c>
      <c r="Y813" s="33">
        <f ca="1">IF(ISERROR(Datenbank!$X813-W813),"",Datenbank!$X813-W813)</f>
        <v>0</v>
      </c>
      <c r="Z813" s="31" t="str" cm="1">
        <f t="array" ref="Z813">_xlfn.LET(_xlpm.fi,_xlfn._xlws.FILTER($O813:$O$2480,(MONTH($D813:$D$2480)=MONTH($D813))*($O813:$O$2480=$O813)),IF(COUNT(_xlpm.fi)&gt;1,"DUPLIKAT",""))</f>
        <v/>
      </c>
      <c r="AA813" s="31"/>
      <c r="AB813" s="31"/>
    </row>
    <row r="814" spans="2:28" ht="20.100000000000001" customHeight="1" x14ac:dyDescent="0.25">
      <c r="B814" s="31">
        <f t="shared" si="104"/>
        <v>802</v>
      </c>
      <c r="C814" s="31">
        <f t="shared" si="105"/>
        <v>1</v>
      </c>
      <c r="D814" s="32"/>
      <c r="E814" s="31"/>
      <c r="F814" s="31">
        <f>Datenbank!$E814</f>
        <v>0</v>
      </c>
      <c r="G814" s="33" t="str">
        <f>IF(ISERROR(INDEX([1]Plan!A:O,MATCH(E814,[1]Plan!C:C,0),MATCH(C814,[1]Plan!$A$2:$O$2,0))),"",INDEX([1]Plan!A:O,MATCH(E814,[1]Plan!C:C,0),MATCH(C814,[1]Plan!$A$2:$O$2,0)))</f>
        <v/>
      </c>
      <c r="H814" s="33"/>
      <c r="I814" s="33"/>
      <c r="J814" s="31"/>
      <c r="K814" s="33" t="str">
        <f t="shared" si="102"/>
        <v/>
      </c>
      <c r="L814" s="33" t="str">
        <f t="shared" si="103"/>
        <v/>
      </c>
      <c r="M814" s="31" t="str">
        <f t="shared" si="106"/>
        <v/>
      </c>
      <c r="N814" s="31" t="str">
        <f>IF(ISERROR(VLOOKUP(M814,[1]Plan!$Q$5:$R$22,2,FALSE)),"",VLOOKUP(M814,[1]Plan!$Q$5:$R$22,2,FALSE))</f>
        <v/>
      </c>
      <c r="O814" s="31" t="str">
        <f>IF(ISERROR(INDEX([1]Plan!$B:$B,MATCH(F814,[1]Plan!$C:$C,0))),"",INDEX([1]Plan!$B:$B,MATCH(F814,[1]Plan!$C:$C,0)))</f>
        <v/>
      </c>
      <c r="P814" s="33" t="str">
        <f t="shared" si="107"/>
        <v/>
      </c>
      <c r="Q814" s="33">
        <f t="shared" si="108"/>
        <v>0</v>
      </c>
      <c r="R814" s="33" t="str">
        <f t="shared" si="109"/>
        <v/>
      </c>
      <c r="S814" s="33" t="str">
        <f>IF(Z814="DUPLIKAT","",Tabelle1[[#This Row],[Soll-Monat]])</f>
        <v/>
      </c>
      <c r="T814" s="33" t="str">
        <f>IF(ISERROR(IF(M814=99,"",INDEX([1]Plan!A:O,MATCH($O814,[1]Plan!B:B,0),MATCH($C814,[1]Plan!$A$2:$O$2,0)))),"",IF(M814=99,"",INDEX([1]Plan!A:O,MATCH($O814,[1]Plan!B:B,0),MATCH($C814,[1]Plan!$A$2:$O$2,0))))</f>
        <v/>
      </c>
      <c r="U814" s="33">
        <f>IF(ISERROR(SUMIFS(P:P,E:E,Datenbank!$E814,C:C,Datenbank!$C814)),"",SUMIFS(P:P,E:E,Datenbank!$E814,C:C,Datenbank!$C814))+IF(ISERROR(SUMIFS(Q:Q,E:E,Datenbank!$E814,C:C,Datenbank!$C814)),"",SUMIFS(Q:Q,E:E,Datenbank!$E814,C:C,Datenbank!$C814))</f>
        <v>0</v>
      </c>
      <c r="V814" s="33" t="str">
        <f>IF(ISERROR(IF(Z814="Duplikat","",(Datenbank!$U814-Datenbank!$T814))),"",IF(Z814="Duplikat","",(Datenbank!$U814-Datenbank!$T814)))</f>
        <v/>
      </c>
      <c r="W814" s="33">
        <f ca="1">IF(ISERROR(SUMIF(O:T,Datenbank!$O814,T:T)),"",SUMIF(O:T,Datenbank!$O814,T:T))</f>
        <v>0</v>
      </c>
      <c r="X814" s="33">
        <f ca="1">IF(ISERROR(SUMIF(O:Q,Datenbank!$O814,Q:Q)),"",SUMIF(O:Q,Datenbank!$O814,Q:Q))+IF(ISERROR(SUMIF(O:Q,Datenbank!$O814,P:P)),"",SUMIF(O:Q,Datenbank!$O814,P:P))</f>
        <v>0</v>
      </c>
      <c r="Y814" s="33">
        <f ca="1">IF(ISERROR(Datenbank!$X814-W814),"",Datenbank!$X814-W814)</f>
        <v>0</v>
      </c>
      <c r="Z814" s="31" t="str" cm="1">
        <f t="array" ref="Z814">_xlfn.LET(_xlpm.fi,_xlfn._xlws.FILTER($O814:$O$2480,(MONTH($D814:$D$2480)=MONTH($D814))*($O814:$O$2480=$O814)),IF(COUNT(_xlpm.fi)&gt;1,"DUPLIKAT",""))</f>
        <v/>
      </c>
      <c r="AA814" s="31"/>
      <c r="AB814" s="31"/>
    </row>
    <row r="815" spans="2:28" ht="20.100000000000001" customHeight="1" x14ac:dyDescent="0.25">
      <c r="B815" s="31">
        <f t="shared" si="104"/>
        <v>803</v>
      </c>
      <c r="C815" s="31">
        <f t="shared" si="105"/>
        <v>1</v>
      </c>
      <c r="D815" s="32"/>
      <c r="E815" s="31"/>
      <c r="F815" s="31">
        <f>Datenbank!$E815</f>
        <v>0</v>
      </c>
      <c r="G815" s="33" t="str">
        <f>IF(ISERROR(INDEX([1]Plan!A:O,MATCH(E815,[1]Plan!C:C,0),MATCH(C815,[1]Plan!$A$2:$O$2,0))),"",INDEX([1]Plan!A:O,MATCH(E815,[1]Plan!C:C,0),MATCH(C815,[1]Plan!$A$2:$O$2,0)))</f>
        <v/>
      </c>
      <c r="H815" s="33"/>
      <c r="I815" s="33"/>
      <c r="J815" s="31"/>
      <c r="K815" s="33" t="str">
        <f t="shared" si="102"/>
        <v/>
      </c>
      <c r="L815" s="33" t="str">
        <f t="shared" si="103"/>
        <v/>
      </c>
      <c r="M815" s="31" t="str">
        <f t="shared" si="106"/>
        <v/>
      </c>
      <c r="N815" s="31" t="str">
        <f>IF(ISERROR(VLOOKUP(M815,[1]Plan!$Q$5:$R$22,2,FALSE)),"",VLOOKUP(M815,[1]Plan!$Q$5:$R$22,2,FALSE))</f>
        <v/>
      </c>
      <c r="O815" s="31" t="str">
        <f>IF(ISERROR(INDEX([1]Plan!$B:$B,MATCH(F815,[1]Plan!$C:$C,0))),"",INDEX([1]Plan!$B:$B,MATCH(F815,[1]Plan!$C:$C,0)))</f>
        <v/>
      </c>
      <c r="P815" s="33" t="str">
        <f t="shared" si="107"/>
        <v/>
      </c>
      <c r="Q815" s="33">
        <f t="shared" si="108"/>
        <v>0</v>
      </c>
      <c r="R815" s="33" t="str">
        <f t="shared" si="109"/>
        <v/>
      </c>
      <c r="S815" s="33" t="str">
        <f>IF(Z815="DUPLIKAT","",Tabelle1[[#This Row],[Soll-Monat]])</f>
        <v/>
      </c>
      <c r="T815" s="33" t="str">
        <f>IF(ISERROR(IF(M815=99,"",INDEX([1]Plan!A:O,MATCH($O815,[1]Plan!B:B,0),MATCH($C815,[1]Plan!$A$2:$O$2,0)))),"",IF(M815=99,"",INDEX([1]Plan!A:O,MATCH($O815,[1]Plan!B:B,0),MATCH($C815,[1]Plan!$A$2:$O$2,0))))</f>
        <v/>
      </c>
      <c r="U815" s="33">
        <f>IF(ISERROR(SUMIFS(P:P,E:E,Datenbank!$E815,C:C,Datenbank!$C815)),"",SUMIFS(P:P,E:E,Datenbank!$E815,C:C,Datenbank!$C815))+IF(ISERROR(SUMIFS(Q:Q,E:E,Datenbank!$E815,C:C,Datenbank!$C815)),"",SUMIFS(Q:Q,E:E,Datenbank!$E815,C:C,Datenbank!$C815))</f>
        <v>0</v>
      </c>
      <c r="V815" s="33" t="str">
        <f>IF(ISERROR(IF(Z815="Duplikat","",(Datenbank!$U815-Datenbank!$T815))),"",IF(Z815="Duplikat","",(Datenbank!$U815-Datenbank!$T815)))</f>
        <v/>
      </c>
      <c r="W815" s="33">
        <f ca="1">IF(ISERROR(SUMIF(O:T,Datenbank!$O815,T:T)),"",SUMIF(O:T,Datenbank!$O815,T:T))</f>
        <v>0</v>
      </c>
      <c r="X815" s="33">
        <f ca="1">IF(ISERROR(SUMIF(O:Q,Datenbank!$O815,Q:Q)),"",SUMIF(O:Q,Datenbank!$O815,Q:Q))+IF(ISERROR(SUMIF(O:Q,Datenbank!$O815,P:P)),"",SUMIF(O:Q,Datenbank!$O815,P:P))</f>
        <v>0</v>
      </c>
      <c r="Y815" s="33">
        <f ca="1">IF(ISERROR(Datenbank!$X815-W815),"",Datenbank!$X815-W815)</f>
        <v>0</v>
      </c>
      <c r="Z815" s="31" t="str" cm="1">
        <f t="array" ref="Z815">_xlfn.LET(_xlpm.fi,_xlfn._xlws.FILTER($O815:$O$2480,(MONTH($D815:$D$2480)=MONTH($D815))*($O815:$O$2480=$O815)),IF(COUNT(_xlpm.fi)&gt;1,"DUPLIKAT",""))</f>
        <v/>
      </c>
      <c r="AA815" s="31"/>
      <c r="AB815" s="31"/>
    </row>
    <row r="816" spans="2:28" ht="20.100000000000001" customHeight="1" x14ac:dyDescent="0.25">
      <c r="B816" s="31">
        <f t="shared" si="104"/>
        <v>804</v>
      </c>
      <c r="C816" s="31">
        <f t="shared" si="105"/>
        <v>1</v>
      </c>
      <c r="D816" s="32"/>
      <c r="E816" s="31"/>
      <c r="F816" s="31">
        <f>Datenbank!$E816</f>
        <v>0</v>
      </c>
      <c r="G816" s="33" t="str">
        <f>IF(ISERROR(INDEX([1]Plan!A:O,MATCH(E816,[1]Plan!C:C,0),MATCH(C816,[1]Plan!$A$2:$O$2,0))),"",INDEX([1]Plan!A:O,MATCH(E816,[1]Plan!C:C,0),MATCH(C816,[1]Plan!$A$2:$O$2,0)))</f>
        <v/>
      </c>
      <c r="H816" s="33"/>
      <c r="I816" s="33"/>
      <c r="J816" s="31"/>
      <c r="K816" s="33" t="str">
        <f t="shared" si="102"/>
        <v/>
      </c>
      <c r="L816" s="33" t="str">
        <f t="shared" si="103"/>
        <v/>
      </c>
      <c r="M816" s="31" t="str">
        <f t="shared" si="106"/>
        <v/>
      </c>
      <c r="N816" s="31" t="str">
        <f>IF(ISERROR(VLOOKUP(M816,[1]Plan!$Q$5:$R$22,2,FALSE)),"",VLOOKUP(M816,[1]Plan!$Q$5:$R$22,2,FALSE))</f>
        <v/>
      </c>
      <c r="O816" s="31" t="str">
        <f>IF(ISERROR(INDEX([1]Plan!$B:$B,MATCH(F816,[1]Plan!$C:$C,0))),"",INDEX([1]Plan!$B:$B,MATCH(F816,[1]Plan!$C:$C,0)))</f>
        <v/>
      </c>
      <c r="P816" s="33" t="str">
        <f t="shared" si="107"/>
        <v/>
      </c>
      <c r="Q816" s="33">
        <f t="shared" si="108"/>
        <v>0</v>
      </c>
      <c r="R816" s="33" t="str">
        <f t="shared" si="109"/>
        <v/>
      </c>
      <c r="S816" s="33" t="str">
        <f>IF(Z816="DUPLIKAT","",Tabelle1[[#This Row],[Soll-Monat]])</f>
        <v/>
      </c>
      <c r="T816" s="33" t="str">
        <f>IF(ISERROR(IF(M816=99,"",INDEX([1]Plan!A:O,MATCH($O816,[1]Plan!B:B,0),MATCH($C816,[1]Plan!$A$2:$O$2,0)))),"",IF(M816=99,"",INDEX([1]Plan!A:O,MATCH($O816,[1]Plan!B:B,0),MATCH($C816,[1]Plan!$A$2:$O$2,0))))</f>
        <v/>
      </c>
      <c r="U816" s="33">
        <f>IF(ISERROR(SUMIFS(P:P,E:E,Datenbank!$E816,C:C,Datenbank!$C816)),"",SUMIFS(P:P,E:E,Datenbank!$E816,C:C,Datenbank!$C816))+IF(ISERROR(SUMIFS(Q:Q,E:E,Datenbank!$E816,C:C,Datenbank!$C816)),"",SUMIFS(Q:Q,E:E,Datenbank!$E816,C:C,Datenbank!$C816))</f>
        <v>0</v>
      </c>
      <c r="V816" s="33" t="str">
        <f>IF(ISERROR(IF(Z816="Duplikat","",(Datenbank!$U816-Datenbank!$T816))),"",IF(Z816="Duplikat","",(Datenbank!$U816-Datenbank!$T816)))</f>
        <v/>
      </c>
      <c r="W816" s="33">
        <f ca="1">IF(ISERROR(SUMIF(O:T,Datenbank!$O816,T:T)),"",SUMIF(O:T,Datenbank!$O816,T:T))</f>
        <v>0</v>
      </c>
      <c r="X816" s="33">
        <f ca="1">IF(ISERROR(SUMIF(O:Q,Datenbank!$O816,Q:Q)),"",SUMIF(O:Q,Datenbank!$O816,Q:Q))+IF(ISERROR(SUMIF(O:Q,Datenbank!$O816,P:P)),"",SUMIF(O:Q,Datenbank!$O816,P:P))</f>
        <v>0</v>
      </c>
      <c r="Y816" s="33">
        <f ca="1">IF(ISERROR(Datenbank!$X816-W816),"",Datenbank!$X816-W816)</f>
        <v>0</v>
      </c>
      <c r="Z816" s="31" t="str" cm="1">
        <f t="array" ref="Z816">_xlfn.LET(_xlpm.fi,_xlfn._xlws.FILTER($O816:$O$2480,(MONTH($D816:$D$2480)=MONTH($D816))*($O816:$O$2480=$O816)),IF(COUNT(_xlpm.fi)&gt;1,"DUPLIKAT",""))</f>
        <v/>
      </c>
      <c r="AA816" s="31"/>
      <c r="AB816" s="31"/>
    </row>
    <row r="817" spans="2:28" ht="20.100000000000001" customHeight="1" x14ac:dyDescent="0.25">
      <c r="B817" s="31">
        <f t="shared" si="104"/>
        <v>805</v>
      </c>
      <c r="C817" s="31">
        <f t="shared" si="105"/>
        <v>1</v>
      </c>
      <c r="D817" s="32"/>
      <c r="E817" s="31"/>
      <c r="F817" s="31">
        <f>Datenbank!$E817</f>
        <v>0</v>
      </c>
      <c r="G817" s="33" t="str">
        <f>IF(ISERROR(INDEX([1]Plan!A:O,MATCH(E817,[1]Plan!C:C,0),MATCH(C817,[1]Plan!$A$2:$O$2,0))),"",INDEX([1]Plan!A:O,MATCH(E817,[1]Plan!C:C,0),MATCH(C817,[1]Plan!$A$2:$O$2,0)))</f>
        <v/>
      </c>
      <c r="H817" s="33"/>
      <c r="I817" s="33"/>
      <c r="J817" s="31"/>
      <c r="K817" s="33" t="str">
        <f t="shared" si="102"/>
        <v/>
      </c>
      <c r="L817" s="33" t="str">
        <f t="shared" si="103"/>
        <v/>
      </c>
      <c r="M817" s="31" t="str">
        <f t="shared" si="106"/>
        <v/>
      </c>
      <c r="N817" s="31" t="str">
        <f>IF(ISERROR(VLOOKUP(M817,[1]Plan!$Q$5:$R$22,2,FALSE)),"",VLOOKUP(M817,[1]Plan!$Q$5:$R$22,2,FALSE))</f>
        <v/>
      </c>
      <c r="O817" s="31" t="str">
        <f>IF(ISERROR(INDEX([1]Plan!$B:$B,MATCH(F817,[1]Plan!$C:$C,0))),"",INDEX([1]Plan!$B:$B,MATCH(F817,[1]Plan!$C:$C,0)))</f>
        <v/>
      </c>
      <c r="P817" s="33" t="str">
        <f t="shared" si="107"/>
        <v/>
      </c>
      <c r="Q817" s="33">
        <f t="shared" si="108"/>
        <v>0</v>
      </c>
      <c r="R817" s="33" t="str">
        <f t="shared" si="109"/>
        <v/>
      </c>
      <c r="S817" s="33" t="str">
        <f>IF(Z817="DUPLIKAT","",Tabelle1[[#This Row],[Soll-Monat]])</f>
        <v/>
      </c>
      <c r="T817" s="33" t="str">
        <f>IF(ISERROR(IF(M817=99,"",INDEX([1]Plan!A:O,MATCH($O817,[1]Plan!B:B,0),MATCH($C817,[1]Plan!$A$2:$O$2,0)))),"",IF(M817=99,"",INDEX([1]Plan!A:O,MATCH($O817,[1]Plan!B:B,0),MATCH($C817,[1]Plan!$A$2:$O$2,0))))</f>
        <v/>
      </c>
      <c r="U817" s="33">
        <f>IF(ISERROR(SUMIFS(P:P,E:E,Datenbank!$E817,C:C,Datenbank!$C817)),"",SUMIFS(P:P,E:E,Datenbank!$E817,C:C,Datenbank!$C817))+IF(ISERROR(SUMIFS(Q:Q,E:E,Datenbank!$E817,C:C,Datenbank!$C817)),"",SUMIFS(Q:Q,E:E,Datenbank!$E817,C:C,Datenbank!$C817))</f>
        <v>0</v>
      </c>
      <c r="V817" s="33" t="str">
        <f>IF(ISERROR(IF(Z817="Duplikat","",(Datenbank!$U817-Datenbank!$T817))),"",IF(Z817="Duplikat","",(Datenbank!$U817-Datenbank!$T817)))</f>
        <v/>
      </c>
      <c r="W817" s="33">
        <f ca="1">IF(ISERROR(SUMIF(O:T,Datenbank!$O817,T:T)),"",SUMIF(O:T,Datenbank!$O817,T:T))</f>
        <v>0</v>
      </c>
      <c r="X817" s="33">
        <f ca="1">IF(ISERROR(SUMIF(O:Q,Datenbank!$O817,Q:Q)),"",SUMIF(O:Q,Datenbank!$O817,Q:Q))+IF(ISERROR(SUMIF(O:Q,Datenbank!$O817,P:P)),"",SUMIF(O:Q,Datenbank!$O817,P:P))</f>
        <v>0</v>
      </c>
      <c r="Y817" s="33">
        <f ca="1">IF(ISERROR(Datenbank!$X817-W817),"",Datenbank!$X817-W817)</f>
        <v>0</v>
      </c>
      <c r="Z817" s="31" t="str" cm="1">
        <f t="array" ref="Z817">_xlfn.LET(_xlpm.fi,_xlfn._xlws.FILTER($O817:$O$2480,(MONTH($D817:$D$2480)=MONTH($D817))*($O817:$O$2480=$O817)),IF(COUNT(_xlpm.fi)&gt;1,"DUPLIKAT",""))</f>
        <v/>
      </c>
      <c r="AA817" s="31"/>
      <c r="AB817" s="31"/>
    </row>
    <row r="818" spans="2:28" ht="20.100000000000001" customHeight="1" x14ac:dyDescent="0.25">
      <c r="B818" s="31">
        <f t="shared" si="104"/>
        <v>806</v>
      </c>
      <c r="C818" s="31">
        <f t="shared" si="105"/>
        <v>1</v>
      </c>
      <c r="D818" s="32"/>
      <c r="E818" s="31"/>
      <c r="F818" s="31">
        <f>Datenbank!$E818</f>
        <v>0</v>
      </c>
      <c r="G818" s="33" t="str">
        <f>IF(ISERROR(INDEX([1]Plan!A:O,MATCH(E818,[1]Plan!C:C,0),MATCH(C818,[1]Plan!$A$2:$O$2,0))),"",INDEX([1]Plan!A:O,MATCH(E818,[1]Plan!C:C,0),MATCH(C818,[1]Plan!$A$2:$O$2,0)))</f>
        <v/>
      </c>
      <c r="H818" s="33"/>
      <c r="I818" s="33"/>
      <c r="J818" s="31"/>
      <c r="K818" s="33" t="str">
        <f t="shared" si="102"/>
        <v/>
      </c>
      <c r="L818" s="33" t="str">
        <f t="shared" si="103"/>
        <v/>
      </c>
      <c r="M818" s="31" t="str">
        <f t="shared" si="106"/>
        <v/>
      </c>
      <c r="N818" s="31" t="str">
        <f>IF(ISERROR(VLOOKUP(M818,[1]Plan!$Q$5:$R$22,2,FALSE)),"",VLOOKUP(M818,[1]Plan!$Q$5:$R$22,2,FALSE))</f>
        <v/>
      </c>
      <c r="O818" s="31" t="str">
        <f>IF(ISERROR(INDEX([1]Plan!$B:$B,MATCH(F818,[1]Plan!$C:$C,0))),"",INDEX([1]Plan!$B:$B,MATCH(F818,[1]Plan!$C:$C,0)))</f>
        <v/>
      </c>
      <c r="P818" s="33" t="str">
        <f t="shared" si="107"/>
        <v/>
      </c>
      <c r="Q818" s="33">
        <f t="shared" si="108"/>
        <v>0</v>
      </c>
      <c r="R818" s="33" t="str">
        <f t="shared" si="109"/>
        <v/>
      </c>
      <c r="S818" s="33" t="str">
        <f>IF(Z818="DUPLIKAT","",Tabelle1[[#This Row],[Soll-Monat]])</f>
        <v/>
      </c>
      <c r="T818" s="33" t="str">
        <f>IF(ISERROR(IF(M818=99,"",INDEX([1]Plan!A:O,MATCH($O818,[1]Plan!B:B,0),MATCH($C818,[1]Plan!$A$2:$O$2,0)))),"",IF(M818=99,"",INDEX([1]Plan!A:O,MATCH($O818,[1]Plan!B:B,0),MATCH($C818,[1]Plan!$A$2:$O$2,0))))</f>
        <v/>
      </c>
      <c r="U818" s="33">
        <f>IF(ISERROR(SUMIFS(P:P,E:E,Datenbank!$E818,C:C,Datenbank!$C818)),"",SUMIFS(P:P,E:E,Datenbank!$E818,C:C,Datenbank!$C818))+IF(ISERROR(SUMIFS(Q:Q,E:E,Datenbank!$E818,C:C,Datenbank!$C818)),"",SUMIFS(Q:Q,E:E,Datenbank!$E818,C:C,Datenbank!$C818))</f>
        <v>0</v>
      </c>
      <c r="V818" s="33" t="str">
        <f>IF(ISERROR(IF(Z818="Duplikat","",(Datenbank!$U818-Datenbank!$T818))),"",IF(Z818="Duplikat","",(Datenbank!$U818-Datenbank!$T818)))</f>
        <v/>
      </c>
      <c r="W818" s="33">
        <f ca="1">IF(ISERROR(SUMIF(O:T,Datenbank!$O818,T:T)),"",SUMIF(O:T,Datenbank!$O818,T:T))</f>
        <v>0</v>
      </c>
      <c r="X818" s="33">
        <f ca="1">IF(ISERROR(SUMIF(O:Q,Datenbank!$O818,Q:Q)),"",SUMIF(O:Q,Datenbank!$O818,Q:Q))+IF(ISERROR(SUMIF(O:Q,Datenbank!$O818,P:P)),"",SUMIF(O:Q,Datenbank!$O818,P:P))</f>
        <v>0</v>
      </c>
      <c r="Y818" s="33">
        <f ca="1">IF(ISERROR(Datenbank!$X818-W818),"",Datenbank!$X818-W818)</f>
        <v>0</v>
      </c>
      <c r="Z818" s="31" t="str" cm="1">
        <f t="array" ref="Z818">_xlfn.LET(_xlpm.fi,_xlfn._xlws.FILTER($O818:$O$2480,(MONTH($D818:$D$2480)=MONTH($D818))*($O818:$O$2480=$O818)),IF(COUNT(_xlpm.fi)&gt;1,"DUPLIKAT",""))</f>
        <v/>
      </c>
      <c r="AA818" s="31"/>
      <c r="AB818" s="31"/>
    </row>
    <row r="819" spans="2:28" ht="20.100000000000001" customHeight="1" x14ac:dyDescent="0.25">
      <c r="B819" s="31">
        <f t="shared" si="104"/>
        <v>807</v>
      </c>
      <c r="C819" s="31">
        <f t="shared" si="105"/>
        <v>1</v>
      </c>
      <c r="D819" s="32"/>
      <c r="E819" s="31"/>
      <c r="F819" s="31">
        <f>Datenbank!$E819</f>
        <v>0</v>
      </c>
      <c r="G819" s="33" t="str">
        <f>IF(ISERROR(INDEX([1]Plan!A:O,MATCH(E819,[1]Plan!C:C,0),MATCH(C819,[1]Plan!$A$2:$O$2,0))),"",INDEX([1]Plan!A:O,MATCH(E819,[1]Plan!C:C,0),MATCH(C819,[1]Plan!$A$2:$O$2,0)))</f>
        <v/>
      </c>
      <c r="H819" s="33"/>
      <c r="I819" s="33"/>
      <c r="J819" s="31"/>
      <c r="K819" s="33" t="str">
        <f t="shared" si="102"/>
        <v/>
      </c>
      <c r="L819" s="33" t="str">
        <f t="shared" si="103"/>
        <v/>
      </c>
      <c r="M819" s="31" t="str">
        <f t="shared" si="106"/>
        <v/>
      </c>
      <c r="N819" s="31" t="str">
        <f>IF(ISERROR(VLOOKUP(M819,[1]Plan!$Q$5:$R$22,2,FALSE)),"",VLOOKUP(M819,[1]Plan!$Q$5:$R$22,2,FALSE))</f>
        <v/>
      </c>
      <c r="O819" s="31" t="str">
        <f>IF(ISERROR(INDEX([1]Plan!$B:$B,MATCH(F819,[1]Plan!$C:$C,0))),"",INDEX([1]Plan!$B:$B,MATCH(F819,[1]Plan!$C:$C,0)))</f>
        <v/>
      </c>
      <c r="P819" s="33" t="str">
        <f t="shared" si="107"/>
        <v/>
      </c>
      <c r="Q819" s="33">
        <f t="shared" si="108"/>
        <v>0</v>
      </c>
      <c r="R819" s="33" t="str">
        <f t="shared" si="109"/>
        <v/>
      </c>
      <c r="S819" s="33" t="str">
        <f>IF(Z819="DUPLIKAT","",Tabelle1[[#This Row],[Soll-Monat]])</f>
        <v/>
      </c>
      <c r="T819" s="33" t="str">
        <f>IF(ISERROR(IF(M819=99,"",INDEX([1]Plan!A:O,MATCH($O819,[1]Plan!B:B,0),MATCH($C819,[1]Plan!$A$2:$O$2,0)))),"",IF(M819=99,"",INDEX([1]Plan!A:O,MATCH($O819,[1]Plan!B:B,0),MATCH($C819,[1]Plan!$A$2:$O$2,0))))</f>
        <v/>
      </c>
      <c r="U819" s="33">
        <f>IF(ISERROR(SUMIFS(P:P,E:E,Datenbank!$E819,C:C,Datenbank!$C819)),"",SUMIFS(P:P,E:E,Datenbank!$E819,C:C,Datenbank!$C819))+IF(ISERROR(SUMIFS(Q:Q,E:E,Datenbank!$E819,C:C,Datenbank!$C819)),"",SUMIFS(Q:Q,E:E,Datenbank!$E819,C:C,Datenbank!$C819))</f>
        <v>0</v>
      </c>
      <c r="V819" s="33" t="str">
        <f>IF(ISERROR(IF(Z819="Duplikat","",(Datenbank!$U819-Datenbank!$T819))),"",IF(Z819="Duplikat","",(Datenbank!$U819-Datenbank!$T819)))</f>
        <v/>
      </c>
      <c r="W819" s="33">
        <f ca="1">IF(ISERROR(SUMIF(O:T,Datenbank!$O819,T:T)),"",SUMIF(O:T,Datenbank!$O819,T:T))</f>
        <v>0</v>
      </c>
      <c r="X819" s="33">
        <f ca="1">IF(ISERROR(SUMIF(O:Q,Datenbank!$O819,Q:Q)),"",SUMIF(O:Q,Datenbank!$O819,Q:Q))+IF(ISERROR(SUMIF(O:Q,Datenbank!$O819,P:P)),"",SUMIF(O:Q,Datenbank!$O819,P:P))</f>
        <v>0</v>
      </c>
      <c r="Y819" s="33">
        <f ca="1">IF(ISERROR(Datenbank!$X819-W819),"",Datenbank!$X819-W819)</f>
        <v>0</v>
      </c>
      <c r="Z819" s="31" t="str" cm="1">
        <f t="array" ref="Z819">_xlfn.LET(_xlpm.fi,_xlfn._xlws.FILTER($O819:$O$2480,(MONTH($D819:$D$2480)=MONTH($D819))*($O819:$O$2480=$O819)),IF(COUNT(_xlpm.fi)&gt;1,"DUPLIKAT",""))</f>
        <v/>
      </c>
      <c r="AA819" s="31"/>
      <c r="AB819" s="31"/>
    </row>
    <row r="820" spans="2:28" ht="20.100000000000001" customHeight="1" x14ac:dyDescent="0.25">
      <c r="B820" s="31">
        <f t="shared" si="104"/>
        <v>808</v>
      </c>
      <c r="C820" s="31">
        <f t="shared" si="105"/>
        <v>1</v>
      </c>
      <c r="D820" s="32"/>
      <c r="E820" s="31"/>
      <c r="F820" s="31">
        <f>Datenbank!$E820</f>
        <v>0</v>
      </c>
      <c r="G820" s="33" t="str">
        <f>IF(ISERROR(INDEX([1]Plan!A:O,MATCH(E820,[1]Plan!C:C,0),MATCH(C820,[1]Plan!$A$2:$O$2,0))),"",INDEX([1]Plan!A:O,MATCH(E820,[1]Plan!C:C,0),MATCH(C820,[1]Plan!$A$2:$O$2,0)))</f>
        <v/>
      </c>
      <c r="H820" s="33"/>
      <c r="I820" s="33"/>
      <c r="J820" s="31"/>
      <c r="K820" s="33" t="str">
        <f t="shared" si="102"/>
        <v/>
      </c>
      <c r="L820" s="33" t="str">
        <f t="shared" si="103"/>
        <v/>
      </c>
      <c r="M820" s="31" t="str">
        <f t="shared" si="106"/>
        <v/>
      </c>
      <c r="N820" s="31" t="str">
        <f>IF(ISERROR(VLOOKUP(M820,[1]Plan!$Q$5:$R$22,2,FALSE)),"",VLOOKUP(M820,[1]Plan!$Q$5:$R$22,2,FALSE))</f>
        <v/>
      </c>
      <c r="O820" s="31" t="str">
        <f>IF(ISERROR(INDEX([1]Plan!$B:$B,MATCH(F820,[1]Plan!$C:$C,0))),"",INDEX([1]Plan!$B:$B,MATCH(F820,[1]Plan!$C:$C,0)))</f>
        <v/>
      </c>
      <c r="P820" s="33" t="str">
        <f t="shared" si="107"/>
        <v/>
      </c>
      <c r="Q820" s="33">
        <f t="shared" si="108"/>
        <v>0</v>
      </c>
      <c r="R820" s="33" t="str">
        <f t="shared" si="109"/>
        <v/>
      </c>
      <c r="S820" s="33" t="str">
        <f>IF(Z820="DUPLIKAT","",Tabelle1[[#This Row],[Soll-Monat]])</f>
        <v/>
      </c>
      <c r="T820" s="33" t="str">
        <f>IF(ISERROR(IF(M820=99,"",INDEX([1]Plan!A:O,MATCH($O820,[1]Plan!B:B,0),MATCH($C820,[1]Plan!$A$2:$O$2,0)))),"",IF(M820=99,"",INDEX([1]Plan!A:O,MATCH($O820,[1]Plan!B:B,0),MATCH($C820,[1]Plan!$A$2:$O$2,0))))</f>
        <v/>
      </c>
      <c r="U820" s="33">
        <f>IF(ISERROR(SUMIFS(P:P,E:E,Datenbank!$E820,C:C,Datenbank!$C820)),"",SUMIFS(P:P,E:E,Datenbank!$E820,C:C,Datenbank!$C820))+IF(ISERROR(SUMIFS(Q:Q,E:E,Datenbank!$E820,C:C,Datenbank!$C820)),"",SUMIFS(Q:Q,E:E,Datenbank!$E820,C:C,Datenbank!$C820))</f>
        <v>0</v>
      </c>
      <c r="V820" s="33" t="str">
        <f>IF(ISERROR(IF(Z820="Duplikat","",(Datenbank!$U820-Datenbank!$T820))),"",IF(Z820="Duplikat","",(Datenbank!$U820-Datenbank!$T820)))</f>
        <v/>
      </c>
      <c r="W820" s="33">
        <f ca="1">IF(ISERROR(SUMIF(O:T,Datenbank!$O820,T:T)),"",SUMIF(O:T,Datenbank!$O820,T:T))</f>
        <v>0</v>
      </c>
      <c r="X820" s="33">
        <f ca="1">IF(ISERROR(SUMIF(O:Q,Datenbank!$O820,Q:Q)),"",SUMIF(O:Q,Datenbank!$O820,Q:Q))+IF(ISERROR(SUMIF(O:Q,Datenbank!$O820,P:P)),"",SUMIF(O:Q,Datenbank!$O820,P:P))</f>
        <v>0</v>
      </c>
      <c r="Y820" s="33">
        <f ca="1">IF(ISERROR(Datenbank!$X820-W820),"",Datenbank!$X820-W820)</f>
        <v>0</v>
      </c>
      <c r="Z820" s="31" t="str" cm="1">
        <f t="array" ref="Z820">_xlfn.LET(_xlpm.fi,_xlfn._xlws.FILTER($O820:$O$2480,(MONTH($D820:$D$2480)=MONTH($D820))*($O820:$O$2480=$O820)),IF(COUNT(_xlpm.fi)&gt;1,"DUPLIKAT",""))</f>
        <v/>
      </c>
      <c r="AA820" s="31"/>
      <c r="AB820" s="31"/>
    </row>
    <row r="821" spans="2:28" ht="20.100000000000001" customHeight="1" x14ac:dyDescent="0.25">
      <c r="B821" s="31">
        <f t="shared" si="104"/>
        <v>809</v>
      </c>
      <c r="C821" s="31">
        <f t="shared" si="105"/>
        <v>1</v>
      </c>
      <c r="D821" s="32"/>
      <c r="E821" s="31"/>
      <c r="F821" s="31">
        <f>Datenbank!$E821</f>
        <v>0</v>
      </c>
      <c r="G821" s="33" t="str">
        <f>IF(ISERROR(INDEX([1]Plan!A:O,MATCH(E821,[1]Plan!C:C,0),MATCH(C821,[1]Plan!$A$2:$O$2,0))),"",INDEX([1]Plan!A:O,MATCH(E821,[1]Plan!C:C,0),MATCH(C821,[1]Plan!$A$2:$O$2,0)))</f>
        <v/>
      </c>
      <c r="H821" s="33"/>
      <c r="I821" s="33"/>
      <c r="J821" s="31"/>
      <c r="K821" s="33" t="str">
        <f t="shared" si="102"/>
        <v/>
      </c>
      <c r="L821" s="33" t="str">
        <f t="shared" si="103"/>
        <v/>
      </c>
      <c r="M821" s="31" t="str">
        <f t="shared" si="106"/>
        <v/>
      </c>
      <c r="N821" s="31" t="str">
        <f>IF(ISERROR(VLOOKUP(M821,[1]Plan!$Q$5:$R$22,2,FALSE)),"",VLOOKUP(M821,[1]Plan!$Q$5:$R$22,2,FALSE))</f>
        <v/>
      </c>
      <c r="O821" s="31" t="str">
        <f>IF(ISERROR(INDEX([1]Plan!$B:$B,MATCH(F821,[1]Plan!$C:$C,0))),"",INDEX([1]Plan!$B:$B,MATCH(F821,[1]Plan!$C:$C,0)))</f>
        <v/>
      </c>
      <c r="P821" s="33" t="str">
        <f t="shared" si="107"/>
        <v/>
      </c>
      <c r="Q821" s="33">
        <f t="shared" si="108"/>
        <v>0</v>
      </c>
      <c r="R821" s="33" t="str">
        <f t="shared" si="109"/>
        <v/>
      </c>
      <c r="S821" s="33" t="str">
        <f>IF(Z821="DUPLIKAT","",Tabelle1[[#This Row],[Soll-Monat]])</f>
        <v/>
      </c>
      <c r="T821" s="33" t="str">
        <f>IF(ISERROR(IF(M821=99,"",INDEX([1]Plan!A:O,MATCH($O821,[1]Plan!B:B,0),MATCH($C821,[1]Plan!$A$2:$O$2,0)))),"",IF(M821=99,"",INDEX([1]Plan!A:O,MATCH($O821,[1]Plan!B:B,0),MATCH($C821,[1]Plan!$A$2:$O$2,0))))</f>
        <v/>
      </c>
      <c r="U821" s="33">
        <f>IF(ISERROR(SUMIFS(P:P,E:E,Datenbank!$E821,C:C,Datenbank!$C821)),"",SUMIFS(P:P,E:E,Datenbank!$E821,C:C,Datenbank!$C821))+IF(ISERROR(SUMIFS(Q:Q,E:E,Datenbank!$E821,C:C,Datenbank!$C821)),"",SUMIFS(Q:Q,E:E,Datenbank!$E821,C:C,Datenbank!$C821))</f>
        <v>0</v>
      </c>
      <c r="V821" s="33" t="str">
        <f>IF(ISERROR(IF(Z821="Duplikat","",(Datenbank!$U821-Datenbank!$T821))),"",IF(Z821="Duplikat","",(Datenbank!$U821-Datenbank!$T821)))</f>
        <v/>
      </c>
      <c r="W821" s="33">
        <f ca="1">IF(ISERROR(SUMIF(O:T,Datenbank!$O821,T:T)),"",SUMIF(O:T,Datenbank!$O821,T:T))</f>
        <v>0</v>
      </c>
      <c r="X821" s="33">
        <f ca="1">IF(ISERROR(SUMIF(O:Q,Datenbank!$O821,Q:Q)),"",SUMIF(O:Q,Datenbank!$O821,Q:Q))+IF(ISERROR(SUMIF(O:Q,Datenbank!$O821,P:P)),"",SUMIF(O:Q,Datenbank!$O821,P:P))</f>
        <v>0</v>
      </c>
      <c r="Y821" s="33">
        <f ca="1">IF(ISERROR(Datenbank!$X821-W821),"",Datenbank!$X821-W821)</f>
        <v>0</v>
      </c>
      <c r="Z821" s="31" t="str" cm="1">
        <f t="array" ref="Z821">_xlfn.LET(_xlpm.fi,_xlfn._xlws.FILTER($O821:$O$2480,(MONTH($D821:$D$2480)=MONTH($D821))*($O821:$O$2480=$O821)),IF(COUNT(_xlpm.fi)&gt;1,"DUPLIKAT",""))</f>
        <v/>
      </c>
      <c r="AA821" s="31"/>
      <c r="AB821" s="31"/>
    </row>
    <row r="822" spans="2:28" ht="20.100000000000001" customHeight="1" x14ac:dyDescent="0.25">
      <c r="B822" s="31">
        <f t="shared" si="104"/>
        <v>810</v>
      </c>
      <c r="C822" s="31">
        <f t="shared" si="105"/>
        <v>1</v>
      </c>
      <c r="D822" s="32"/>
      <c r="E822" s="31"/>
      <c r="F822" s="31">
        <f>Datenbank!$E822</f>
        <v>0</v>
      </c>
      <c r="G822" s="33" t="str">
        <f>IF(ISERROR(INDEX([1]Plan!A:O,MATCH(E822,[1]Plan!C:C,0),MATCH(C822,[1]Plan!$A$2:$O$2,0))),"",INDEX([1]Plan!A:O,MATCH(E822,[1]Plan!C:C,0),MATCH(C822,[1]Plan!$A$2:$O$2,0)))</f>
        <v/>
      </c>
      <c r="H822" s="33"/>
      <c r="I822" s="33"/>
      <c r="J822" s="31"/>
      <c r="K822" s="33" t="str">
        <f t="shared" si="102"/>
        <v/>
      </c>
      <c r="L822" s="33" t="str">
        <f t="shared" si="103"/>
        <v/>
      </c>
      <c r="M822" s="31" t="str">
        <f t="shared" si="106"/>
        <v/>
      </c>
      <c r="N822" s="31" t="str">
        <f>IF(ISERROR(VLOOKUP(M822,[1]Plan!$Q$5:$R$22,2,FALSE)),"",VLOOKUP(M822,[1]Plan!$Q$5:$R$22,2,FALSE))</f>
        <v/>
      </c>
      <c r="O822" s="31" t="str">
        <f>IF(ISERROR(INDEX([1]Plan!$B:$B,MATCH(F822,[1]Plan!$C:$C,0))),"",INDEX([1]Plan!$B:$B,MATCH(F822,[1]Plan!$C:$C,0)))</f>
        <v/>
      </c>
      <c r="P822" s="33" t="str">
        <f t="shared" si="107"/>
        <v/>
      </c>
      <c r="Q822" s="33">
        <f t="shared" si="108"/>
        <v>0</v>
      </c>
      <c r="R822" s="33" t="str">
        <f t="shared" si="109"/>
        <v/>
      </c>
      <c r="S822" s="33" t="str">
        <f>IF(Z822="DUPLIKAT","",Tabelle1[[#This Row],[Soll-Monat]])</f>
        <v/>
      </c>
      <c r="T822" s="33" t="str">
        <f>IF(ISERROR(IF(M822=99,"",INDEX([1]Plan!A:O,MATCH($O822,[1]Plan!B:B,0),MATCH($C822,[1]Plan!$A$2:$O$2,0)))),"",IF(M822=99,"",INDEX([1]Plan!A:O,MATCH($O822,[1]Plan!B:B,0),MATCH($C822,[1]Plan!$A$2:$O$2,0))))</f>
        <v/>
      </c>
      <c r="U822" s="33">
        <f>IF(ISERROR(SUMIFS(P:P,E:E,Datenbank!$E822,C:C,Datenbank!$C822)),"",SUMIFS(P:P,E:E,Datenbank!$E822,C:C,Datenbank!$C822))+IF(ISERROR(SUMIFS(Q:Q,E:E,Datenbank!$E822,C:C,Datenbank!$C822)),"",SUMIFS(Q:Q,E:E,Datenbank!$E822,C:C,Datenbank!$C822))</f>
        <v>0</v>
      </c>
      <c r="V822" s="33" t="str">
        <f>IF(ISERROR(IF(Z822="Duplikat","",(Datenbank!$U822-Datenbank!$T822))),"",IF(Z822="Duplikat","",(Datenbank!$U822-Datenbank!$T822)))</f>
        <v/>
      </c>
      <c r="W822" s="33">
        <f ca="1">IF(ISERROR(SUMIF(O:T,Datenbank!$O822,T:T)),"",SUMIF(O:T,Datenbank!$O822,T:T))</f>
        <v>0</v>
      </c>
      <c r="X822" s="33">
        <f ca="1">IF(ISERROR(SUMIF(O:Q,Datenbank!$O822,Q:Q)),"",SUMIF(O:Q,Datenbank!$O822,Q:Q))+IF(ISERROR(SUMIF(O:Q,Datenbank!$O822,P:P)),"",SUMIF(O:Q,Datenbank!$O822,P:P))</f>
        <v>0</v>
      </c>
      <c r="Y822" s="33">
        <f ca="1">IF(ISERROR(Datenbank!$X822-W822),"",Datenbank!$X822-W822)</f>
        <v>0</v>
      </c>
      <c r="Z822" s="31" t="str" cm="1">
        <f t="array" ref="Z822">_xlfn.LET(_xlpm.fi,_xlfn._xlws.FILTER($O822:$O$2480,(MONTH($D822:$D$2480)=MONTH($D822))*($O822:$O$2480=$O822)),IF(COUNT(_xlpm.fi)&gt;1,"DUPLIKAT",""))</f>
        <v/>
      </c>
      <c r="AA822" s="31"/>
      <c r="AB822" s="31"/>
    </row>
    <row r="823" spans="2:28" ht="20.100000000000001" customHeight="1" x14ac:dyDescent="0.25">
      <c r="B823" s="31">
        <f t="shared" si="104"/>
        <v>811</v>
      </c>
      <c r="C823" s="31">
        <f t="shared" si="105"/>
        <v>1</v>
      </c>
      <c r="D823" s="32"/>
      <c r="E823" s="31"/>
      <c r="F823" s="31">
        <f>Datenbank!$E823</f>
        <v>0</v>
      </c>
      <c r="G823" s="33" t="str">
        <f>IF(ISERROR(INDEX([1]Plan!A:O,MATCH(E823,[1]Plan!C:C,0),MATCH(C823,[1]Plan!$A$2:$O$2,0))),"",INDEX([1]Plan!A:O,MATCH(E823,[1]Plan!C:C,0),MATCH(C823,[1]Plan!$A$2:$O$2,0)))</f>
        <v/>
      </c>
      <c r="H823" s="33"/>
      <c r="I823" s="33"/>
      <c r="J823" s="31"/>
      <c r="K823" s="33" t="str">
        <f t="shared" si="102"/>
        <v/>
      </c>
      <c r="L823" s="33" t="str">
        <f t="shared" si="103"/>
        <v/>
      </c>
      <c r="M823" s="31" t="str">
        <f t="shared" si="106"/>
        <v/>
      </c>
      <c r="N823" s="31" t="str">
        <f>IF(ISERROR(VLOOKUP(M823,[1]Plan!$Q$5:$R$22,2,FALSE)),"",VLOOKUP(M823,[1]Plan!$Q$5:$R$22,2,FALSE))</f>
        <v/>
      </c>
      <c r="O823" s="31" t="str">
        <f>IF(ISERROR(INDEX([1]Plan!$B:$B,MATCH(F823,[1]Plan!$C:$C,0))),"",INDEX([1]Plan!$B:$B,MATCH(F823,[1]Plan!$C:$C,0)))</f>
        <v/>
      </c>
      <c r="P823" s="33" t="str">
        <f t="shared" si="107"/>
        <v/>
      </c>
      <c r="Q823" s="33">
        <f t="shared" si="108"/>
        <v>0</v>
      </c>
      <c r="R823" s="33" t="str">
        <f t="shared" si="109"/>
        <v/>
      </c>
      <c r="S823" s="33" t="str">
        <f>IF(Z823="DUPLIKAT","",Tabelle1[[#This Row],[Soll-Monat]])</f>
        <v/>
      </c>
      <c r="T823" s="33" t="str">
        <f>IF(ISERROR(IF(M823=99,"",INDEX([1]Plan!A:O,MATCH($O823,[1]Plan!B:B,0),MATCH($C823,[1]Plan!$A$2:$O$2,0)))),"",IF(M823=99,"",INDEX([1]Plan!A:O,MATCH($O823,[1]Plan!B:B,0),MATCH($C823,[1]Plan!$A$2:$O$2,0))))</f>
        <v/>
      </c>
      <c r="U823" s="33">
        <f>IF(ISERROR(SUMIFS(P:P,E:E,Datenbank!$E823,C:C,Datenbank!$C823)),"",SUMIFS(P:P,E:E,Datenbank!$E823,C:C,Datenbank!$C823))+IF(ISERROR(SUMIFS(Q:Q,E:E,Datenbank!$E823,C:C,Datenbank!$C823)),"",SUMIFS(Q:Q,E:E,Datenbank!$E823,C:C,Datenbank!$C823))</f>
        <v>0</v>
      </c>
      <c r="V823" s="33" t="str">
        <f>IF(ISERROR(IF(Z823="Duplikat","",(Datenbank!$U823-Datenbank!$T823))),"",IF(Z823="Duplikat","",(Datenbank!$U823-Datenbank!$T823)))</f>
        <v/>
      </c>
      <c r="W823" s="33">
        <f ca="1">IF(ISERROR(SUMIF(O:T,Datenbank!$O823,T:T)),"",SUMIF(O:T,Datenbank!$O823,T:T))</f>
        <v>0</v>
      </c>
      <c r="X823" s="33">
        <f ca="1">IF(ISERROR(SUMIF(O:Q,Datenbank!$O823,Q:Q)),"",SUMIF(O:Q,Datenbank!$O823,Q:Q))+IF(ISERROR(SUMIF(O:Q,Datenbank!$O823,P:P)),"",SUMIF(O:Q,Datenbank!$O823,P:P))</f>
        <v>0</v>
      </c>
      <c r="Y823" s="33">
        <f ca="1">IF(ISERROR(Datenbank!$X823-W823),"",Datenbank!$X823-W823)</f>
        <v>0</v>
      </c>
      <c r="Z823" s="31" t="str" cm="1">
        <f t="array" ref="Z823">_xlfn.LET(_xlpm.fi,_xlfn._xlws.FILTER($O823:$O$2480,(MONTH($D823:$D$2480)=MONTH($D823))*($O823:$O$2480=$O823)),IF(COUNT(_xlpm.fi)&gt;1,"DUPLIKAT",""))</f>
        <v/>
      </c>
      <c r="AA823" s="31"/>
      <c r="AB823" s="31"/>
    </row>
    <row r="824" spans="2:28" ht="20.100000000000001" customHeight="1" x14ac:dyDescent="0.25">
      <c r="B824" s="31">
        <f t="shared" si="104"/>
        <v>812</v>
      </c>
      <c r="C824" s="31">
        <f t="shared" si="105"/>
        <v>1</v>
      </c>
      <c r="D824" s="32"/>
      <c r="E824" s="31"/>
      <c r="F824" s="31">
        <f>Datenbank!$E824</f>
        <v>0</v>
      </c>
      <c r="G824" s="33" t="str">
        <f>IF(ISERROR(INDEX([1]Plan!A:O,MATCH(E824,[1]Plan!C:C,0),MATCH(C824,[1]Plan!$A$2:$O$2,0))),"",INDEX([1]Plan!A:O,MATCH(E824,[1]Plan!C:C,0),MATCH(C824,[1]Plan!$A$2:$O$2,0)))</f>
        <v/>
      </c>
      <c r="H824" s="33"/>
      <c r="I824" s="33"/>
      <c r="J824" s="31"/>
      <c r="K824" s="33" t="str">
        <f t="shared" si="102"/>
        <v/>
      </c>
      <c r="L824" s="33" t="str">
        <f t="shared" si="103"/>
        <v/>
      </c>
      <c r="M824" s="31" t="str">
        <f t="shared" si="106"/>
        <v/>
      </c>
      <c r="N824" s="31" t="str">
        <f>IF(ISERROR(VLOOKUP(M824,[1]Plan!$Q$5:$R$22,2,FALSE)),"",VLOOKUP(M824,[1]Plan!$Q$5:$R$22,2,FALSE))</f>
        <v/>
      </c>
      <c r="O824" s="31" t="str">
        <f>IF(ISERROR(INDEX([1]Plan!$B:$B,MATCH(F824,[1]Plan!$C:$C,0))),"",INDEX([1]Plan!$B:$B,MATCH(F824,[1]Plan!$C:$C,0)))</f>
        <v/>
      </c>
      <c r="P824" s="33" t="str">
        <f t="shared" si="107"/>
        <v/>
      </c>
      <c r="Q824" s="33">
        <f t="shared" si="108"/>
        <v>0</v>
      </c>
      <c r="R824" s="33" t="str">
        <f t="shared" si="109"/>
        <v/>
      </c>
      <c r="S824" s="33" t="str">
        <f>IF(Z824="DUPLIKAT","",Tabelle1[[#This Row],[Soll-Monat]])</f>
        <v/>
      </c>
      <c r="T824" s="33" t="str">
        <f>IF(ISERROR(IF(M824=99,"",INDEX([1]Plan!A:O,MATCH($O824,[1]Plan!B:B,0),MATCH($C824,[1]Plan!$A$2:$O$2,0)))),"",IF(M824=99,"",INDEX([1]Plan!A:O,MATCH($O824,[1]Plan!B:B,0),MATCH($C824,[1]Plan!$A$2:$O$2,0))))</f>
        <v/>
      </c>
      <c r="U824" s="33">
        <f>IF(ISERROR(SUMIFS(P:P,E:E,Datenbank!$E824,C:C,Datenbank!$C824)),"",SUMIFS(P:P,E:E,Datenbank!$E824,C:C,Datenbank!$C824))+IF(ISERROR(SUMIFS(Q:Q,E:E,Datenbank!$E824,C:C,Datenbank!$C824)),"",SUMIFS(Q:Q,E:E,Datenbank!$E824,C:C,Datenbank!$C824))</f>
        <v>0</v>
      </c>
      <c r="V824" s="33" t="str">
        <f>IF(ISERROR(IF(Z824="Duplikat","",(Datenbank!$U824-Datenbank!$T824))),"",IF(Z824="Duplikat","",(Datenbank!$U824-Datenbank!$T824)))</f>
        <v/>
      </c>
      <c r="W824" s="33">
        <f ca="1">IF(ISERROR(SUMIF(O:T,Datenbank!$O824,T:T)),"",SUMIF(O:T,Datenbank!$O824,T:T))</f>
        <v>0</v>
      </c>
      <c r="X824" s="33">
        <f ca="1">IF(ISERROR(SUMIF(O:Q,Datenbank!$O824,Q:Q)),"",SUMIF(O:Q,Datenbank!$O824,Q:Q))+IF(ISERROR(SUMIF(O:Q,Datenbank!$O824,P:P)),"",SUMIF(O:Q,Datenbank!$O824,P:P))</f>
        <v>0</v>
      </c>
      <c r="Y824" s="33">
        <f ca="1">IF(ISERROR(Datenbank!$X824-W824),"",Datenbank!$X824-W824)</f>
        <v>0</v>
      </c>
      <c r="Z824" s="31" t="str" cm="1">
        <f t="array" ref="Z824">_xlfn.LET(_xlpm.fi,_xlfn._xlws.FILTER($O824:$O$2480,(MONTH($D824:$D$2480)=MONTH($D824))*($O824:$O$2480=$O824)),IF(COUNT(_xlpm.fi)&gt;1,"DUPLIKAT",""))</f>
        <v/>
      </c>
      <c r="AA824" s="31"/>
      <c r="AB824" s="31"/>
    </row>
    <row r="825" spans="2:28" ht="20.100000000000001" customHeight="1" x14ac:dyDescent="0.25">
      <c r="B825" s="31">
        <f t="shared" si="104"/>
        <v>813</v>
      </c>
      <c r="C825" s="31">
        <f t="shared" si="105"/>
        <v>1</v>
      </c>
      <c r="D825" s="32"/>
      <c r="E825" s="31"/>
      <c r="F825" s="31">
        <f>Datenbank!$E825</f>
        <v>0</v>
      </c>
      <c r="G825" s="33" t="str">
        <f>IF(ISERROR(INDEX([1]Plan!A:O,MATCH(E825,[1]Plan!C:C,0),MATCH(C825,[1]Plan!$A$2:$O$2,0))),"",INDEX([1]Plan!A:O,MATCH(E825,[1]Plan!C:C,0),MATCH(C825,[1]Plan!$A$2:$O$2,0)))</f>
        <v/>
      </c>
      <c r="H825" s="33"/>
      <c r="I825" s="33"/>
      <c r="J825" s="31"/>
      <c r="K825" s="33" t="str">
        <f t="shared" si="102"/>
        <v/>
      </c>
      <c r="L825" s="33" t="str">
        <f t="shared" si="103"/>
        <v/>
      </c>
      <c r="M825" s="31" t="str">
        <f t="shared" si="106"/>
        <v/>
      </c>
      <c r="N825" s="31" t="str">
        <f>IF(ISERROR(VLOOKUP(M825,[1]Plan!$Q$5:$R$22,2,FALSE)),"",VLOOKUP(M825,[1]Plan!$Q$5:$R$22,2,FALSE))</f>
        <v/>
      </c>
      <c r="O825" s="31" t="str">
        <f>IF(ISERROR(INDEX([1]Plan!$B:$B,MATCH(F825,[1]Plan!$C:$C,0))),"",INDEX([1]Plan!$B:$B,MATCH(F825,[1]Plan!$C:$C,0)))</f>
        <v/>
      </c>
      <c r="P825" s="33" t="str">
        <f t="shared" si="107"/>
        <v/>
      </c>
      <c r="Q825" s="33">
        <f t="shared" si="108"/>
        <v>0</v>
      </c>
      <c r="R825" s="33" t="str">
        <f t="shared" si="109"/>
        <v/>
      </c>
      <c r="S825" s="33" t="str">
        <f>IF(Z825="DUPLIKAT","",Tabelle1[[#This Row],[Soll-Monat]])</f>
        <v/>
      </c>
      <c r="T825" s="33" t="str">
        <f>IF(ISERROR(IF(M825=99,"",INDEX([1]Plan!A:O,MATCH($O825,[1]Plan!B:B,0),MATCH($C825,[1]Plan!$A$2:$O$2,0)))),"",IF(M825=99,"",INDEX([1]Plan!A:O,MATCH($O825,[1]Plan!B:B,0),MATCH($C825,[1]Plan!$A$2:$O$2,0))))</f>
        <v/>
      </c>
      <c r="U825" s="33">
        <f>IF(ISERROR(SUMIFS(P:P,E:E,Datenbank!$E825,C:C,Datenbank!$C825)),"",SUMIFS(P:P,E:E,Datenbank!$E825,C:C,Datenbank!$C825))+IF(ISERROR(SUMIFS(Q:Q,E:E,Datenbank!$E825,C:C,Datenbank!$C825)),"",SUMIFS(Q:Q,E:E,Datenbank!$E825,C:C,Datenbank!$C825))</f>
        <v>0</v>
      </c>
      <c r="V825" s="33" t="str">
        <f>IF(ISERROR(IF(Z825="Duplikat","",(Datenbank!$U825-Datenbank!$T825))),"",IF(Z825="Duplikat","",(Datenbank!$U825-Datenbank!$T825)))</f>
        <v/>
      </c>
      <c r="W825" s="33">
        <f ca="1">IF(ISERROR(SUMIF(O:T,Datenbank!$O825,T:T)),"",SUMIF(O:T,Datenbank!$O825,T:T))</f>
        <v>0</v>
      </c>
      <c r="X825" s="33">
        <f ca="1">IF(ISERROR(SUMIF(O:Q,Datenbank!$O825,Q:Q)),"",SUMIF(O:Q,Datenbank!$O825,Q:Q))+IF(ISERROR(SUMIF(O:Q,Datenbank!$O825,P:P)),"",SUMIF(O:Q,Datenbank!$O825,P:P))</f>
        <v>0</v>
      </c>
      <c r="Y825" s="33">
        <f ca="1">IF(ISERROR(Datenbank!$X825-W825),"",Datenbank!$X825-W825)</f>
        <v>0</v>
      </c>
      <c r="Z825" s="31" t="str" cm="1">
        <f t="array" ref="Z825">_xlfn.LET(_xlpm.fi,_xlfn._xlws.FILTER($O825:$O$2480,(MONTH($D825:$D$2480)=MONTH($D825))*($O825:$O$2480=$O825)),IF(COUNT(_xlpm.fi)&gt;1,"DUPLIKAT",""))</f>
        <v/>
      </c>
      <c r="AA825" s="31"/>
      <c r="AB825" s="31"/>
    </row>
    <row r="826" spans="2:28" ht="20.100000000000001" customHeight="1" x14ac:dyDescent="0.25">
      <c r="B826" s="31">
        <f t="shared" si="104"/>
        <v>814</v>
      </c>
      <c r="C826" s="31">
        <f t="shared" si="105"/>
        <v>1</v>
      </c>
      <c r="D826" s="32"/>
      <c r="E826" s="31"/>
      <c r="F826" s="31">
        <f>Datenbank!$E826</f>
        <v>0</v>
      </c>
      <c r="G826" s="33" t="str">
        <f>IF(ISERROR(INDEX([1]Plan!A:O,MATCH(E826,[1]Plan!C:C,0),MATCH(C826,[1]Plan!$A$2:$O$2,0))),"",INDEX([1]Plan!A:O,MATCH(E826,[1]Plan!C:C,0),MATCH(C826,[1]Plan!$A$2:$O$2,0)))</f>
        <v/>
      </c>
      <c r="H826" s="33"/>
      <c r="I826" s="33"/>
      <c r="J826" s="31"/>
      <c r="K826" s="33" t="str">
        <f t="shared" si="102"/>
        <v/>
      </c>
      <c r="L826" s="33" t="str">
        <f t="shared" si="103"/>
        <v/>
      </c>
      <c r="M826" s="31" t="str">
        <f t="shared" si="106"/>
        <v/>
      </c>
      <c r="N826" s="31" t="str">
        <f>IF(ISERROR(VLOOKUP(M826,[1]Plan!$Q$5:$R$22,2,FALSE)),"",VLOOKUP(M826,[1]Plan!$Q$5:$R$22,2,FALSE))</f>
        <v/>
      </c>
      <c r="O826" s="31" t="str">
        <f>IF(ISERROR(INDEX([1]Plan!$B:$B,MATCH(F826,[1]Plan!$C:$C,0))),"",INDEX([1]Plan!$B:$B,MATCH(F826,[1]Plan!$C:$C,0)))</f>
        <v/>
      </c>
      <c r="P826" s="33" t="str">
        <f t="shared" si="107"/>
        <v/>
      </c>
      <c r="Q826" s="33">
        <f t="shared" si="108"/>
        <v>0</v>
      </c>
      <c r="R826" s="33" t="str">
        <f t="shared" si="109"/>
        <v/>
      </c>
      <c r="S826" s="33" t="str">
        <f>IF(Z826="DUPLIKAT","",Tabelle1[[#This Row],[Soll-Monat]])</f>
        <v/>
      </c>
      <c r="T826" s="33" t="str">
        <f>IF(ISERROR(IF(M826=99,"",INDEX([1]Plan!A:O,MATCH($O826,[1]Plan!B:B,0),MATCH($C826,[1]Plan!$A$2:$O$2,0)))),"",IF(M826=99,"",INDEX([1]Plan!A:O,MATCH($O826,[1]Plan!B:B,0),MATCH($C826,[1]Plan!$A$2:$O$2,0))))</f>
        <v/>
      </c>
      <c r="U826" s="33">
        <f>IF(ISERROR(SUMIFS(P:P,E:E,Datenbank!$E826,C:C,Datenbank!$C826)),"",SUMIFS(P:P,E:E,Datenbank!$E826,C:C,Datenbank!$C826))+IF(ISERROR(SUMIFS(Q:Q,E:E,Datenbank!$E826,C:C,Datenbank!$C826)),"",SUMIFS(Q:Q,E:E,Datenbank!$E826,C:C,Datenbank!$C826))</f>
        <v>0</v>
      </c>
      <c r="V826" s="33" t="str">
        <f>IF(ISERROR(IF(Z826="Duplikat","",(Datenbank!$U826-Datenbank!$T826))),"",IF(Z826="Duplikat","",(Datenbank!$U826-Datenbank!$T826)))</f>
        <v/>
      </c>
      <c r="W826" s="33">
        <f ca="1">IF(ISERROR(SUMIF(O:T,Datenbank!$O826,T:T)),"",SUMIF(O:T,Datenbank!$O826,T:T))</f>
        <v>0</v>
      </c>
      <c r="X826" s="33">
        <f ca="1">IF(ISERROR(SUMIF(O:Q,Datenbank!$O826,Q:Q)),"",SUMIF(O:Q,Datenbank!$O826,Q:Q))+IF(ISERROR(SUMIF(O:Q,Datenbank!$O826,P:P)),"",SUMIF(O:Q,Datenbank!$O826,P:P))</f>
        <v>0</v>
      </c>
      <c r="Y826" s="33">
        <f ca="1">IF(ISERROR(Datenbank!$X826-W826),"",Datenbank!$X826-W826)</f>
        <v>0</v>
      </c>
      <c r="Z826" s="31" t="str" cm="1">
        <f t="array" ref="Z826">_xlfn.LET(_xlpm.fi,_xlfn._xlws.FILTER($O826:$O$2480,(MONTH($D826:$D$2480)=MONTH($D826))*($O826:$O$2480=$O826)),IF(COUNT(_xlpm.fi)&gt;1,"DUPLIKAT",""))</f>
        <v/>
      </c>
      <c r="AA826" s="31"/>
      <c r="AB826" s="31"/>
    </row>
    <row r="827" spans="2:28" ht="20.100000000000001" customHeight="1" x14ac:dyDescent="0.25">
      <c r="B827" s="31">
        <f t="shared" si="104"/>
        <v>815</v>
      </c>
      <c r="C827" s="31">
        <f t="shared" si="105"/>
        <v>1</v>
      </c>
      <c r="D827" s="32"/>
      <c r="E827" s="31"/>
      <c r="F827" s="31">
        <f>Datenbank!$E827</f>
        <v>0</v>
      </c>
      <c r="G827" s="33" t="str">
        <f>IF(ISERROR(INDEX([1]Plan!A:O,MATCH(E827,[1]Plan!C:C,0),MATCH(C827,[1]Plan!$A$2:$O$2,0))),"",INDEX([1]Plan!A:O,MATCH(E827,[1]Plan!C:C,0),MATCH(C827,[1]Plan!$A$2:$O$2,0)))</f>
        <v/>
      </c>
      <c r="H827" s="33"/>
      <c r="I827" s="33"/>
      <c r="J827" s="31"/>
      <c r="K827" s="33" t="str">
        <f t="shared" si="102"/>
        <v/>
      </c>
      <c r="L827" s="33" t="str">
        <f t="shared" si="103"/>
        <v/>
      </c>
      <c r="M827" s="31" t="str">
        <f t="shared" si="106"/>
        <v/>
      </c>
      <c r="N827" s="31" t="str">
        <f>IF(ISERROR(VLOOKUP(M827,[1]Plan!$Q$5:$R$22,2,FALSE)),"",VLOOKUP(M827,[1]Plan!$Q$5:$R$22,2,FALSE))</f>
        <v/>
      </c>
      <c r="O827" s="31" t="str">
        <f>IF(ISERROR(INDEX([1]Plan!$B:$B,MATCH(F827,[1]Plan!$C:$C,0))),"",INDEX([1]Plan!$B:$B,MATCH(F827,[1]Plan!$C:$C,0)))</f>
        <v/>
      </c>
      <c r="P827" s="33" t="str">
        <f t="shared" si="107"/>
        <v/>
      </c>
      <c r="Q827" s="33">
        <f t="shared" si="108"/>
        <v>0</v>
      </c>
      <c r="R827" s="33" t="str">
        <f t="shared" si="109"/>
        <v/>
      </c>
      <c r="S827" s="33" t="str">
        <f>IF(Z827="DUPLIKAT","",Tabelle1[[#This Row],[Soll-Monat]])</f>
        <v/>
      </c>
      <c r="T827" s="33" t="str">
        <f>IF(ISERROR(IF(M827=99,"",INDEX([1]Plan!A:O,MATCH($O827,[1]Plan!B:B,0),MATCH($C827,[1]Plan!$A$2:$O$2,0)))),"",IF(M827=99,"",INDEX([1]Plan!A:O,MATCH($O827,[1]Plan!B:B,0),MATCH($C827,[1]Plan!$A$2:$O$2,0))))</f>
        <v/>
      </c>
      <c r="U827" s="33">
        <f>IF(ISERROR(SUMIFS(P:P,E:E,Datenbank!$E827,C:C,Datenbank!$C827)),"",SUMIFS(P:P,E:E,Datenbank!$E827,C:C,Datenbank!$C827))+IF(ISERROR(SUMIFS(Q:Q,E:E,Datenbank!$E827,C:C,Datenbank!$C827)),"",SUMIFS(Q:Q,E:E,Datenbank!$E827,C:C,Datenbank!$C827))</f>
        <v>0</v>
      </c>
      <c r="V827" s="33" t="str">
        <f>IF(ISERROR(IF(Z827="Duplikat","",(Datenbank!$U827-Datenbank!$T827))),"",IF(Z827="Duplikat","",(Datenbank!$U827-Datenbank!$T827)))</f>
        <v/>
      </c>
      <c r="W827" s="33">
        <f ca="1">IF(ISERROR(SUMIF(O:T,Datenbank!$O827,T:T)),"",SUMIF(O:T,Datenbank!$O827,T:T))</f>
        <v>0</v>
      </c>
      <c r="X827" s="33">
        <f ca="1">IF(ISERROR(SUMIF(O:Q,Datenbank!$O827,Q:Q)),"",SUMIF(O:Q,Datenbank!$O827,Q:Q))+IF(ISERROR(SUMIF(O:Q,Datenbank!$O827,P:P)),"",SUMIF(O:Q,Datenbank!$O827,P:P))</f>
        <v>0</v>
      </c>
      <c r="Y827" s="33">
        <f ca="1">IF(ISERROR(Datenbank!$X827-W827),"",Datenbank!$X827-W827)</f>
        <v>0</v>
      </c>
      <c r="Z827" s="31" t="str" cm="1">
        <f t="array" ref="Z827">_xlfn.LET(_xlpm.fi,_xlfn._xlws.FILTER($O827:$O$2480,(MONTH($D827:$D$2480)=MONTH($D827))*($O827:$O$2480=$O827)),IF(COUNT(_xlpm.fi)&gt;1,"DUPLIKAT",""))</f>
        <v/>
      </c>
      <c r="AA827" s="31"/>
      <c r="AB827" s="31"/>
    </row>
    <row r="828" spans="2:28" ht="20.100000000000001" customHeight="1" x14ac:dyDescent="0.25">
      <c r="B828" s="31">
        <f t="shared" si="104"/>
        <v>816</v>
      </c>
      <c r="C828" s="31">
        <f t="shared" si="105"/>
        <v>1</v>
      </c>
      <c r="D828" s="32"/>
      <c r="E828" s="31"/>
      <c r="F828" s="31">
        <f>Datenbank!$E828</f>
        <v>0</v>
      </c>
      <c r="G828" s="33" t="str">
        <f>IF(ISERROR(INDEX([1]Plan!A:O,MATCH(E828,[1]Plan!C:C,0),MATCH(C828,[1]Plan!$A$2:$O$2,0))),"",INDEX([1]Plan!A:O,MATCH(E828,[1]Plan!C:C,0),MATCH(C828,[1]Plan!$A$2:$O$2,0)))</f>
        <v/>
      </c>
      <c r="H828" s="33"/>
      <c r="I828" s="33"/>
      <c r="J828" s="31"/>
      <c r="K828" s="33" t="str">
        <f t="shared" si="102"/>
        <v/>
      </c>
      <c r="L828" s="33" t="str">
        <f t="shared" si="103"/>
        <v/>
      </c>
      <c r="M828" s="31" t="str">
        <f t="shared" si="106"/>
        <v/>
      </c>
      <c r="N828" s="31" t="str">
        <f>IF(ISERROR(VLOOKUP(M828,[1]Plan!$Q$5:$R$22,2,FALSE)),"",VLOOKUP(M828,[1]Plan!$Q$5:$R$22,2,FALSE))</f>
        <v/>
      </c>
      <c r="O828" s="31" t="str">
        <f>IF(ISERROR(INDEX([1]Plan!$B:$B,MATCH(F828,[1]Plan!$C:$C,0))),"",INDEX([1]Plan!$B:$B,MATCH(F828,[1]Plan!$C:$C,0)))</f>
        <v/>
      </c>
      <c r="P828" s="33" t="str">
        <f t="shared" si="107"/>
        <v/>
      </c>
      <c r="Q828" s="33">
        <f t="shared" si="108"/>
        <v>0</v>
      </c>
      <c r="R828" s="33" t="str">
        <f t="shared" si="109"/>
        <v/>
      </c>
      <c r="S828" s="33" t="str">
        <f>IF(Z828="DUPLIKAT","",Tabelle1[[#This Row],[Soll-Monat]])</f>
        <v/>
      </c>
      <c r="T828" s="33" t="str">
        <f>IF(ISERROR(IF(M828=99,"",INDEX([1]Plan!A:O,MATCH($O828,[1]Plan!B:B,0),MATCH($C828,[1]Plan!$A$2:$O$2,0)))),"",IF(M828=99,"",INDEX([1]Plan!A:O,MATCH($O828,[1]Plan!B:B,0),MATCH($C828,[1]Plan!$A$2:$O$2,0))))</f>
        <v/>
      </c>
      <c r="U828" s="33">
        <f>IF(ISERROR(SUMIFS(P:P,E:E,Datenbank!$E828,C:C,Datenbank!$C828)),"",SUMIFS(P:P,E:E,Datenbank!$E828,C:C,Datenbank!$C828))+IF(ISERROR(SUMIFS(Q:Q,E:E,Datenbank!$E828,C:C,Datenbank!$C828)),"",SUMIFS(Q:Q,E:E,Datenbank!$E828,C:C,Datenbank!$C828))</f>
        <v>0</v>
      </c>
      <c r="V828" s="33" t="str">
        <f>IF(ISERROR(IF(Z828="Duplikat","",(Datenbank!$U828-Datenbank!$T828))),"",IF(Z828="Duplikat","",(Datenbank!$U828-Datenbank!$T828)))</f>
        <v/>
      </c>
      <c r="W828" s="33">
        <f ca="1">IF(ISERROR(SUMIF(O:T,Datenbank!$O828,T:T)),"",SUMIF(O:T,Datenbank!$O828,T:T))</f>
        <v>0</v>
      </c>
      <c r="X828" s="33">
        <f ca="1">IF(ISERROR(SUMIF(O:Q,Datenbank!$O828,Q:Q)),"",SUMIF(O:Q,Datenbank!$O828,Q:Q))+IF(ISERROR(SUMIF(O:Q,Datenbank!$O828,P:P)),"",SUMIF(O:Q,Datenbank!$O828,P:P))</f>
        <v>0</v>
      </c>
      <c r="Y828" s="33">
        <f ca="1">IF(ISERROR(Datenbank!$X828-W828),"",Datenbank!$X828-W828)</f>
        <v>0</v>
      </c>
      <c r="Z828" s="31" t="str" cm="1">
        <f t="array" ref="Z828">_xlfn.LET(_xlpm.fi,_xlfn._xlws.FILTER($O828:$O$2480,(MONTH($D828:$D$2480)=MONTH($D828))*($O828:$O$2480=$O828)),IF(COUNT(_xlpm.fi)&gt;1,"DUPLIKAT",""))</f>
        <v/>
      </c>
      <c r="AA828" s="31"/>
      <c r="AB828" s="31"/>
    </row>
    <row r="829" spans="2:28" ht="20.100000000000001" customHeight="1" x14ac:dyDescent="0.25">
      <c r="B829" s="31">
        <f t="shared" si="104"/>
        <v>817</v>
      </c>
      <c r="C829" s="31">
        <f t="shared" si="105"/>
        <v>1</v>
      </c>
      <c r="D829" s="32"/>
      <c r="E829" s="31"/>
      <c r="F829" s="31">
        <f>Datenbank!$E829</f>
        <v>0</v>
      </c>
      <c r="G829" s="33" t="str">
        <f>IF(ISERROR(INDEX([1]Plan!A:O,MATCH(E829,[1]Plan!C:C,0),MATCH(C829,[1]Plan!$A$2:$O$2,0))),"",INDEX([1]Plan!A:O,MATCH(E829,[1]Plan!C:C,0),MATCH(C829,[1]Plan!$A$2:$O$2,0)))</f>
        <v/>
      </c>
      <c r="H829" s="33"/>
      <c r="I829" s="33"/>
      <c r="J829" s="31"/>
      <c r="K829" s="33" t="str">
        <f t="shared" si="102"/>
        <v/>
      </c>
      <c r="L829" s="33" t="str">
        <f t="shared" si="103"/>
        <v/>
      </c>
      <c r="M829" s="31" t="str">
        <f t="shared" si="106"/>
        <v/>
      </c>
      <c r="N829" s="31" t="str">
        <f>IF(ISERROR(VLOOKUP(M829,[1]Plan!$Q$5:$R$22,2,FALSE)),"",VLOOKUP(M829,[1]Plan!$Q$5:$R$22,2,FALSE))</f>
        <v/>
      </c>
      <c r="O829" s="31" t="str">
        <f>IF(ISERROR(INDEX([1]Plan!$B:$B,MATCH(F829,[1]Plan!$C:$C,0))),"",INDEX([1]Plan!$B:$B,MATCH(F829,[1]Plan!$C:$C,0)))</f>
        <v/>
      </c>
      <c r="P829" s="33" t="str">
        <f t="shared" si="107"/>
        <v/>
      </c>
      <c r="Q829" s="33">
        <f t="shared" si="108"/>
        <v>0</v>
      </c>
      <c r="R829" s="33" t="str">
        <f t="shared" si="109"/>
        <v/>
      </c>
      <c r="S829" s="33" t="str">
        <f>IF(Z829="DUPLIKAT","",Tabelle1[[#This Row],[Soll-Monat]])</f>
        <v/>
      </c>
      <c r="T829" s="33" t="str">
        <f>IF(ISERROR(IF(M829=99,"",INDEX([1]Plan!A:O,MATCH($O829,[1]Plan!B:B,0),MATCH($C829,[1]Plan!$A$2:$O$2,0)))),"",IF(M829=99,"",INDEX([1]Plan!A:O,MATCH($O829,[1]Plan!B:B,0),MATCH($C829,[1]Plan!$A$2:$O$2,0))))</f>
        <v/>
      </c>
      <c r="U829" s="33">
        <f>IF(ISERROR(SUMIFS(P:P,E:E,Datenbank!$E829,C:C,Datenbank!$C829)),"",SUMIFS(P:P,E:E,Datenbank!$E829,C:C,Datenbank!$C829))+IF(ISERROR(SUMIFS(Q:Q,E:E,Datenbank!$E829,C:C,Datenbank!$C829)),"",SUMIFS(Q:Q,E:E,Datenbank!$E829,C:C,Datenbank!$C829))</f>
        <v>0</v>
      </c>
      <c r="V829" s="33" t="str">
        <f>IF(ISERROR(IF(Z829="Duplikat","",(Datenbank!$U829-Datenbank!$T829))),"",IF(Z829="Duplikat","",(Datenbank!$U829-Datenbank!$T829)))</f>
        <v/>
      </c>
      <c r="W829" s="33">
        <f ca="1">IF(ISERROR(SUMIF(O:T,Datenbank!$O829,T:T)),"",SUMIF(O:T,Datenbank!$O829,T:T))</f>
        <v>0</v>
      </c>
      <c r="X829" s="33">
        <f ca="1">IF(ISERROR(SUMIF(O:Q,Datenbank!$O829,Q:Q)),"",SUMIF(O:Q,Datenbank!$O829,Q:Q))+IF(ISERROR(SUMIF(O:Q,Datenbank!$O829,P:P)),"",SUMIF(O:Q,Datenbank!$O829,P:P))</f>
        <v>0</v>
      </c>
      <c r="Y829" s="33">
        <f ca="1">IF(ISERROR(Datenbank!$X829-W829),"",Datenbank!$X829-W829)</f>
        <v>0</v>
      </c>
      <c r="Z829" s="31" t="str" cm="1">
        <f t="array" ref="Z829">_xlfn.LET(_xlpm.fi,_xlfn._xlws.FILTER($O829:$O$2480,(MONTH($D829:$D$2480)=MONTH($D829))*($O829:$O$2480=$O829)),IF(COUNT(_xlpm.fi)&gt;1,"DUPLIKAT",""))</f>
        <v/>
      </c>
      <c r="AA829" s="31"/>
      <c r="AB829" s="31"/>
    </row>
    <row r="830" spans="2:28" ht="20.100000000000001" customHeight="1" x14ac:dyDescent="0.25">
      <c r="B830" s="31">
        <f t="shared" si="104"/>
        <v>818</v>
      </c>
      <c r="C830" s="31">
        <f t="shared" si="105"/>
        <v>1</v>
      </c>
      <c r="D830" s="32"/>
      <c r="E830" s="31"/>
      <c r="F830" s="31">
        <f>Datenbank!$E830</f>
        <v>0</v>
      </c>
      <c r="G830" s="33" t="str">
        <f>IF(ISERROR(INDEX([1]Plan!A:O,MATCH(E830,[1]Plan!C:C,0),MATCH(C830,[1]Plan!$A$2:$O$2,0))),"",INDEX([1]Plan!A:O,MATCH(E830,[1]Plan!C:C,0),MATCH(C830,[1]Plan!$A$2:$O$2,0)))</f>
        <v/>
      </c>
      <c r="H830" s="33"/>
      <c r="I830" s="33"/>
      <c r="J830" s="31"/>
      <c r="K830" s="33" t="str">
        <f t="shared" si="102"/>
        <v/>
      </c>
      <c r="L830" s="33" t="str">
        <f t="shared" si="103"/>
        <v/>
      </c>
      <c r="M830" s="31" t="str">
        <f t="shared" si="106"/>
        <v/>
      </c>
      <c r="N830" s="31" t="str">
        <f>IF(ISERROR(VLOOKUP(M830,[1]Plan!$Q$5:$R$22,2,FALSE)),"",VLOOKUP(M830,[1]Plan!$Q$5:$R$22,2,FALSE))</f>
        <v/>
      </c>
      <c r="O830" s="31" t="str">
        <f>IF(ISERROR(INDEX([1]Plan!$B:$B,MATCH(F830,[1]Plan!$C:$C,0))),"",INDEX([1]Plan!$B:$B,MATCH(F830,[1]Plan!$C:$C,0)))</f>
        <v/>
      </c>
      <c r="P830" s="33" t="str">
        <f t="shared" si="107"/>
        <v/>
      </c>
      <c r="Q830" s="33">
        <f t="shared" si="108"/>
        <v>0</v>
      </c>
      <c r="R830" s="33" t="str">
        <f t="shared" si="109"/>
        <v/>
      </c>
      <c r="S830" s="33" t="str">
        <f>IF(Z830="DUPLIKAT","",Tabelle1[[#This Row],[Soll-Monat]])</f>
        <v/>
      </c>
      <c r="T830" s="33" t="str">
        <f>IF(ISERROR(IF(M830=99,"",INDEX([1]Plan!A:O,MATCH($O830,[1]Plan!B:B,0),MATCH($C830,[1]Plan!$A$2:$O$2,0)))),"",IF(M830=99,"",INDEX([1]Plan!A:O,MATCH($O830,[1]Plan!B:B,0),MATCH($C830,[1]Plan!$A$2:$O$2,0))))</f>
        <v/>
      </c>
      <c r="U830" s="33">
        <f>IF(ISERROR(SUMIFS(P:P,E:E,Datenbank!$E830,C:C,Datenbank!$C830)),"",SUMIFS(P:P,E:E,Datenbank!$E830,C:C,Datenbank!$C830))+IF(ISERROR(SUMIFS(Q:Q,E:E,Datenbank!$E830,C:C,Datenbank!$C830)),"",SUMIFS(Q:Q,E:E,Datenbank!$E830,C:C,Datenbank!$C830))</f>
        <v>0</v>
      </c>
      <c r="V830" s="33" t="str">
        <f>IF(ISERROR(IF(Z830="Duplikat","",(Datenbank!$U830-Datenbank!$T830))),"",IF(Z830="Duplikat","",(Datenbank!$U830-Datenbank!$T830)))</f>
        <v/>
      </c>
      <c r="W830" s="33">
        <f ca="1">IF(ISERROR(SUMIF(O:T,Datenbank!$O830,T:T)),"",SUMIF(O:T,Datenbank!$O830,T:T))</f>
        <v>0</v>
      </c>
      <c r="X830" s="33">
        <f ca="1">IF(ISERROR(SUMIF(O:Q,Datenbank!$O830,Q:Q)),"",SUMIF(O:Q,Datenbank!$O830,Q:Q))+IF(ISERROR(SUMIF(O:Q,Datenbank!$O830,P:P)),"",SUMIF(O:Q,Datenbank!$O830,P:P))</f>
        <v>0</v>
      </c>
      <c r="Y830" s="33">
        <f ca="1">IF(ISERROR(Datenbank!$X830-W830),"",Datenbank!$X830-W830)</f>
        <v>0</v>
      </c>
      <c r="Z830" s="31" t="str" cm="1">
        <f t="array" ref="Z830">_xlfn.LET(_xlpm.fi,_xlfn._xlws.FILTER($O830:$O$2480,(MONTH($D830:$D$2480)=MONTH($D830))*($O830:$O$2480=$O830)),IF(COUNT(_xlpm.fi)&gt;1,"DUPLIKAT",""))</f>
        <v/>
      </c>
      <c r="AA830" s="31"/>
      <c r="AB830" s="31"/>
    </row>
    <row r="831" spans="2:28" ht="20.100000000000001" customHeight="1" x14ac:dyDescent="0.25">
      <c r="B831" s="31">
        <f t="shared" si="104"/>
        <v>819</v>
      </c>
      <c r="C831" s="31">
        <f t="shared" si="105"/>
        <v>1</v>
      </c>
      <c r="D831" s="32"/>
      <c r="E831" s="31"/>
      <c r="F831" s="31">
        <f>Datenbank!$E831</f>
        <v>0</v>
      </c>
      <c r="G831" s="33" t="str">
        <f>IF(ISERROR(INDEX([1]Plan!A:O,MATCH(E831,[1]Plan!C:C,0),MATCH(C831,[1]Plan!$A$2:$O$2,0))),"",INDEX([1]Plan!A:O,MATCH(E831,[1]Plan!C:C,0),MATCH(C831,[1]Plan!$A$2:$O$2,0)))</f>
        <v/>
      </c>
      <c r="H831" s="33"/>
      <c r="I831" s="33"/>
      <c r="J831" s="31"/>
      <c r="K831" s="33" t="str">
        <f t="shared" si="102"/>
        <v/>
      </c>
      <c r="L831" s="33" t="str">
        <f t="shared" si="103"/>
        <v/>
      </c>
      <c r="M831" s="31" t="str">
        <f t="shared" si="106"/>
        <v/>
      </c>
      <c r="N831" s="31" t="str">
        <f>IF(ISERROR(VLOOKUP(M831,[1]Plan!$Q$5:$R$22,2,FALSE)),"",VLOOKUP(M831,[1]Plan!$Q$5:$R$22,2,FALSE))</f>
        <v/>
      </c>
      <c r="O831" s="31" t="str">
        <f>IF(ISERROR(INDEX([1]Plan!$B:$B,MATCH(F831,[1]Plan!$C:$C,0))),"",INDEX([1]Plan!$B:$B,MATCH(F831,[1]Plan!$C:$C,0)))</f>
        <v/>
      </c>
      <c r="P831" s="33" t="str">
        <f t="shared" si="107"/>
        <v/>
      </c>
      <c r="Q831" s="33">
        <f t="shared" si="108"/>
        <v>0</v>
      </c>
      <c r="R831" s="33" t="str">
        <f t="shared" si="109"/>
        <v/>
      </c>
      <c r="S831" s="33" t="str">
        <f>IF(Z831="DUPLIKAT","",Tabelle1[[#This Row],[Soll-Monat]])</f>
        <v/>
      </c>
      <c r="T831" s="33" t="str">
        <f>IF(ISERROR(IF(M831=99,"",INDEX([1]Plan!A:O,MATCH($O831,[1]Plan!B:B,0),MATCH($C831,[1]Plan!$A$2:$O$2,0)))),"",IF(M831=99,"",INDEX([1]Plan!A:O,MATCH($O831,[1]Plan!B:B,0),MATCH($C831,[1]Plan!$A$2:$O$2,0))))</f>
        <v/>
      </c>
      <c r="U831" s="33">
        <f>IF(ISERROR(SUMIFS(P:P,E:E,Datenbank!$E831,C:C,Datenbank!$C831)),"",SUMIFS(P:P,E:E,Datenbank!$E831,C:C,Datenbank!$C831))+IF(ISERROR(SUMIFS(Q:Q,E:E,Datenbank!$E831,C:C,Datenbank!$C831)),"",SUMIFS(Q:Q,E:E,Datenbank!$E831,C:C,Datenbank!$C831))</f>
        <v>0</v>
      </c>
      <c r="V831" s="33" t="str">
        <f>IF(ISERROR(IF(Z831="Duplikat","",(Datenbank!$U831-Datenbank!$T831))),"",IF(Z831="Duplikat","",(Datenbank!$U831-Datenbank!$T831)))</f>
        <v/>
      </c>
      <c r="W831" s="33">
        <f ca="1">IF(ISERROR(SUMIF(O:T,Datenbank!$O831,T:T)),"",SUMIF(O:T,Datenbank!$O831,T:T))</f>
        <v>0</v>
      </c>
      <c r="X831" s="33">
        <f ca="1">IF(ISERROR(SUMIF(O:Q,Datenbank!$O831,Q:Q)),"",SUMIF(O:Q,Datenbank!$O831,Q:Q))+IF(ISERROR(SUMIF(O:Q,Datenbank!$O831,P:P)),"",SUMIF(O:Q,Datenbank!$O831,P:P))</f>
        <v>0</v>
      </c>
      <c r="Y831" s="33">
        <f ca="1">IF(ISERROR(Datenbank!$X831-W831),"",Datenbank!$X831-W831)</f>
        <v>0</v>
      </c>
      <c r="Z831" s="31" t="str" cm="1">
        <f t="array" ref="Z831">_xlfn.LET(_xlpm.fi,_xlfn._xlws.FILTER($O831:$O$2480,(MONTH($D831:$D$2480)=MONTH($D831))*($O831:$O$2480=$O831)),IF(COUNT(_xlpm.fi)&gt;1,"DUPLIKAT",""))</f>
        <v/>
      </c>
      <c r="AA831" s="31"/>
      <c r="AB831" s="31"/>
    </row>
    <row r="832" spans="2:28" ht="20.100000000000001" customHeight="1" x14ac:dyDescent="0.25">
      <c r="B832" s="31">
        <f t="shared" si="104"/>
        <v>820</v>
      </c>
      <c r="C832" s="31">
        <f t="shared" si="105"/>
        <v>1</v>
      </c>
      <c r="D832" s="32"/>
      <c r="E832" s="31"/>
      <c r="F832" s="31">
        <f>Datenbank!$E832</f>
        <v>0</v>
      </c>
      <c r="G832" s="33" t="str">
        <f>IF(ISERROR(INDEX([1]Plan!A:O,MATCH(E832,[1]Plan!C:C,0),MATCH(C832,[1]Plan!$A$2:$O$2,0))),"",INDEX([1]Plan!A:O,MATCH(E832,[1]Plan!C:C,0),MATCH(C832,[1]Plan!$A$2:$O$2,0)))</f>
        <v/>
      </c>
      <c r="H832" s="33"/>
      <c r="I832" s="33"/>
      <c r="J832" s="31"/>
      <c r="K832" s="33" t="str">
        <f t="shared" si="102"/>
        <v/>
      </c>
      <c r="L832" s="33" t="str">
        <f t="shared" si="103"/>
        <v/>
      </c>
      <c r="M832" s="31" t="str">
        <f t="shared" si="106"/>
        <v/>
      </c>
      <c r="N832" s="31" t="str">
        <f>IF(ISERROR(VLOOKUP(M832,[1]Plan!$Q$5:$R$22,2,FALSE)),"",VLOOKUP(M832,[1]Plan!$Q$5:$R$22,2,FALSE))</f>
        <v/>
      </c>
      <c r="O832" s="31" t="str">
        <f>IF(ISERROR(INDEX([1]Plan!$B:$B,MATCH(F832,[1]Plan!$C:$C,0))),"",INDEX([1]Plan!$B:$B,MATCH(F832,[1]Plan!$C:$C,0)))</f>
        <v/>
      </c>
      <c r="P832" s="33" t="str">
        <f t="shared" si="107"/>
        <v/>
      </c>
      <c r="Q832" s="33">
        <f t="shared" si="108"/>
        <v>0</v>
      </c>
      <c r="R832" s="33" t="str">
        <f t="shared" si="109"/>
        <v/>
      </c>
      <c r="S832" s="33" t="str">
        <f>IF(Z832="DUPLIKAT","",Tabelle1[[#This Row],[Soll-Monat]])</f>
        <v/>
      </c>
      <c r="T832" s="33" t="str">
        <f>IF(ISERROR(IF(M832=99,"",INDEX([1]Plan!A:O,MATCH($O832,[1]Plan!B:B,0),MATCH($C832,[1]Plan!$A$2:$O$2,0)))),"",IF(M832=99,"",INDEX([1]Plan!A:O,MATCH($O832,[1]Plan!B:B,0),MATCH($C832,[1]Plan!$A$2:$O$2,0))))</f>
        <v/>
      </c>
      <c r="U832" s="33">
        <f>IF(ISERROR(SUMIFS(P:P,E:E,Datenbank!$E832,C:C,Datenbank!$C832)),"",SUMIFS(P:P,E:E,Datenbank!$E832,C:C,Datenbank!$C832))+IF(ISERROR(SUMIFS(Q:Q,E:E,Datenbank!$E832,C:C,Datenbank!$C832)),"",SUMIFS(Q:Q,E:E,Datenbank!$E832,C:C,Datenbank!$C832))</f>
        <v>0</v>
      </c>
      <c r="V832" s="33" t="str">
        <f>IF(ISERROR(IF(Z832="Duplikat","",(Datenbank!$U832-Datenbank!$T832))),"",IF(Z832="Duplikat","",(Datenbank!$U832-Datenbank!$T832)))</f>
        <v/>
      </c>
      <c r="W832" s="33">
        <f ca="1">IF(ISERROR(SUMIF(O:T,Datenbank!$O832,T:T)),"",SUMIF(O:T,Datenbank!$O832,T:T))</f>
        <v>0</v>
      </c>
      <c r="X832" s="33">
        <f ca="1">IF(ISERROR(SUMIF(O:Q,Datenbank!$O832,Q:Q)),"",SUMIF(O:Q,Datenbank!$O832,Q:Q))+IF(ISERROR(SUMIF(O:Q,Datenbank!$O832,P:P)),"",SUMIF(O:Q,Datenbank!$O832,P:P))</f>
        <v>0</v>
      </c>
      <c r="Y832" s="33">
        <f ca="1">IF(ISERROR(Datenbank!$X832-W832),"",Datenbank!$X832-W832)</f>
        <v>0</v>
      </c>
      <c r="Z832" s="31" t="str" cm="1">
        <f t="array" ref="Z832">_xlfn.LET(_xlpm.fi,_xlfn._xlws.FILTER($O832:$O$2480,(MONTH($D832:$D$2480)=MONTH($D832))*($O832:$O$2480=$O832)),IF(COUNT(_xlpm.fi)&gt;1,"DUPLIKAT",""))</f>
        <v/>
      </c>
      <c r="AA832" s="31"/>
      <c r="AB832" s="31"/>
    </row>
    <row r="833" spans="2:28" ht="20.100000000000001" customHeight="1" x14ac:dyDescent="0.25">
      <c r="B833" s="31">
        <f t="shared" si="104"/>
        <v>821</v>
      </c>
      <c r="C833" s="31">
        <f t="shared" si="105"/>
        <v>1</v>
      </c>
      <c r="D833" s="32"/>
      <c r="E833" s="31"/>
      <c r="F833" s="31">
        <f>Datenbank!$E833</f>
        <v>0</v>
      </c>
      <c r="G833" s="33" t="str">
        <f>IF(ISERROR(INDEX([1]Plan!A:O,MATCH(E833,[1]Plan!C:C,0),MATCH(C833,[1]Plan!$A$2:$O$2,0))),"",INDEX([1]Plan!A:O,MATCH(E833,[1]Plan!C:C,0),MATCH(C833,[1]Plan!$A$2:$O$2,0)))</f>
        <v/>
      </c>
      <c r="H833" s="33"/>
      <c r="I833" s="33"/>
      <c r="J833" s="31"/>
      <c r="K833" s="33" t="str">
        <f t="shared" si="102"/>
        <v/>
      </c>
      <c r="L833" s="33" t="str">
        <f t="shared" si="103"/>
        <v/>
      </c>
      <c r="M833" s="31" t="str">
        <f t="shared" si="106"/>
        <v/>
      </c>
      <c r="N833" s="31" t="str">
        <f>IF(ISERROR(VLOOKUP(M833,[1]Plan!$Q$5:$R$22,2,FALSE)),"",VLOOKUP(M833,[1]Plan!$Q$5:$R$22,2,FALSE))</f>
        <v/>
      </c>
      <c r="O833" s="31" t="str">
        <f>IF(ISERROR(INDEX([1]Plan!$B:$B,MATCH(F833,[1]Plan!$C:$C,0))),"",INDEX([1]Plan!$B:$B,MATCH(F833,[1]Plan!$C:$C,0)))</f>
        <v/>
      </c>
      <c r="P833" s="33" t="str">
        <f t="shared" si="107"/>
        <v/>
      </c>
      <c r="Q833" s="33">
        <f t="shared" si="108"/>
        <v>0</v>
      </c>
      <c r="R833" s="33" t="str">
        <f t="shared" si="109"/>
        <v/>
      </c>
      <c r="S833" s="33" t="str">
        <f>IF(Z833="DUPLIKAT","",Tabelle1[[#This Row],[Soll-Monat]])</f>
        <v/>
      </c>
      <c r="T833" s="33" t="str">
        <f>IF(ISERROR(IF(M833=99,"",INDEX([1]Plan!A:O,MATCH($O833,[1]Plan!B:B,0),MATCH($C833,[1]Plan!$A$2:$O$2,0)))),"",IF(M833=99,"",INDEX([1]Plan!A:O,MATCH($O833,[1]Plan!B:B,0),MATCH($C833,[1]Plan!$A$2:$O$2,0))))</f>
        <v/>
      </c>
      <c r="U833" s="33">
        <f>IF(ISERROR(SUMIFS(P:P,E:E,Datenbank!$E833,C:C,Datenbank!$C833)),"",SUMIFS(P:P,E:E,Datenbank!$E833,C:C,Datenbank!$C833))+IF(ISERROR(SUMIFS(Q:Q,E:E,Datenbank!$E833,C:C,Datenbank!$C833)),"",SUMIFS(Q:Q,E:E,Datenbank!$E833,C:C,Datenbank!$C833))</f>
        <v>0</v>
      </c>
      <c r="V833" s="33" t="str">
        <f>IF(ISERROR(IF(Z833="Duplikat","",(Datenbank!$U833-Datenbank!$T833))),"",IF(Z833="Duplikat","",(Datenbank!$U833-Datenbank!$T833)))</f>
        <v/>
      </c>
      <c r="W833" s="33">
        <f ca="1">IF(ISERROR(SUMIF(O:T,Datenbank!$O833,T:T)),"",SUMIF(O:T,Datenbank!$O833,T:T))</f>
        <v>0</v>
      </c>
      <c r="X833" s="33">
        <f ca="1">IF(ISERROR(SUMIF(O:Q,Datenbank!$O833,Q:Q)),"",SUMIF(O:Q,Datenbank!$O833,Q:Q))+IF(ISERROR(SUMIF(O:Q,Datenbank!$O833,P:P)),"",SUMIF(O:Q,Datenbank!$O833,P:P))</f>
        <v>0</v>
      </c>
      <c r="Y833" s="33">
        <f ca="1">IF(ISERROR(Datenbank!$X833-W833),"",Datenbank!$X833-W833)</f>
        <v>0</v>
      </c>
      <c r="Z833" s="31" t="str" cm="1">
        <f t="array" ref="Z833">_xlfn.LET(_xlpm.fi,_xlfn._xlws.FILTER($O833:$O$2480,(MONTH($D833:$D$2480)=MONTH($D833))*($O833:$O$2480=$O833)),IF(COUNT(_xlpm.fi)&gt;1,"DUPLIKAT",""))</f>
        <v/>
      </c>
      <c r="AA833" s="31"/>
      <c r="AB833" s="31"/>
    </row>
    <row r="834" spans="2:28" ht="20.100000000000001" customHeight="1" x14ac:dyDescent="0.25">
      <c r="B834" s="31">
        <f t="shared" si="104"/>
        <v>822</v>
      </c>
      <c r="C834" s="31">
        <f t="shared" si="105"/>
        <v>1</v>
      </c>
      <c r="D834" s="32"/>
      <c r="E834" s="31"/>
      <c r="F834" s="31">
        <f>Datenbank!$E834</f>
        <v>0</v>
      </c>
      <c r="G834" s="33" t="str">
        <f>IF(ISERROR(INDEX([1]Plan!A:O,MATCH(E834,[1]Plan!C:C,0),MATCH(C834,[1]Plan!$A$2:$O$2,0))),"",INDEX([1]Plan!A:O,MATCH(E834,[1]Plan!C:C,0),MATCH(C834,[1]Plan!$A$2:$O$2,0)))</f>
        <v/>
      </c>
      <c r="H834" s="33"/>
      <c r="I834" s="33"/>
      <c r="J834" s="31"/>
      <c r="K834" s="33" t="str">
        <f t="shared" si="102"/>
        <v/>
      </c>
      <c r="L834" s="33" t="str">
        <f t="shared" si="103"/>
        <v/>
      </c>
      <c r="M834" s="31" t="str">
        <f t="shared" si="106"/>
        <v/>
      </c>
      <c r="N834" s="31" t="str">
        <f>IF(ISERROR(VLOOKUP(M834,[1]Plan!$Q$5:$R$22,2,FALSE)),"",VLOOKUP(M834,[1]Plan!$Q$5:$R$22,2,FALSE))</f>
        <v/>
      </c>
      <c r="O834" s="31" t="str">
        <f>IF(ISERROR(INDEX([1]Plan!$B:$B,MATCH(F834,[1]Plan!$C:$C,0))),"",INDEX([1]Plan!$B:$B,MATCH(F834,[1]Plan!$C:$C,0)))</f>
        <v/>
      </c>
      <c r="P834" s="33" t="str">
        <f t="shared" si="107"/>
        <v/>
      </c>
      <c r="Q834" s="33">
        <f t="shared" si="108"/>
        <v>0</v>
      </c>
      <c r="R834" s="33" t="str">
        <f t="shared" si="109"/>
        <v/>
      </c>
      <c r="S834" s="33" t="str">
        <f>IF(Z834="DUPLIKAT","",Tabelle1[[#This Row],[Soll-Monat]])</f>
        <v/>
      </c>
      <c r="T834" s="33" t="str">
        <f>IF(ISERROR(IF(M834=99,"",INDEX([1]Plan!A:O,MATCH($O834,[1]Plan!B:B,0),MATCH($C834,[1]Plan!$A$2:$O$2,0)))),"",IF(M834=99,"",INDEX([1]Plan!A:O,MATCH($O834,[1]Plan!B:B,0),MATCH($C834,[1]Plan!$A$2:$O$2,0))))</f>
        <v/>
      </c>
      <c r="U834" s="33">
        <f>IF(ISERROR(SUMIFS(P:P,E:E,Datenbank!$E834,C:C,Datenbank!$C834)),"",SUMIFS(P:P,E:E,Datenbank!$E834,C:C,Datenbank!$C834))+IF(ISERROR(SUMIFS(Q:Q,E:E,Datenbank!$E834,C:C,Datenbank!$C834)),"",SUMIFS(Q:Q,E:E,Datenbank!$E834,C:C,Datenbank!$C834))</f>
        <v>0</v>
      </c>
      <c r="V834" s="33" t="str">
        <f>IF(ISERROR(IF(Z834="Duplikat","",(Datenbank!$U834-Datenbank!$T834))),"",IF(Z834="Duplikat","",(Datenbank!$U834-Datenbank!$T834)))</f>
        <v/>
      </c>
      <c r="W834" s="33">
        <f ca="1">IF(ISERROR(SUMIF(O:T,Datenbank!$O834,T:T)),"",SUMIF(O:T,Datenbank!$O834,T:T))</f>
        <v>0</v>
      </c>
      <c r="X834" s="33">
        <f ca="1">IF(ISERROR(SUMIF(O:Q,Datenbank!$O834,Q:Q)),"",SUMIF(O:Q,Datenbank!$O834,Q:Q))+IF(ISERROR(SUMIF(O:Q,Datenbank!$O834,P:P)),"",SUMIF(O:Q,Datenbank!$O834,P:P))</f>
        <v>0</v>
      </c>
      <c r="Y834" s="33">
        <f ca="1">IF(ISERROR(Datenbank!$X834-W834),"",Datenbank!$X834-W834)</f>
        <v>0</v>
      </c>
      <c r="Z834" s="31" t="str" cm="1">
        <f t="array" ref="Z834">_xlfn.LET(_xlpm.fi,_xlfn._xlws.FILTER($O834:$O$2480,(MONTH($D834:$D$2480)=MONTH($D834))*($O834:$O$2480=$O834)),IF(COUNT(_xlpm.fi)&gt;1,"DUPLIKAT",""))</f>
        <v/>
      </c>
      <c r="AA834" s="31"/>
      <c r="AB834" s="31"/>
    </row>
    <row r="835" spans="2:28" ht="20.100000000000001" customHeight="1" x14ac:dyDescent="0.25">
      <c r="B835" s="31">
        <f t="shared" si="104"/>
        <v>823</v>
      </c>
      <c r="C835" s="31">
        <f t="shared" si="105"/>
        <v>1</v>
      </c>
      <c r="D835" s="32"/>
      <c r="E835" s="31"/>
      <c r="F835" s="31">
        <f>Datenbank!$E835</f>
        <v>0</v>
      </c>
      <c r="G835" s="33" t="str">
        <f>IF(ISERROR(INDEX([1]Plan!A:O,MATCH(E835,[1]Plan!C:C,0),MATCH(C835,[1]Plan!$A$2:$O$2,0))),"",INDEX([1]Plan!A:O,MATCH(E835,[1]Plan!C:C,0),MATCH(C835,[1]Plan!$A$2:$O$2,0)))</f>
        <v/>
      </c>
      <c r="H835" s="33"/>
      <c r="I835" s="33"/>
      <c r="J835" s="31"/>
      <c r="K835" s="33" t="str">
        <f t="shared" si="102"/>
        <v/>
      </c>
      <c r="L835" s="33" t="str">
        <f t="shared" si="103"/>
        <v/>
      </c>
      <c r="M835" s="31" t="str">
        <f t="shared" si="106"/>
        <v/>
      </c>
      <c r="N835" s="31" t="str">
        <f>IF(ISERROR(VLOOKUP(M835,[1]Plan!$Q$5:$R$22,2,FALSE)),"",VLOOKUP(M835,[1]Plan!$Q$5:$R$22,2,FALSE))</f>
        <v/>
      </c>
      <c r="O835" s="31" t="str">
        <f>IF(ISERROR(INDEX([1]Plan!$B:$B,MATCH(F835,[1]Plan!$C:$C,0))),"",INDEX([1]Plan!$B:$B,MATCH(F835,[1]Plan!$C:$C,0)))</f>
        <v/>
      </c>
      <c r="P835" s="33" t="str">
        <f t="shared" si="107"/>
        <v/>
      </c>
      <c r="Q835" s="33">
        <f t="shared" si="108"/>
        <v>0</v>
      </c>
      <c r="R835" s="33" t="str">
        <f t="shared" si="109"/>
        <v/>
      </c>
      <c r="S835" s="33" t="str">
        <f>IF(Z835="DUPLIKAT","",Tabelle1[[#This Row],[Soll-Monat]])</f>
        <v/>
      </c>
      <c r="T835" s="33" t="str">
        <f>IF(ISERROR(IF(M835=99,"",INDEX([1]Plan!A:O,MATCH($O835,[1]Plan!B:B,0),MATCH($C835,[1]Plan!$A$2:$O$2,0)))),"",IF(M835=99,"",INDEX([1]Plan!A:O,MATCH($O835,[1]Plan!B:B,0),MATCH($C835,[1]Plan!$A$2:$O$2,0))))</f>
        <v/>
      </c>
      <c r="U835" s="33">
        <f>IF(ISERROR(SUMIFS(P:P,E:E,Datenbank!$E835,C:C,Datenbank!$C835)),"",SUMIFS(P:P,E:E,Datenbank!$E835,C:C,Datenbank!$C835))+IF(ISERROR(SUMIFS(Q:Q,E:E,Datenbank!$E835,C:C,Datenbank!$C835)),"",SUMIFS(Q:Q,E:E,Datenbank!$E835,C:C,Datenbank!$C835))</f>
        <v>0</v>
      </c>
      <c r="V835" s="33" t="str">
        <f>IF(ISERROR(IF(Z835="Duplikat","",(Datenbank!$U835-Datenbank!$T835))),"",IF(Z835="Duplikat","",(Datenbank!$U835-Datenbank!$T835)))</f>
        <v/>
      </c>
      <c r="W835" s="33">
        <f ca="1">IF(ISERROR(SUMIF(O:T,Datenbank!$O835,T:T)),"",SUMIF(O:T,Datenbank!$O835,T:T))</f>
        <v>0</v>
      </c>
      <c r="X835" s="33">
        <f ca="1">IF(ISERROR(SUMIF(O:Q,Datenbank!$O835,Q:Q)),"",SUMIF(O:Q,Datenbank!$O835,Q:Q))+IF(ISERROR(SUMIF(O:Q,Datenbank!$O835,P:P)),"",SUMIF(O:Q,Datenbank!$O835,P:P))</f>
        <v>0</v>
      </c>
      <c r="Y835" s="33">
        <f ca="1">IF(ISERROR(Datenbank!$X835-W835),"",Datenbank!$X835-W835)</f>
        <v>0</v>
      </c>
      <c r="Z835" s="31" t="str" cm="1">
        <f t="array" ref="Z835">_xlfn.LET(_xlpm.fi,_xlfn._xlws.FILTER($O835:$O$2480,(MONTH($D835:$D$2480)=MONTH($D835))*($O835:$O$2480=$O835)),IF(COUNT(_xlpm.fi)&gt;1,"DUPLIKAT",""))</f>
        <v/>
      </c>
      <c r="AA835" s="31"/>
      <c r="AB835" s="31"/>
    </row>
    <row r="836" spans="2:28" ht="20.100000000000001" customHeight="1" x14ac:dyDescent="0.25">
      <c r="B836" s="31">
        <f t="shared" si="104"/>
        <v>824</v>
      </c>
      <c r="C836" s="31">
        <f t="shared" si="105"/>
        <v>1</v>
      </c>
      <c r="D836" s="32"/>
      <c r="E836" s="31"/>
      <c r="F836" s="31">
        <f>Datenbank!$E836</f>
        <v>0</v>
      </c>
      <c r="G836" s="33" t="str">
        <f>IF(ISERROR(INDEX([1]Plan!A:O,MATCH(E836,[1]Plan!C:C,0),MATCH(C836,[1]Plan!$A$2:$O$2,0))),"",INDEX([1]Plan!A:O,MATCH(E836,[1]Plan!C:C,0),MATCH(C836,[1]Plan!$A$2:$O$2,0)))</f>
        <v/>
      </c>
      <c r="H836" s="33"/>
      <c r="I836" s="33"/>
      <c r="J836" s="31"/>
      <c r="K836" s="33" t="str">
        <f t="shared" si="102"/>
        <v/>
      </c>
      <c r="L836" s="33" t="str">
        <f t="shared" si="103"/>
        <v/>
      </c>
      <c r="M836" s="31" t="str">
        <f t="shared" si="106"/>
        <v/>
      </c>
      <c r="N836" s="31" t="str">
        <f>IF(ISERROR(VLOOKUP(M836,[1]Plan!$Q$5:$R$22,2,FALSE)),"",VLOOKUP(M836,[1]Plan!$Q$5:$R$22,2,FALSE))</f>
        <v/>
      </c>
      <c r="O836" s="31" t="str">
        <f>IF(ISERROR(INDEX([1]Plan!$B:$B,MATCH(F836,[1]Plan!$C:$C,0))),"",INDEX([1]Plan!$B:$B,MATCH(F836,[1]Plan!$C:$C,0)))</f>
        <v/>
      </c>
      <c r="P836" s="33" t="str">
        <f t="shared" si="107"/>
        <v/>
      </c>
      <c r="Q836" s="33">
        <f t="shared" si="108"/>
        <v>0</v>
      </c>
      <c r="R836" s="33" t="str">
        <f t="shared" si="109"/>
        <v/>
      </c>
      <c r="S836" s="33" t="str">
        <f>IF(Z836="DUPLIKAT","",Tabelle1[[#This Row],[Soll-Monat]])</f>
        <v/>
      </c>
      <c r="T836" s="33" t="str">
        <f>IF(ISERROR(IF(M836=99,"",INDEX([1]Plan!A:O,MATCH($O836,[1]Plan!B:B,0),MATCH($C836,[1]Plan!$A$2:$O$2,0)))),"",IF(M836=99,"",INDEX([1]Plan!A:O,MATCH($O836,[1]Plan!B:B,0),MATCH($C836,[1]Plan!$A$2:$O$2,0))))</f>
        <v/>
      </c>
      <c r="U836" s="33">
        <f>IF(ISERROR(SUMIFS(P:P,E:E,Datenbank!$E836,C:C,Datenbank!$C836)),"",SUMIFS(P:P,E:E,Datenbank!$E836,C:C,Datenbank!$C836))+IF(ISERROR(SUMIFS(Q:Q,E:E,Datenbank!$E836,C:C,Datenbank!$C836)),"",SUMIFS(Q:Q,E:E,Datenbank!$E836,C:C,Datenbank!$C836))</f>
        <v>0</v>
      </c>
      <c r="V836" s="33" t="str">
        <f>IF(ISERROR(IF(Z836="Duplikat","",(Datenbank!$U836-Datenbank!$T836))),"",IF(Z836="Duplikat","",(Datenbank!$U836-Datenbank!$T836)))</f>
        <v/>
      </c>
      <c r="W836" s="33">
        <f ca="1">IF(ISERROR(SUMIF(O:T,Datenbank!$O836,T:T)),"",SUMIF(O:T,Datenbank!$O836,T:T))</f>
        <v>0</v>
      </c>
      <c r="X836" s="33">
        <f ca="1">IF(ISERROR(SUMIF(O:Q,Datenbank!$O836,Q:Q)),"",SUMIF(O:Q,Datenbank!$O836,Q:Q))+IF(ISERROR(SUMIF(O:Q,Datenbank!$O836,P:P)),"",SUMIF(O:Q,Datenbank!$O836,P:P))</f>
        <v>0</v>
      </c>
      <c r="Y836" s="33">
        <f ca="1">IF(ISERROR(Datenbank!$X836-W836),"",Datenbank!$X836-W836)</f>
        <v>0</v>
      </c>
      <c r="Z836" s="31" t="str" cm="1">
        <f t="array" ref="Z836">_xlfn.LET(_xlpm.fi,_xlfn._xlws.FILTER($O836:$O$2480,(MONTH($D836:$D$2480)=MONTH($D836))*($O836:$O$2480=$O836)),IF(COUNT(_xlpm.fi)&gt;1,"DUPLIKAT",""))</f>
        <v/>
      </c>
      <c r="AA836" s="31"/>
      <c r="AB836" s="31"/>
    </row>
    <row r="837" spans="2:28" ht="20.100000000000001" customHeight="1" x14ac:dyDescent="0.25">
      <c r="B837" s="31">
        <f t="shared" si="104"/>
        <v>825</v>
      </c>
      <c r="C837" s="31">
        <f t="shared" si="105"/>
        <v>1</v>
      </c>
      <c r="D837" s="32"/>
      <c r="E837" s="31"/>
      <c r="F837" s="31">
        <f>Datenbank!$E837</f>
        <v>0</v>
      </c>
      <c r="G837" s="33" t="str">
        <f>IF(ISERROR(INDEX([1]Plan!A:O,MATCH(E837,[1]Plan!C:C,0),MATCH(C837,[1]Plan!$A$2:$O$2,0))),"",INDEX([1]Plan!A:O,MATCH(E837,[1]Plan!C:C,0),MATCH(C837,[1]Plan!$A$2:$O$2,0)))</f>
        <v/>
      </c>
      <c r="H837" s="33"/>
      <c r="I837" s="33"/>
      <c r="J837" s="31"/>
      <c r="K837" s="33" t="str">
        <f t="shared" si="102"/>
        <v/>
      </c>
      <c r="L837" s="33" t="str">
        <f t="shared" si="103"/>
        <v/>
      </c>
      <c r="M837" s="31" t="str">
        <f t="shared" si="106"/>
        <v/>
      </c>
      <c r="N837" s="31" t="str">
        <f>IF(ISERROR(VLOOKUP(M837,[1]Plan!$Q$5:$R$22,2,FALSE)),"",VLOOKUP(M837,[1]Plan!$Q$5:$R$22,2,FALSE))</f>
        <v/>
      </c>
      <c r="O837" s="31" t="str">
        <f>IF(ISERROR(INDEX([1]Plan!$B:$B,MATCH(F837,[1]Plan!$C:$C,0))),"",INDEX([1]Plan!$B:$B,MATCH(F837,[1]Plan!$C:$C,0)))</f>
        <v/>
      </c>
      <c r="P837" s="33" t="str">
        <f t="shared" si="107"/>
        <v/>
      </c>
      <c r="Q837" s="33">
        <f t="shared" si="108"/>
        <v>0</v>
      </c>
      <c r="R837" s="33" t="str">
        <f t="shared" si="109"/>
        <v/>
      </c>
      <c r="S837" s="33" t="str">
        <f>IF(Z837="DUPLIKAT","",Tabelle1[[#This Row],[Soll-Monat]])</f>
        <v/>
      </c>
      <c r="T837" s="33" t="str">
        <f>IF(ISERROR(IF(M837=99,"",INDEX([1]Plan!A:O,MATCH($O837,[1]Plan!B:B,0),MATCH($C837,[1]Plan!$A$2:$O$2,0)))),"",IF(M837=99,"",INDEX([1]Plan!A:O,MATCH($O837,[1]Plan!B:B,0),MATCH($C837,[1]Plan!$A$2:$O$2,0))))</f>
        <v/>
      </c>
      <c r="U837" s="33">
        <f>IF(ISERROR(SUMIFS(P:P,E:E,Datenbank!$E837,C:C,Datenbank!$C837)),"",SUMIFS(P:P,E:E,Datenbank!$E837,C:C,Datenbank!$C837))+IF(ISERROR(SUMIFS(Q:Q,E:E,Datenbank!$E837,C:C,Datenbank!$C837)),"",SUMIFS(Q:Q,E:E,Datenbank!$E837,C:C,Datenbank!$C837))</f>
        <v>0</v>
      </c>
      <c r="V837" s="33" t="str">
        <f>IF(ISERROR(IF(Z837="Duplikat","",(Datenbank!$U837-Datenbank!$T837))),"",IF(Z837="Duplikat","",(Datenbank!$U837-Datenbank!$T837)))</f>
        <v/>
      </c>
      <c r="W837" s="33">
        <f ca="1">IF(ISERROR(SUMIF(O:T,Datenbank!$O837,T:T)),"",SUMIF(O:T,Datenbank!$O837,T:T))</f>
        <v>0</v>
      </c>
      <c r="X837" s="33">
        <f ca="1">IF(ISERROR(SUMIF(O:Q,Datenbank!$O837,Q:Q)),"",SUMIF(O:Q,Datenbank!$O837,Q:Q))+IF(ISERROR(SUMIF(O:Q,Datenbank!$O837,P:P)),"",SUMIF(O:Q,Datenbank!$O837,P:P))</f>
        <v>0</v>
      </c>
      <c r="Y837" s="33">
        <f ca="1">IF(ISERROR(Datenbank!$X837-W837),"",Datenbank!$X837-W837)</f>
        <v>0</v>
      </c>
      <c r="Z837" s="31" t="str" cm="1">
        <f t="array" ref="Z837">_xlfn.LET(_xlpm.fi,_xlfn._xlws.FILTER($O837:$O$2480,(MONTH($D837:$D$2480)=MONTH($D837))*($O837:$O$2480=$O837)),IF(COUNT(_xlpm.fi)&gt;1,"DUPLIKAT",""))</f>
        <v/>
      </c>
      <c r="AA837" s="31"/>
      <c r="AB837" s="31"/>
    </row>
    <row r="838" spans="2:28" ht="20.100000000000001" customHeight="1" x14ac:dyDescent="0.25">
      <c r="B838" s="31">
        <f t="shared" si="104"/>
        <v>826</v>
      </c>
      <c r="C838" s="31">
        <f t="shared" si="105"/>
        <v>1</v>
      </c>
      <c r="D838" s="32"/>
      <c r="E838" s="31"/>
      <c r="F838" s="31">
        <f>Datenbank!$E838</f>
        <v>0</v>
      </c>
      <c r="G838" s="33" t="str">
        <f>IF(ISERROR(INDEX([1]Plan!A:O,MATCH(E838,[1]Plan!C:C,0),MATCH(C838,[1]Plan!$A$2:$O$2,0))),"",INDEX([1]Plan!A:O,MATCH(E838,[1]Plan!C:C,0),MATCH(C838,[1]Plan!$A$2:$O$2,0)))</f>
        <v/>
      </c>
      <c r="H838" s="33"/>
      <c r="I838" s="33"/>
      <c r="J838" s="31"/>
      <c r="K838" s="33" t="str">
        <f t="shared" si="102"/>
        <v/>
      </c>
      <c r="L838" s="33" t="str">
        <f t="shared" si="103"/>
        <v/>
      </c>
      <c r="M838" s="31" t="str">
        <f t="shared" si="106"/>
        <v/>
      </c>
      <c r="N838" s="31" t="str">
        <f>IF(ISERROR(VLOOKUP(M838,[1]Plan!$Q$5:$R$22,2,FALSE)),"",VLOOKUP(M838,[1]Plan!$Q$5:$R$22,2,FALSE))</f>
        <v/>
      </c>
      <c r="O838" s="31" t="str">
        <f>IF(ISERROR(INDEX([1]Plan!$B:$B,MATCH(F838,[1]Plan!$C:$C,0))),"",INDEX([1]Plan!$B:$B,MATCH(F838,[1]Plan!$C:$C,0)))</f>
        <v/>
      </c>
      <c r="P838" s="33" t="str">
        <f t="shared" si="107"/>
        <v/>
      </c>
      <c r="Q838" s="33">
        <f t="shared" si="108"/>
        <v>0</v>
      </c>
      <c r="R838" s="33" t="str">
        <f t="shared" si="109"/>
        <v/>
      </c>
      <c r="S838" s="33" t="str">
        <f>IF(Z838="DUPLIKAT","",Tabelle1[[#This Row],[Soll-Monat]])</f>
        <v/>
      </c>
      <c r="T838" s="33" t="str">
        <f>IF(ISERROR(IF(M838=99,"",INDEX([1]Plan!A:O,MATCH($O838,[1]Plan!B:B,0),MATCH($C838,[1]Plan!$A$2:$O$2,0)))),"",IF(M838=99,"",INDEX([1]Plan!A:O,MATCH($O838,[1]Plan!B:B,0),MATCH($C838,[1]Plan!$A$2:$O$2,0))))</f>
        <v/>
      </c>
      <c r="U838" s="33">
        <f>IF(ISERROR(SUMIFS(P:P,E:E,Datenbank!$E838,C:C,Datenbank!$C838)),"",SUMIFS(P:P,E:E,Datenbank!$E838,C:C,Datenbank!$C838))+IF(ISERROR(SUMIFS(Q:Q,E:E,Datenbank!$E838,C:C,Datenbank!$C838)),"",SUMIFS(Q:Q,E:E,Datenbank!$E838,C:C,Datenbank!$C838))</f>
        <v>0</v>
      </c>
      <c r="V838" s="33" t="str">
        <f>IF(ISERROR(IF(Z838="Duplikat","",(Datenbank!$U838-Datenbank!$T838))),"",IF(Z838="Duplikat","",(Datenbank!$U838-Datenbank!$T838)))</f>
        <v/>
      </c>
      <c r="W838" s="33">
        <f ca="1">IF(ISERROR(SUMIF(O:T,Datenbank!$O838,T:T)),"",SUMIF(O:T,Datenbank!$O838,T:T))</f>
        <v>0</v>
      </c>
      <c r="X838" s="33">
        <f ca="1">IF(ISERROR(SUMIF(O:Q,Datenbank!$O838,Q:Q)),"",SUMIF(O:Q,Datenbank!$O838,Q:Q))+IF(ISERROR(SUMIF(O:Q,Datenbank!$O838,P:P)),"",SUMIF(O:Q,Datenbank!$O838,P:P))</f>
        <v>0</v>
      </c>
      <c r="Y838" s="33">
        <f ca="1">IF(ISERROR(Datenbank!$X838-W838),"",Datenbank!$X838-W838)</f>
        <v>0</v>
      </c>
      <c r="Z838" s="31" t="str" cm="1">
        <f t="array" ref="Z838">_xlfn.LET(_xlpm.fi,_xlfn._xlws.FILTER($O838:$O$2480,(MONTH($D838:$D$2480)=MONTH($D838))*($O838:$O$2480=$O838)),IF(COUNT(_xlpm.fi)&gt;1,"DUPLIKAT",""))</f>
        <v/>
      </c>
      <c r="AA838" s="31"/>
      <c r="AB838" s="31"/>
    </row>
    <row r="839" spans="2:28" ht="20.100000000000001" customHeight="1" x14ac:dyDescent="0.25">
      <c r="B839" s="31">
        <f t="shared" si="104"/>
        <v>827</v>
      </c>
      <c r="C839" s="31">
        <f t="shared" si="105"/>
        <v>1</v>
      </c>
      <c r="D839" s="32"/>
      <c r="E839" s="31"/>
      <c r="F839" s="31">
        <f>Datenbank!$E839</f>
        <v>0</v>
      </c>
      <c r="G839" s="33" t="str">
        <f>IF(ISERROR(INDEX([1]Plan!A:O,MATCH(E839,[1]Plan!C:C,0),MATCH(C839,[1]Plan!$A$2:$O$2,0))),"",INDEX([1]Plan!A:O,MATCH(E839,[1]Plan!C:C,0),MATCH(C839,[1]Plan!$A$2:$O$2,0)))</f>
        <v/>
      </c>
      <c r="H839" s="33"/>
      <c r="I839" s="33"/>
      <c r="J839" s="31"/>
      <c r="K839" s="33" t="str">
        <f t="shared" si="102"/>
        <v/>
      </c>
      <c r="L839" s="33" t="str">
        <f t="shared" si="103"/>
        <v/>
      </c>
      <c r="M839" s="31" t="str">
        <f t="shared" si="106"/>
        <v/>
      </c>
      <c r="N839" s="31" t="str">
        <f>IF(ISERROR(VLOOKUP(M839,[1]Plan!$Q$5:$R$22,2,FALSE)),"",VLOOKUP(M839,[1]Plan!$Q$5:$R$22,2,FALSE))</f>
        <v/>
      </c>
      <c r="O839" s="31" t="str">
        <f>IF(ISERROR(INDEX([1]Plan!$B:$B,MATCH(F839,[1]Plan!$C:$C,0))),"",INDEX([1]Plan!$B:$B,MATCH(F839,[1]Plan!$C:$C,0)))</f>
        <v/>
      </c>
      <c r="P839" s="33" t="str">
        <f t="shared" si="107"/>
        <v/>
      </c>
      <c r="Q839" s="33">
        <f t="shared" si="108"/>
        <v>0</v>
      </c>
      <c r="R839" s="33" t="str">
        <f t="shared" si="109"/>
        <v/>
      </c>
      <c r="S839" s="33" t="str">
        <f>IF(Z839="DUPLIKAT","",Tabelle1[[#This Row],[Soll-Monat]])</f>
        <v/>
      </c>
      <c r="T839" s="33" t="str">
        <f>IF(ISERROR(IF(M839=99,"",INDEX([1]Plan!A:O,MATCH($O839,[1]Plan!B:B,0),MATCH($C839,[1]Plan!$A$2:$O$2,0)))),"",IF(M839=99,"",INDEX([1]Plan!A:O,MATCH($O839,[1]Plan!B:B,0),MATCH($C839,[1]Plan!$A$2:$O$2,0))))</f>
        <v/>
      </c>
      <c r="U839" s="33">
        <f>IF(ISERROR(SUMIFS(P:P,E:E,Datenbank!$E839,C:C,Datenbank!$C839)),"",SUMIFS(P:P,E:E,Datenbank!$E839,C:C,Datenbank!$C839))+IF(ISERROR(SUMIFS(Q:Q,E:E,Datenbank!$E839,C:C,Datenbank!$C839)),"",SUMIFS(Q:Q,E:E,Datenbank!$E839,C:C,Datenbank!$C839))</f>
        <v>0</v>
      </c>
      <c r="V839" s="33" t="str">
        <f>IF(ISERROR(IF(Z839="Duplikat","",(Datenbank!$U839-Datenbank!$T839))),"",IF(Z839="Duplikat","",(Datenbank!$U839-Datenbank!$T839)))</f>
        <v/>
      </c>
      <c r="W839" s="33">
        <f ca="1">IF(ISERROR(SUMIF(O:T,Datenbank!$O839,T:T)),"",SUMIF(O:T,Datenbank!$O839,T:T))</f>
        <v>0</v>
      </c>
      <c r="X839" s="33">
        <f ca="1">IF(ISERROR(SUMIF(O:Q,Datenbank!$O839,Q:Q)),"",SUMIF(O:Q,Datenbank!$O839,Q:Q))+IF(ISERROR(SUMIF(O:Q,Datenbank!$O839,P:P)),"",SUMIF(O:Q,Datenbank!$O839,P:P))</f>
        <v>0</v>
      </c>
      <c r="Y839" s="33">
        <f ca="1">IF(ISERROR(Datenbank!$X839-W839),"",Datenbank!$X839-W839)</f>
        <v>0</v>
      </c>
      <c r="Z839" s="31" t="str" cm="1">
        <f t="array" ref="Z839">_xlfn.LET(_xlpm.fi,_xlfn._xlws.FILTER($O839:$O$2480,(MONTH($D839:$D$2480)=MONTH($D839))*($O839:$O$2480=$O839)),IF(COUNT(_xlpm.fi)&gt;1,"DUPLIKAT",""))</f>
        <v/>
      </c>
      <c r="AA839" s="31"/>
      <c r="AB839" s="31"/>
    </row>
    <row r="840" spans="2:28" ht="20.100000000000001" customHeight="1" x14ac:dyDescent="0.25">
      <c r="B840" s="31">
        <f t="shared" si="104"/>
        <v>828</v>
      </c>
      <c r="C840" s="31">
        <f t="shared" si="105"/>
        <v>1</v>
      </c>
      <c r="D840" s="32"/>
      <c r="E840" s="31"/>
      <c r="F840" s="31">
        <f>Datenbank!$E840</f>
        <v>0</v>
      </c>
      <c r="G840" s="33" t="str">
        <f>IF(ISERROR(INDEX([1]Plan!A:O,MATCH(E840,[1]Plan!C:C,0),MATCH(C840,[1]Plan!$A$2:$O$2,0))),"",INDEX([1]Plan!A:O,MATCH(E840,[1]Plan!C:C,0),MATCH(C840,[1]Plan!$A$2:$O$2,0)))</f>
        <v/>
      </c>
      <c r="H840" s="33"/>
      <c r="I840" s="33"/>
      <c r="J840" s="31"/>
      <c r="K840" s="33" t="str">
        <f t="shared" si="102"/>
        <v/>
      </c>
      <c r="L840" s="33" t="str">
        <f t="shared" si="103"/>
        <v/>
      </c>
      <c r="M840" s="31" t="str">
        <f t="shared" si="106"/>
        <v/>
      </c>
      <c r="N840" s="31" t="str">
        <f>IF(ISERROR(VLOOKUP(M840,[1]Plan!$Q$5:$R$22,2,FALSE)),"",VLOOKUP(M840,[1]Plan!$Q$5:$R$22,2,FALSE))</f>
        <v/>
      </c>
      <c r="O840" s="31" t="str">
        <f>IF(ISERROR(INDEX([1]Plan!$B:$B,MATCH(F840,[1]Plan!$C:$C,0))),"",INDEX([1]Plan!$B:$B,MATCH(F840,[1]Plan!$C:$C,0)))</f>
        <v/>
      </c>
      <c r="P840" s="33" t="str">
        <f t="shared" si="107"/>
        <v/>
      </c>
      <c r="Q840" s="33">
        <f t="shared" si="108"/>
        <v>0</v>
      </c>
      <c r="R840" s="33" t="str">
        <f t="shared" si="109"/>
        <v/>
      </c>
      <c r="S840" s="33" t="str">
        <f>IF(Z840="DUPLIKAT","",Tabelle1[[#This Row],[Soll-Monat]])</f>
        <v/>
      </c>
      <c r="T840" s="33" t="str">
        <f>IF(ISERROR(IF(M840=99,"",INDEX([1]Plan!A:O,MATCH($O840,[1]Plan!B:B,0),MATCH($C840,[1]Plan!$A$2:$O$2,0)))),"",IF(M840=99,"",INDEX([1]Plan!A:O,MATCH($O840,[1]Plan!B:B,0),MATCH($C840,[1]Plan!$A$2:$O$2,0))))</f>
        <v/>
      </c>
      <c r="U840" s="33">
        <f>IF(ISERROR(SUMIFS(P:P,E:E,Datenbank!$E840,C:C,Datenbank!$C840)),"",SUMIFS(P:P,E:E,Datenbank!$E840,C:C,Datenbank!$C840))+IF(ISERROR(SUMIFS(Q:Q,E:E,Datenbank!$E840,C:C,Datenbank!$C840)),"",SUMIFS(Q:Q,E:E,Datenbank!$E840,C:C,Datenbank!$C840))</f>
        <v>0</v>
      </c>
      <c r="V840" s="33" t="str">
        <f>IF(ISERROR(IF(Z840="Duplikat","",(Datenbank!$U840-Datenbank!$T840))),"",IF(Z840="Duplikat","",(Datenbank!$U840-Datenbank!$T840)))</f>
        <v/>
      </c>
      <c r="W840" s="33">
        <f ca="1">IF(ISERROR(SUMIF(O:T,Datenbank!$O840,T:T)),"",SUMIF(O:T,Datenbank!$O840,T:T))</f>
        <v>0</v>
      </c>
      <c r="X840" s="33">
        <f ca="1">IF(ISERROR(SUMIF(O:Q,Datenbank!$O840,Q:Q)),"",SUMIF(O:Q,Datenbank!$O840,Q:Q))+IF(ISERROR(SUMIF(O:Q,Datenbank!$O840,P:P)),"",SUMIF(O:Q,Datenbank!$O840,P:P))</f>
        <v>0</v>
      </c>
      <c r="Y840" s="33">
        <f ca="1">IF(ISERROR(Datenbank!$X840-W840),"",Datenbank!$X840-W840)</f>
        <v>0</v>
      </c>
      <c r="Z840" s="31" t="str" cm="1">
        <f t="array" ref="Z840">_xlfn.LET(_xlpm.fi,_xlfn._xlws.FILTER($O840:$O$2480,(MONTH($D840:$D$2480)=MONTH($D840))*($O840:$O$2480=$O840)),IF(COUNT(_xlpm.fi)&gt;1,"DUPLIKAT",""))</f>
        <v/>
      </c>
      <c r="AA840" s="31"/>
      <c r="AB840" s="31"/>
    </row>
    <row r="841" spans="2:28" ht="20.100000000000001" customHeight="1" x14ac:dyDescent="0.25">
      <c r="B841" s="31">
        <f t="shared" si="104"/>
        <v>829</v>
      </c>
      <c r="C841" s="31">
        <f t="shared" si="105"/>
        <v>1</v>
      </c>
      <c r="D841" s="32"/>
      <c r="E841" s="31"/>
      <c r="F841" s="31">
        <f>Datenbank!$E841</f>
        <v>0</v>
      </c>
      <c r="G841" s="33" t="str">
        <f>IF(ISERROR(INDEX([1]Plan!A:O,MATCH(E841,[1]Plan!C:C,0),MATCH(C841,[1]Plan!$A$2:$O$2,0))),"",INDEX([1]Plan!A:O,MATCH(E841,[1]Plan!C:C,0),MATCH(C841,[1]Plan!$A$2:$O$2,0)))</f>
        <v/>
      </c>
      <c r="H841" s="33"/>
      <c r="I841" s="33"/>
      <c r="J841" s="31"/>
      <c r="K841" s="33" t="str">
        <f t="shared" si="102"/>
        <v/>
      </c>
      <c r="L841" s="33" t="str">
        <f t="shared" si="103"/>
        <v/>
      </c>
      <c r="M841" s="31" t="str">
        <f t="shared" si="106"/>
        <v/>
      </c>
      <c r="N841" s="31" t="str">
        <f>IF(ISERROR(VLOOKUP(M841,[1]Plan!$Q$5:$R$22,2,FALSE)),"",VLOOKUP(M841,[1]Plan!$Q$5:$R$22,2,FALSE))</f>
        <v/>
      </c>
      <c r="O841" s="31" t="str">
        <f>IF(ISERROR(INDEX([1]Plan!$B:$B,MATCH(F841,[1]Plan!$C:$C,0))),"",INDEX([1]Plan!$B:$B,MATCH(F841,[1]Plan!$C:$C,0)))</f>
        <v/>
      </c>
      <c r="P841" s="33" t="str">
        <f t="shared" si="107"/>
        <v/>
      </c>
      <c r="Q841" s="33">
        <f t="shared" si="108"/>
        <v>0</v>
      </c>
      <c r="R841" s="33" t="str">
        <f t="shared" si="109"/>
        <v/>
      </c>
      <c r="S841" s="33" t="str">
        <f>IF(Z841="DUPLIKAT","",Tabelle1[[#This Row],[Soll-Monat]])</f>
        <v/>
      </c>
      <c r="T841" s="33" t="str">
        <f>IF(ISERROR(IF(M841=99,"",INDEX([1]Plan!A:O,MATCH($O841,[1]Plan!B:B,0),MATCH($C841,[1]Plan!$A$2:$O$2,0)))),"",IF(M841=99,"",INDEX([1]Plan!A:O,MATCH($O841,[1]Plan!B:B,0),MATCH($C841,[1]Plan!$A$2:$O$2,0))))</f>
        <v/>
      </c>
      <c r="U841" s="33">
        <f>IF(ISERROR(SUMIFS(P:P,E:E,Datenbank!$E841,C:C,Datenbank!$C841)),"",SUMIFS(P:P,E:E,Datenbank!$E841,C:C,Datenbank!$C841))+IF(ISERROR(SUMIFS(Q:Q,E:E,Datenbank!$E841,C:C,Datenbank!$C841)),"",SUMIFS(Q:Q,E:E,Datenbank!$E841,C:C,Datenbank!$C841))</f>
        <v>0</v>
      </c>
      <c r="V841" s="33" t="str">
        <f>IF(ISERROR(IF(Z841="Duplikat","",(Datenbank!$U841-Datenbank!$T841))),"",IF(Z841="Duplikat","",(Datenbank!$U841-Datenbank!$T841)))</f>
        <v/>
      </c>
      <c r="W841" s="33">
        <f ca="1">IF(ISERROR(SUMIF(O:T,Datenbank!$O841,T:T)),"",SUMIF(O:T,Datenbank!$O841,T:T))</f>
        <v>0</v>
      </c>
      <c r="X841" s="33">
        <f ca="1">IF(ISERROR(SUMIF(O:Q,Datenbank!$O841,Q:Q)),"",SUMIF(O:Q,Datenbank!$O841,Q:Q))+IF(ISERROR(SUMIF(O:Q,Datenbank!$O841,P:P)),"",SUMIF(O:Q,Datenbank!$O841,P:P))</f>
        <v>0</v>
      </c>
      <c r="Y841" s="33">
        <f ca="1">IF(ISERROR(Datenbank!$X841-W841),"",Datenbank!$X841-W841)</f>
        <v>0</v>
      </c>
      <c r="Z841" s="31" t="str" cm="1">
        <f t="array" ref="Z841">_xlfn.LET(_xlpm.fi,_xlfn._xlws.FILTER($O841:$O$2480,(MONTH($D841:$D$2480)=MONTH($D841))*($O841:$O$2480=$O841)),IF(COUNT(_xlpm.fi)&gt;1,"DUPLIKAT",""))</f>
        <v/>
      </c>
      <c r="AA841" s="31"/>
      <c r="AB841" s="31"/>
    </row>
    <row r="842" spans="2:28" ht="20.100000000000001" customHeight="1" x14ac:dyDescent="0.25">
      <c r="B842" s="31">
        <f t="shared" si="104"/>
        <v>830</v>
      </c>
      <c r="C842" s="31">
        <f t="shared" si="105"/>
        <v>1</v>
      </c>
      <c r="D842" s="32"/>
      <c r="E842" s="31"/>
      <c r="F842" s="31">
        <f>Datenbank!$E842</f>
        <v>0</v>
      </c>
      <c r="G842" s="33" t="str">
        <f>IF(ISERROR(INDEX([1]Plan!A:O,MATCH(E842,[1]Plan!C:C,0),MATCH(C842,[1]Plan!$A$2:$O$2,0))),"",INDEX([1]Plan!A:O,MATCH(E842,[1]Plan!C:C,0),MATCH(C842,[1]Plan!$A$2:$O$2,0)))</f>
        <v/>
      </c>
      <c r="H842" s="33"/>
      <c r="I842" s="33"/>
      <c r="J842" s="31"/>
      <c r="K842" s="33" t="str">
        <f t="shared" si="102"/>
        <v/>
      </c>
      <c r="L842" s="33" t="str">
        <f t="shared" si="103"/>
        <v/>
      </c>
      <c r="M842" s="31" t="str">
        <f t="shared" si="106"/>
        <v/>
      </c>
      <c r="N842" s="31" t="str">
        <f>IF(ISERROR(VLOOKUP(M842,[1]Plan!$Q$5:$R$22,2,FALSE)),"",VLOOKUP(M842,[1]Plan!$Q$5:$R$22,2,FALSE))</f>
        <v/>
      </c>
      <c r="O842" s="31" t="str">
        <f>IF(ISERROR(INDEX([1]Plan!$B:$B,MATCH(F842,[1]Plan!$C:$C,0))),"",INDEX([1]Plan!$B:$B,MATCH(F842,[1]Plan!$C:$C,0)))</f>
        <v/>
      </c>
      <c r="P842" s="33" t="str">
        <f t="shared" si="107"/>
        <v/>
      </c>
      <c r="Q842" s="33">
        <f t="shared" si="108"/>
        <v>0</v>
      </c>
      <c r="R842" s="33" t="str">
        <f t="shared" si="109"/>
        <v/>
      </c>
      <c r="S842" s="33" t="str">
        <f>IF(Z842="DUPLIKAT","",Tabelle1[[#This Row],[Soll-Monat]])</f>
        <v/>
      </c>
      <c r="T842" s="33" t="str">
        <f>IF(ISERROR(IF(M842=99,"",INDEX([1]Plan!A:O,MATCH($O842,[1]Plan!B:B,0),MATCH($C842,[1]Plan!$A$2:$O$2,0)))),"",IF(M842=99,"",INDEX([1]Plan!A:O,MATCH($O842,[1]Plan!B:B,0),MATCH($C842,[1]Plan!$A$2:$O$2,0))))</f>
        <v/>
      </c>
      <c r="U842" s="33">
        <f>IF(ISERROR(SUMIFS(P:P,E:E,Datenbank!$E842,C:C,Datenbank!$C842)),"",SUMIFS(P:P,E:E,Datenbank!$E842,C:C,Datenbank!$C842))+IF(ISERROR(SUMIFS(Q:Q,E:E,Datenbank!$E842,C:C,Datenbank!$C842)),"",SUMIFS(Q:Q,E:E,Datenbank!$E842,C:C,Datenbank!$C842))</f>
        <v>0</v>
      </c>
      <c r="V842" s="33" t="str">
        <f>IF(ISERROR(IF(Z842="Duplikat","",(Datenbank!$U842-Datenbank!$T842))),"",IF(Z842="Duplikat","",(Datenbank!$U842-Datenbank!$T842)))</f>
        <v/>
      </c>
      <c r="W842" s="33">
        <f ca="1">IF(ISERROR(SUMIF(O:T,Datenbank!$O842,T:T)),"",SUMIF(O:T,Datenbank!$O842,T:T))</f>
        <v>0</v>
      </c>
      <c r="X842" s="33">
        <f ca="1">IF(ISERROR(SUMIF(O:Q,Datenbank!$O842,Q:Q)),"",SUMIF(O:Q,Datenbank!$O842,Q:Q))+IF(ISERROR(SUMIF(O:Q,Datenbank!$O842,P:P)),"",SUMIF(O:Q,Datenbank!$O842,P:P))</f>
        <v>0</v>
      </c>
      <c r="Y842" s="33">
        <f ca="1">IF(ISERROR(Datenbank!$X842-W842),"",Datenbank!$X842-W842)</f>
        <v>0</v>
      </c>
      <c r="Z842" s="31" t="str" cm="1">
        <f t="array" ref="Z842">_xlfn.LET(_xlpm.fi,_xlfn._xlws.FILTER($O842:$O$2480,(MONTH($D842:$D$2480)=MONTH($D842))*($O842:$O$2480=$O842)),IF(COUNT(_xlpm.fi)&gt;1,"DUPLIKAT",""))</f>
        <v/>
      </c>
      <c r="AA842" s="31"/>
      <c r="AB842" s="31"/>
    </row>
    <row r="843" spans="2:28" ht="20.100000000000001" customHeight="1" x14ac:dyDescent="0.25">
      <c r="B843" s="31">
        <f t="shared" si="104"/>
        <v>831</v>
      </c>
      <c r="C843" s="31">
        <f t="shared" si="105"/>
        <v>1</v>
      </c>
      <c r="D843" s="32"/>
      <c r="E843" s="31"/>
      <c r="F843" s="31">
        <f>Datenbank!$E843</f>
        <v>0</v>
      </c>
      <c r="G843" s="33" t="str">
        <f>IF(ISERROR(INDEX([1]Plan!A:O,MATCH(E843,[1]Plan!C:C,0),MATCH(C843,[1]Plan!$A$2:$O$2,0))),"",INDEX([1]Plan!A:O,MATCH(E843,[1]Plan!C:C,0),MATCH(C843,[1]Plan!$A$2:$O$2,0)))</f>
        <v/>
      </c>
      <c r="H843" s="33"/>
      <c r="I843" s="33"/>
      <c r="J843" s="31"/>
      <c r="K843" s="33" t="str">
        <f t="shared" si="102"/>
        <v/>
      </c>
      <c r="L843" s="33" t="str">
        <f t="shared" si="103"/>
        <v/>
      </c>
      <c r="M843" s="31" t="str">
        <f t="shared" si="106"/>
        <v/>
      </c>
      <c r="N843" s="31" t="str">
        <f>IF(ISERROR(VLOOKUP(M843,[1]Plan!$Q$5:$R$22,2,FALSE)),"",VLOOKUP(M843,[1]Plan!$Q$5:$R$22,2,FALSE))</f>
        <v/>
      </c>
      <c r="O843" s="31" t="str">
        <f>IF(ISERROR(INDEX([1]Plan!$B:$B,MATCH(F843,[1]Plan!$C:$C,0))),"",INDEX([1]Plan!$B:$B,MATCH(F843,[1]Plan!$C:$C,0)))</f>
        <v/>
      </c>
      <c r="P843" s="33" t="str">
        <f t="shared" si="107"/>
        <v/>
      </c>
      <c r="Q843" s="33">
        <f t="shared" si="108"/>
        <v>0</v>
      </c>
      <c r="R843" s="33" t="str">
        <f t="shared" si="109"/>
        <v/>
      </c>
      <c r="S843" s="33" t="str">
        <f>IF(Z843="DUPLIKAT","",Tabelle1[[#This Row],[Soll-Monat]])</f>
        <v/>
      </c>
      <c r="T843" s="33" t="str">
        <f>IF(ISERROR(IF(M843=99,"",INDEX([1]Plan!A:O,MATCH($O843,[1]Plan!B:B,0),MATCH($C843,[1]Plan!$A$2:$O$2,0)))),"",IF(M843=99,"",INDEX([1]Plan!A:O,MATCH($O843,[1]Plan!B:B,0),MATCH($C843,[1]Plan!$A$2:$O$2,0))))</f>
        <v/>
      </c>
      <c r="U843" s="33">
        <f>IF(ISERROR(SUMIFS(P:P,E:E,Datenbank!$E843,C:C,Datenbank!$C843)),"",SUMIFS(P:P,E:E,Datenbank!$E843,C:C,Datenbank!$C843))+IF(ISERROR(SUMIFS(Q:Q,E:E,Datenbank!$E843,C:C,Datenbank!$C843)),"",SUMIFS(Q:Q,E:E,Datenbank!$E843,C:C,Datenbank!$C843))</f>
        <v>0</v>
      </c>
      <c r="V843" s="33" t="str">
        <f>IF(ISERROR(IF(Z843="Duplikat","",(Datenbank!$U843-Datenbank!$T843))),"",IF(Z843="Duplikat","",(Datenbank!$U843-Datenbank!$T843)))</f>
        <v/>
      </c>
      <c r="W843" s="33">
        <f ca="1">IF(ISERROR(SUMIF(O:T,Datenbank!$O843,T:T)),"",SUMIF(O:T,Datenbank!$O843,T:T))</f>
        <v>0</v>
      </c>
      <c r="X843" s="33">
        <f ca="1">IF(ISERROR(SUMIF(O:Q,Datenbank!$O843,Q:Q)),"",SUMIF(O:Q,Datenbank!$O843,Q:Q))+IF(ISERROR(SUMIF(O:Q,Datenbank!$O843,P:P)),"",SUMIF(O:Q,Datenbank!$O843,P:P))</f>
        <v>0</v>
      </c>
      <c r="Y843" s="33">
        <f ca="1">IF(ISERROR(Datenbank!$X843-W843),"",Datenbank!$X843-W843)</f>
        <v>0</v>
      </c>
      <c r="Z843" s="31" t="str" cm="1">
        <f t="array" ref="Z843">_xlfn.LET(_xlpm.fi,_xlfn._xlws.FILTER($O843:$O$2480,(MONTH($D843:$D$2480)=MONTH($D843))*($O843:$O$2480=$O843)),IF(COUNT(_xlpm.fi)&gt;1,"DUPLIKAT",""))</f>
        <v/>
      </c>
      <c r="AA843" s="31"/>
      <c r="AB843" s="31"/>
    </row>
    <row r="844" spans="2:28" ht="20.100000000000001" customHeight="1" x14ac:dyDescent="0.25">
      <c r="B844" s="31">
        <f t="shared" si="104"/>
        <v>832</v>
      </c>
      <c r="C844" s="31">
        <f t="shared" si="105"/>
        <v>1</v>
      </c>
      <c r="D844" s="32"/>
      <c r="E844" s="31"/>
      <c r="F844" s="31">
        <f>Datenbank!$E844</f>
        <v>0</v>
      </c>
      <c r="G844" s="33" t="str">
        <f>IF(ISERROR(INDEX([1]Plan!A:O,MATCH(E844,[1]Plan!C:C,0),MATCH(C844,[1]Plan!$A$2:$O$2,0))),"",INDEX([1]Plan!A:O,MATCH(E844,[1]Plan!C:C,0),MATCH(C844,[1]Plan!$A$2:$O$2,0)))</f>
        <v/>
      </c>
      <c r="H844" s="33"/>
      <c r="I844" s="33"/>
      <c r="J844" s="31"/>
      <c r="K844" s="33" t="str">
        <f t="shared" si="102"/>
        <v/>
      </c>
      <c r="L844" s="33" t="str">
        <f t="shared" si="103"/>
        <v/>
      </c>
      <c r="M844" s="31" t="str">
        <f t="shared" si="106"/>
        <v/>
      </c>
      <c r="N844" s="31" t="str">
        <f>IF(ISERROR(VLOOKUP(M844,[1]Plan!$Q$5:$R$22,2,FALSE)),"",VLOOKUP(M844,[1]Plan!$Q$5:$R$22,2,FALSE))</f>
        <v/>
      </c>
      <c r="O844" s="31" t="str">
        <f>IF(ISERROR(INDEX([1]Plan!$B:$B,MATCH(F844,[1]Plan!$C:$C,0))),"",INDEX([1]Plan!$B:$B,MATCH(F844,[1]Plan!$C:$C,0)))</f>
        <v/>
      </c>
      <c r="P844" s="33" t="str">
        <f t="shared" si="107"/>
        <v/>
      </c>
      <c r="Q844" s="33">
        <f t="shared" si="108"/>
        <v>0</v>
      </c>
      <c r="R844" s="33" t="str">
        <f t="shared" si="109"/>
        <v/>
      </c>
      <c r="S844" s="33" t="str">
        <f>IF(Z844="DUPLIKAT","",Tabelle1[[#This Row],[Soll-Monat]])</f>
        <v/>
      </c>
      <c r="T844" s="33" t="str">
        <f>IF(ISERROR(IF(M844=99,"",INDEX([1]Plan!A:O,MATCH($O844,[1]Plan!B:B,0),MATCH($C844,[1]Plan!$A$2:$O$2,0)))),"",IF(M844=99,"",INDEX([1]Plan!A:O,MATCH($O844,[1]Plan!B:B,0),MATCH($C844,[1]Plan!$A$2:$O$2,0))))</f>
        <v/>
      </c>
      <c r="U844" s="33">
        <f>IF(ISERROR(SUMIFS(P:P,E:E,Datenbank!$E844,C:C,Datenbank!$C844)),"",SUMIFS(P:P,E:E,Datenbank!$E844,C:C,Datenbank!$C844))+IF(ISERROR(SUMIFS(Q:Q,E:E,Datenbank!$E844,C:C,Datenbank!$C844)),"",SUMIFS(Q:Q,E:E,Datenbank!$E844,C:C,Datenbank!$C844))</f>
        <v>0</v>
      </c>
      <c r="V844" s="33" t="str">
        <f>IF(ISERROR(IF(Z844="Duplikat","",(Datenbank!$U844-Datenbank!$T844))),"",IF(Z844="Duplikat","",(Datenbank!$U844-Datenbank!$T844)))</f>
        <v/>
      </c>
      <c r="W844" s="33">
        <f ca="1">IF(ISERROR(SUMIF(O:T,Datenbank!$O844,T:T)),"",SUMIF(O:T,Datenbank!$O844,T:T))</f>
        <v>0</v>
      </c>
      <c r="X844" s="33">
        <f ca="1">IF(ISERROR(SUMIF(O:Q,Datenbank!$O844,Q:Q)),"",SUMIF(O:Q,Datenbank!$O844,Q:Q))+IF(ISERROR(SUMIF(O:Q,Datenbank!$O844,P:P)),"",SUMIF(O:Q,Datenbank!$O844,P:P))</f>
        <v>0</v>
      </c>
      <c r="Y844" s="33">
        <f ca="1">IF(ISERROR(Datenbank!$X844-W844),"",Datenbank!$X844-W844)</f>
        <v>0</v>
      </c>
      <c r="Z844" s="31" t="str" cm="1">
        <f t="array" ref="Z844">_xlfn.LET(_xlpm.fi,_xlfn._xlws.FILTER($O844:$O$2480,(MONTH($D844:$D$2480)=MONTH($D844))*($O844:$O$2480=$O844)),IF(COUNT(_xlpm.fi)&gt;1,"DUPLIKAT",""))</f>
        <v/>
      </c>
      <c r="AA844" s="31"/>
      <c r="AB844" s="31"/>
    </row>
    <row r="845" spans="2:28" ht="20.100000000000001" customHeight="1" x14ac:dyDescent="0.25">
      <c r="B845" s="31">
        <f t="shared" si="104"/>
        <v>833</v>
      </c>
      <c r="C845" s="31">
        <f t="shared" si="105"/>
        <v>1</v>
      </c>
      <c r="D845" s="32"/>
      <c r="E845" s="31"/>
      <c r="F845" s="31">
        <f>Datenbank!$E845</f>
        <v>0</v>
      </c>
      <c r="G845" s="33" t="str">
        <f>IF(ISERROR(INDEX([1]Plan!A:O,MATCH(E845,[1]Plan!C:C,0),MATCH(C845,[1]Plan!$A$2:$O$2,0))),"",INDEX([1]Plan!A:O,MATCH(E845,[1]Plan!C:C,0),MATCH(C845,[1]Plan!$A$2:$O$2,0)))</f>
        <v/>
      </c>
      <c r="H845" s="33"/>
      <c r="I845" s="33"/>
      <c r="J845" s="31"/>
      <c r="K845" s="33" t="str">
        <f t="shared" si="102"/>
        <v/>
      </c>
      <c r="L845" s="33" t="str">
        <f t="shared" si="103"/>
        <v/>
      </c>
      <c r="M845" s="31" t="str">
        <f t="shared" si="106"/>
        <v/>
      </c>
      <c r="N845" s="31" t="str">
        <f>IF(ISERROR(VLOOKUP(M845,[1]Plan!$Q$5:$R$22,2,FALSE)),"",VLOOKUP(M845,[1]Plan!$Q$5:$R$22,2,FALSE))</f>
        <v/>
      </c>
      <c r="O845" s="31" t="str">
        <f>IF(ISERROR(INDEX([1]Plan!$B:$B,MATCH(F845,[1]Plan!$C:$C,0))),"",INDEX([1]Plan!$B:$B,MATCH(F845,[1]Plan!$C:$C,0)))</f>
        <v/>
      </c>
      <c r="P845" s="33" t="str">
        <f t="shared" si="107"/>
        <v/>
      </c>
      <c r="Q845" s="33">
        <f t="shared" si="108"/>
        <v>0</v>
      </c>
      <c r="R845" s="33" t="str">
        <f t="shared" si="109"/>
        <v/>
      </c>
      <c r="S845" s="33" t="str">
        <f>IF(Z845="DUPLIKAT","",Tabelle1[[#This Row],[Soll-Monat]])</f>
        <v/>
      </c>
      <c r="T845" s="33" t="str">
        <f>IF(ISERROR(IF(M845=99,"",INDEX([1]Plan!A:O,MATCH($O845,[1]Plan!B:B,0),MATCH($C845,[1]Plan!$A$2:$O$2,0)))),"",IF(M845=99,"",INDEX([1]Plan!A:O,MATCH($O845,[1]Plan!B:B,0),MATCH($C845,[1]Plan!$A$2:$O$2,0))))</f>
        <v/>
      </c>
      <c r="U845" s="33">
        <f>IF(ISERROR(SUMIFS(P:P,E:E,Datenbank!$E845,C:C,Datenbank!$C845)),"",SUMIFS(P:P,E:E,Datenbank!$E845,C:C,Datenbank!$C845))+IF(ISERROR(SUMIFS(Q:Q,E:E,Datenbank!$E845,C:C,Datenbank!$C845)),"",SUMIFS(Q:Q,E:E,Datenbank!$E845,C:C,Datenbank!$C845))</f>
        <v>0</v>
      </c>
      <c r="V845" s="33" t="str">
        <f>IF(ISERROR(IF(Z845="Duplikat","",(Datenbank!$U845-Datenbank!$T845))),"",IF(Z845="Duplikat","",(Datenbank!$U845-Datenbank!$T845)))</f>
        <v/>
      </c>
      <c r="W845" s="33">
        <f ca="1">IF(ISERROR(SUMIF(O:T,Datenbank!$O845,T:T)),"",SUMIF(O:T,Datenbank!$O845,T:T))</f>
        <v>0</v>
      </c>
      <c r="X845" s="33">
        <f ca="1">IF(ISERROR(SUMIF(O:Q,Datenbank!$O845,Q:Q)),"",SUMIF(O:Q,Datenbank!$O845,Q:Q))+IF(ISERROR(SUMIF(O:Q,Datenbank!$O845,P:P)),"",SUMIF(O:Q,Datenbank!$O845,P:P))</f>
        <v>0</v>
      </c>
      <c r="Y845" s="33">
        <f ca="1">IF(ISERROR(Datenbank!$X845-W845),"",Datenbank!$X845-W845)</f>
        <v>0</v>
      </c>
      <c r="Z845" s="31" t="str" cm="1">
        <f t="array" ref="Z845">_xlfn.LET(_xlpm.fi,_xlfn._xlws.FILTER($O845:$O$2480,(MONTH($D845:$D$2480)=MONTH($D845))*($O845:$O$2480=$O845)),IF(COUNT(_xlpm.fi)&gt;1,"DUPLIKAT",""))</f>
        <v/>
      </c>
      <c r="AA845" s="31"/>
      <c r="AB845" s="31"/>
    </row>
    <row r="846" spans="2:28" ht="20.100000000000001" customHeight="1" x14ac:dyDescent="0.25">
      <c r="B846" s="31">
        <f t="shared" si="104"/>
        <v>834</v>
      </c>
      <c r="C846" s="31">
        <f t="shared" si="105"/>
        <v>1</v>
      </c>
      <c r="D846" s="32"/>
      <c r="E846" s="31"/>
      <c r="F846" s="31">
        <f>Datenbank!$E846</f>
        <v>0</v>
      </c>
      <c r="G846" s="33" t="str">
        <f>IF(ISERROR(INDEX([1]Plan!A:O,MATCH(E846,[1]Plan!C:C,0),MATCH(C846,[1]Plan!$A$2:$O$2,0))),"",INDEX([1]Plan!A:O,MATCH(E846,[1]Plan!C:C,0),MATCH(C846,[1]Plan!$A$2:$O$2,0)))</f>
        <v/>
      </c>
      <c r="H846" s="33"/>
      <c r="I846" s="33"/>
      <c r="J846" s="31"/>
      <c r="K846" s="33" t="str">
        <f t="shared" ref="K846:K909" si="110">IF(ISERROR(K845-G846),"",K845-G846)</f>
        <v/>
      </c>
      <c r="L846" s="33" t="str">
        <f t="shared" ref="L846:L909" si="111">IF(ISERROR(IF(AND(G846="",H846=""),"",L845-H846-I846)),"",IF(AND(G846="",H846=""),"",L845-H846-I846))</f>
        <v/>
      </c>
      <c r="M846" s="31" t="str">
        <f t="shared" si="106"/>
        <v/>
      </c>
      <c r="N846" s="31" t="str">
        <f>IF(ISERROR(VLOOKUP(M846,[1]Plan!$Q$5:$R$22,2,FALSE)),"",VLOOKUP(M846,[1]Plan!$Q$5:$R$22,2,FALSE))</f>
        <v/>
      </c>
      <c r="O846" s="31" t="str">
        <f>IF(ISERROR(INDEX([1]Plan!$B:$B,MATCH(F846,[1]Plan!$C:$C,0))),"",INDEX([1]Plan!$B:$B,MATCH(F846,[1]Plan!$C:$C,0)))</f>
        <v/>
      </c>
      <c r="P846" s="33" t="str">
        <f t="shared" si="107"/>
        <v/>
      </c>
      <c r="Q846" s="33">
        <f t="shared" si="108"/>
        <v>0</v>
      </c>
      <c r="R846" s="33" t="str">
        <f t="shared" si="109"/>
        <v/>
      </c>
      <c r="S846" s="33" t="str">
        <f>IF(Z846="DUPLIKAT","",Tabelle1[[#This Row],[Soll-Monat]])</f>
        <v/>
      </c>
      <c r="T846" s="33" t="str">
        <f>IF(ISERROR(IF(M846=99,"",INDEX([1]Plan!A:O,MATCH($O846,[1]Plan!B:B,0),MATCH($C846,[1]Plan!$A$2:$O$2,0)))),"",IF(M846=99,"",INDEX([1]Plan!A:O,MATCH($O846,[1]Plan!B:B,0),MATCH($C846,[1]Plan!$A$2:$O$2,0))))</f>
        <v/>
      </c>
      <c r="U846" s="33">
        <f>IF(ISERROR(SUMIFS(P:P,E:E,Datenbank!$E846,C:C,Datenbank!$C846)),"",SUMIFS(P:P,E:E,Datenbank!$E846,C:C,Datenbank!$C846))+IF(ISERROR(SUMIFS(Q:Q,E:E,Datenbank!$E846,C:C,Datenbank!$C846)),"",SUMIFS(Q:Q,E:E,Datenbank!$E846,C:C,Datenbank!$C846))</f>
        <v>0</v>
      </c>
      <c r="V846" s="33" t="str">
        <f>IF(ISERROR(IF(Z846="Duplikat","",(Datenbank!$U846-Datenbank!$T846))),"",IF(Z846="Duplikat","",(Datenbank!$U846-Datenbank!$T846)))</f>
        <v/>
      </c>
      <c r="W846" s="33">
        <f ca="1">IF(ISERROR(SUMIF(O:T,Datenbank!$O846,T:T)),"",SUMIF(O:T,Datenbank!$O846,T:T))</f>
        <v>0</v>
      </c>
      <c r="X846" s="33">
        <f ca="1">IF(ISERROR(SUMIF(O:Q,Datenbank!$O846,Q:Q)),"",SUMIF(O:Q,Datenbank!$O846,Q:Q))+IF(ISERROR(SUMIF(O:Q,Datenbank!$O846,P:P)),"",SUMIF(O:Q,Datenbank!$O846,P:P))</f>
        <v>0</v>
      </c>
      <c r="Y846" s="33">
        <f ca="1">IF(ISERROR(Datenbank!$X846-W846),"",Datenbank!$X846-W846)</f>
        <v>0</v>
      </c>
      <c r="Z846" s="31" t="str" cm="1">
        <f t="array" ref="Z846">_xlfn.LET(_xlpm.fi,_xlfn._xlws.FILTER($O846:$O$2480,(MONTH($D846:$D$2480)=MONTH($D846))*($O846:$O$2480=$O846)),IF(COUNT(_xlpm.fi)&gt;1,"DUPLIKAT",""))</f>
        <v/>
      </c>
      <c r="AA846" s="31"/>
      <c r="AB846" s="31"/>
    </row>
    <row r="847" spans="2:28" ht="20.100000000000001" customHeight="1" x14ac:dyDescent="0.25">
      <c r="B847" s="31">
        <f t="shared" si="104"/>
        <v>835</v>
      </c>
      <c r="C847" s="31">
        <f t="shared" si="105"/>
        <v>1</v>
      </c>
      <c r="D847" s="32"/>
      <c r="E847" s="31"/>
      <c r="F847" s="31">
        <f>Datenbank!$E847</f>
        <v>0</v>
      </c>
      <c r="G847" s="33" t="str">
        <f>IF(ISERROR(INDEX([1]Plan!A:O,MATCH(E847,[1]Plan!C:C,0),MATCH(C847,[1]Plan!$A$2:$O$2,0))),"",INDEX([1]Plan!A:O,MATCH(E847,[1]Plan!C:C,0),MATCH(C847,[1]Plan!$A$2:$O$2,0)))</f>
        <v/>
      </c>
      <c r="H847" s="33"/>
      <c r="I847" s="33"/>
      <c r="J847" s="31"/>
      <c r="K847" s="33" t="str">
        <f t="shared" si="110"/>
        <v/>
      </c>
      <c r="L847" s="33" t="str">
        <f t="shared" si="111"/>
        <v/>
      </c>
      <c r="M847" s="31" t="str">
        <f t="shared" si="106"/>
        <v/>
      </c>
      <c r="N847" s="31" t="str">
        <f>IF(ISERROR(VLOOKUP(M847,[1]Plan!$Q$5:$R$22,2,FALSE)),"",VLOOKUP(M847,[1]Plan!$Q$5:$R$22,2,FALSE))</f>
        <v/>
      </c>
      <c r="O847" s="31" t="str">
        <f>IF(ISERROR(INDEX([1]Plan!$B:$B,MATCH(F847,[1]Plan!$C:$C,0))),"",INDEX([1]Plan!$B:$B,MATCH(F847,[1]Plan!$C:$C,0)))</f>
        <v/>
      </c>
      <c r="P847" s="33" t="str">
        <f t="shared" si="107"/>
        <v/>
      </c>
      <c r="Q847" s="33">
        <f t="shared" si="108"/>
        <v>0</v>
      </c>
      <c r="R847" s="33" t="str">
        <f t="shared" si="109"/>
        <v/>
      </c>
      <c r="S847" s="33" t="str">
        <f>IF(Z847="DUPLIKAT","",Tabelle1[[#This Row],[Soll-Monat]])</f>
        <v/>
      </c>
      <c r="T847" s="33" t="str">
        <f>IF(ISERROR(IF(M847=99,"",INDEX([1]Plan!A:O,MATCH($O847,[1]Plan!B:B,0),MATCH($C847,[1]Plan!$A$2:$O$2,0)))),"",IF(M847=99,"",INDEX([1]Plan!A:O,MATCH($O847,[1]Plan!B:B,0),MATCH($C847,[1]Plan!$A$2:$O$2,0))))</f>
        <v/>
      </c>
      <c r="U847" s="33">
        <f>IF(ISERROR(SUMIFS(P:P,E:E,Datenbank!$E847,C:C,Datenbank!$C847)),"",SUMIFS(P:P,E:E,Datenbank!$E847,C:C,Datenbank!$C847))+IF(ISERROR(SUMIFS(Q:Q,E:E,Datenbank!$E847,C:C,Datenbank!$C847)),"",SUMIFS(Q:Q,E:E,Datenbank!$E847,C:C,Datenbank!$C847))</f>
        <v>0</v>
      </c>
      <c r="V847" s="33" t="str">
        <f>IF(ISERROR(IF(Z847="Duplikat","",(Datenbank!$U847-Datenbank!$T847))),"",IF(Z847="Duplikat","",(Datenbank!$U847-Datenbank!$T847)))</f>
        <v/>
      </c>
      <c r="W847" s="33">
        <f ca="1">IF(ISERROR(SUMIF(O:T,Datenbank!$O847,T:T)),"",SUMIF(O:T,Datenbank!$O847,T:T))</f>
        <v>0</v>
      </c>
      <c r="X847" s="33">
        <f ca="1">IF(ISERROR(SUMIF(O:Q,Datenbank!$O847,Q:Q)),"",SUMIF(O:Q,Datenbank!$O847,Q:Q))+IF(ISERROR(SUMIF(O:Q,Datenbank!$O847,P:P)),"",SUMIF(O:Q,Datenbank!$O847,P:P))</f>
        <v>0</v>
      </c>
      <c r="Y847" s="33">
        <f ca="1">IF(ISERROR(Datenbank!$X847-W847),"",Datenbank!$X847-W847)</f>
        <v>0</v>
      </c>
      <c r="Z847" s="31" t="str" cm="1">
        <f t="array" ref="Z847">_xlfn.LET(_xlpm.fi,_xlfn._xlws.FILTER($O847:$O$2480,(MONTH($D847:$D$2480)=MONTH($D847))*($O847:$O$2480=$O847)),IF(COUNT(_xlpm.fi)&gt;1,"DUPLIKAT",""))</f>
        <v/>
      </c>
      <c r="AA847" s="31"/>
      <c r="AB847" s="31"/>
    </row>
    <row r="848" spans="2:28" ht="20.100000000000001" customHeight="1" x14ac:dyDescent="0.25">
      <c r="B848" s="31">
        <f t="shared" si="104"/>
        <v>836</v>
      </c>
      <c r="C848" s="31">
        <f t="shared" si="105"/>
        <v>1</v>
      </c>
      <c r="D848" s="32"/>
      <c r="E848" s="31"/>
      <c r="F848" s="31">
        <f>Datenbank!$E848</f>
        <v>0</v>
      </c>
      <c r="G848" s="33" t="str">
        <f>IF(ISERROR(INDEX([1]Plan!A:O,MATCH(E848,[1]Plan!C:C,0),MATCH(C848,[1]Plan!$A$2:$O$2,0))),"",INDEX([1]Plan!A:O,MATCH(E848,[1]Plan!C:C,0),MATCH(C848,[1]Plan!$A$2:$O$2,0)))</f>
        <v/>
      </c>
      <c r="H848" s="33"/>
      <c r="I848" s="33"/>
      <c r="J848" s="31"/>
      <c r="K848" s="33" t="str">
        <f t="shared" si="110"/>
        <v/>
      </c>
      <c r="L848" s="33" t="str">
        <f t="shared" si="111"/>
        <v/>
      </c>
      <c r="M848" s="31" t="str">
        <f t="shared" si="106"/>
        <v/>
      </c>
      <c r="N848" s="31" t="str">
        <f>IF(ISERROR(VLOOKUP(M848,[1]Plan!$Q$5:$R$22,2,FALSE)),"",VLOOKUP(M848,[1]Plan!$Q$5:$R$22,2,FALSE))</f>
        <v/>
      </c>
      <c r="O848" s="31" t="str">
        <f>IF(ISERROR(INDEX([1]Plan!$B:$B,MATCH(F848,[1]Plan!$C:$C,0))),"",INDEX([1]Plan!$B:$B,MATCH(F848,[1]Plan!$C:$C,0)))</f>
        <v/>
      </c>
      <c r="P848" s="33" t="str">
        <f t="shared" si="107"/>
        <v/>
      </c>
      <c r="Q848" s="33">
        <f t="shared" si="108"/>
        <v>0</v>
      </c>
      <c r="R848" s="33" t="str">
        <f t="shared" si="109"/>
        <v/>
      </c>
      <c r="S848" s="33" t="str">
        <f>IF(Z848="DUPLIKAT","",Tabelle1[[#This Row],[Soll-Monat]])</f>
        <v/>
      </c>
      <c r="T848" s="33" t="str">
        <f>IF(ISERROR(IF(M848=99,"",INDEX([1]Plan!A:O,MATCH($O848,[1]Plan!B:B,0),MATCH($C848,[1]Plan!$A$2:$O$2,0)))),"",IF(M848=99,"",INDEX([1]Plan!A:O,MATCH($O848,[1]Plan!B:B,0),MATCH($C848,[1]Plan!$A$2:$O$2,0))))</f>
        <v/>
      </c>
      <c r="U848" s="33">
        <f>IF(ISERROR(SUMIFS(P:P,E:E,Datenbank!$E848,C:C,Datenbank!$C848)),"",SUMIFS(P:P,E:E,Datenbank!$E848,C:C,Datenbank!$C848))+IF(ISERROR(SUMIFS(Q:Q,E:E,Datenbank!$E848,C:C,Datenbank!$C848)),"",SUMIFS(Q:Q,E:E,Datenbank!$E848,C:C,Datenbank!$C848))</f>
        <v>0</v>
      </c>
      <c r="V848" s="33" t="str">
        <f>IF(ISERROR(IF(Z848="Duplikat","",(Datenbank!$U848-Datenbank!$T848))),"",IF(Z848="Duplikat","",(Datenbank!$U848-Datenbank!$T848)))</f>
        <v/>
      </c>
      <c r="W848" s="33">
        <f ca="1">IF(ISERROR(SUMIF(O:T,Datenbank!$O848,T:T)),"",SUMIF(O:T,Datenbank!$O848,T:T))</f>
        <v>0</v>
      </c>
      <c r="X848" s="33">
        <f ca="1">IF(ISERROR(SUMIF(O:Q,Datenbank!$O848,Q:Q)),"",SUMIF(O:Q,Datenbank!$O848,Q:Q))+IF(ISERROR(SUMIF(O:Q,Datenbank!$O848,P:P)),"",SUMIF(O:Q,Datenbank!$O848,P:P))</f>
        <v>0</v>
      </c>
      <c r="Y848" s="33">
        <f ca="1">IF(ISERROR(Datenbank!$X848-W848),"",Datenbank!$X848-W848)</f>
        <v>0</v>
      </c>
      <c r="Z848" s="31" t="str" cm="1">
        <f t="array" ref="Z848">_xlfn.LET(_xlpm.fi,_xlfn._xlws.FILTER($O848:$O$2480,(MONTH($D848:$D$2480)=MONTH($D848))*($O848:$O$2480=$O848)),IF(COUNT(_xlpm.fi)&gt;1,"DUPLIKAT",""))</f>
        <v/>
      </c>
      <c r="AA848" s="31"/>
      <c r="AB848" s="31"/>
    </row>
    <row r="849" spans="2:28" ht="20.100000000000001" customHeight="1" x14ac:dyDescent="0.25">
      <c r="B849" s="31">
        <f t="shared" si="104"/>
        <v>837</v>
      </c>
      <c r="C849" s="31">
        <f t="shared" si="105"/>
        <v>1</v>
      </c>
      <c r="D849" s="32"/>
      <c r="E849" s="31"/>
      <c r="F849" s="31">
        <f>Datenbank!$E849</f>
        <v>0</v>
      </c>
      <c r="G849" s="33" t="str">
        <f>IF(ISERROR(INDEX([1]Plan!A:O,MATCH(E849,[1]Plan!C:C,0),MATCH(C849,[1]Plan!$A$2:$O$2,0))),"",INDEX([1]Plan!A:O,MATCH(E849,[1]Plan!C:C,0),MATCH(C849,[1]Plan!$A$2:$O$2,0)))</f>
        <v/>
      </c>
      <c r="H849" s="33"/>
      <c r="I849" s="33"/>
      <c r="J849" s="31"/>
      <c r="K849" s="33" t="str">
        <f t="shared" si="110"/>
        <v/>
      </c>
      <c r="L849" s="33" t="str">
        <f t="shared" si="111"/>
        <v/>
      </c>
      <c r="M849" s="31" t="str">
        <f t="shared" si="106"/>
        <v/>
      </c>
      <c r="N849" s="31" t="str">
        <f>IF(ISERROR(VLOOKUP(M849,[1]Plan!$Q$5:$R$22,2,FALSE)),"",VLOOKUP(M849,[1]Plan!$Q$5:$R$22,2,FALSE))</f>
        <v/>
      </c>
      <c r="O849" s="31" t="str">
        <f>IF(ISERROR(INDEX([1]Plan!$B:$B,MATCH(F849,[1]Plan!$C:$C,0))),"",INDEX([1]Plan!$B:$B,MATCH(F849,[1]Plan!$C:$C,0)))</f>
        <v/>
      </c>
      <c r="P849" s="33" t="str">
        <f t="shared" si="107"/>
        <v/>
      </c>
      <c r="Q849" s="33">
        <f t="shared" si="108"/>
        <v>0</v>
      </c>
      <c r="R849" s="33" t="str">
        <f t="shared" si="109"/>
        <v/>
      </c>
      <c r="S849" s="33" t="str">
        <f>IF(Z849="DUPLIKAT","",Tabelle1[[#This Row],[Soll-Monat]])</f>
        <v/>
      </c>
      <c r="T849" s="33" t="str">
        <f>IF(ISERROR(IF(M849=99,"",INDEX([1]Plan!A:O,MATCH($O849,[1]Plan!B:B,0),MATCH($C849,[1]Plan!$A$2:$O$2,0)))),"",IF(M849=99,"",INDEX([1]Plan!A:O,MATCH($O849,[1]Plan!B:B,0),MATCH($C849,[1]Plan!$A$2:$O$2,0))))</f>
        <v/>
      </c>
      <c r="U849" s="33">
        <f>IF(ISERROR(SUMIFS(P:P,E:E,Datenbank!$E849,C:C,Datenbank!$C849)),"",SUMIFS(P:P,E:E,Datenbank!$E849,C:C,Datenbank!$C849))+IF(ISERROR(SUMIFS(Q:Q,E:E,Datenbank!$E849,C:C,Datenbank!$C849)),"",SUMIFS(Q:Q,E:E,Datenbank!$E849,C:C,Datenbank!$C849))</f>
        <v>0</v>
      </c>
      <c r="V849" s="33" t="str">
        <f>IF(ISERROR(IF(Z849="Duplikat","",(Datenbank!$U849-Datenbank!$T849))),"",IF(Z849="Duplikat","",(Datenbank!$U849-Datenbank!$T849)))</f>
        <v/>
      </c>
      <c r="W849" s="33">
        <f ca="1">IF(ISERROR(SUMIF(O:T,Datenbank!$O849,T:T)),"",SUMIF(O:T,Datenbank!$O849,T:T))</f>
        <v>0</v>
      </c>
      <c r="X849" s="33">
        <f ca="1">IF(ISERROR(SUMIF(O:Q,Datenbank!$O849,Q:Q)),"",SUMIF(O:Q,Datenbank!$O849,Q:Q))+IF(ISERROR(SUMIF(O:Q,Datenbank!$O849,P:P)),"",SUMIF(O:Q,Datenbank!$O849,P:P))</f>
        <v>0</v>
      </c>
      <c r="Y849" s="33">
        <f ca="1">IF(ISERROR(Datenbank!$X849-W849),"",Datenbank!$X849-W849)</f>
        <v>0</v>
      </c>
      <c r="Z849" s="31" t="str" cm="1">
        <f t="array" ref="Z849">_xlfn.LET(_xlpm.fi,_xlfn._xlws.FILTER($O849:$O$2480,(MONTH($D849:$D$2480)=MONTH($D849))*($O849:$O$2480=$O849)),IF(COUNT(_xlpm.fi)&gt;1,"DUPLIKAT",""))</f>
        <v/>
      </c>
      <c r="AA849" s="31"/>
      <c r="AB849" s="31"/>
    </row>
    <row r="850" spans="2:28" ht="20.100000000000001" customHeight="1" x14ac:dyDescent="0.25">
      <c r="B850" s="31">
        <f t="shared" si="104"/>
        <v>838</v>
      </c>
      <c r="C850" s="31">
        <f t="shared" si="105"/>
        <v>1</v>
      </c>
      <c r="D850" s="32"/>
      <c r="E850" s="31"/>
      <c r="F850" s="31">
        <f>Datenbank!$E850</f>
        <v>0</v>
      </c>
      <c r="G850" s="33" t="str">
        <f>IF(ISERROR(INDEX([1]Plan!A:O,MATCH(E850,[1]Plan!C:C,0),MATCH(C850,[1]Plan!$A$2:$O$2,0))),"",INDEX([1]Plan!A:O,MATCH(E850,[1]Plan!C:C,0),MATCH(C850,[1]Plan!$A$2:$O$2,0)))</f>
        <v/>
      </c>
      <c r="H850" s="33"/>
      <c r="I850" s="33"/>
      <c r="J850" s="31"/>
      <c r="K850" s="33" t="str">
        <f t="shared" si="110"/>
        <v/>
      </c>
      <c r="L850" s="33" t="str">
        <f t="shared" si="111"/>
        <v/>
      </c>
      <c r="M850" s="31" t="str">
        <f t="shared" si="106"/>
        <v/>
      </c>
      <c r="N850" s="31" t="str">
        <f>IF(ISERROR(VLOOKUP(M850,[1]Plan!$Q$5:$R$22,2,FALSE)),"",VLOOKUP(M850,[1]Plan!$Q$5:$R$22,2,FALSE))</f>
        <v/>
      </c>
      <c r="O850" s="31" t="str">
        <f>IF(ISERROR(INDEX([1]Plan!$B:$B,MATCH(F850,[1]Plan!$C:$C,0))),"",INDEX([1]Plan!$B:$B,MATCH(F850,[1]Plan!$C:$C,0)))</f>
        <v/>
      </c>
      <c r="P850" s="33" t="str">
        <f t="shared" si="107"/>
        <v/>
      </c>
      <c r="Q850" s="33">
        <f t="shared" si="108"/>
        <v>0</v>
      </c>
      <c r="R850" s="33" t="str">
        <f t="shared" si="109"/>
        <v/>
      </c>
      <c r="S850" s="33" t="str">
        <f>IF(Z850="DUPLIKAT","",Tabelle1[[#This Row],[Soll-Monat]])</f>
        <v/>
      </c>
      <c r="T850" s="33" t="str">
        <f>IF(ISERROR(IF(M850=99,"",INDEX([1]Plan!A:O,MATCH($O850,[1]Plan!B:B,0),MATCH($C850,[1]Plan!$A$2:$O$2,0)))),"",IF(M850=99,"",INDEX([1]Plan!A:O,MATCH($O850,[1]Plan!B:B,0),MATCH($C850,[1]Plan!$A$2:$O$2,0))))</f>
        <v/>
      </c>
      <c r="U850" s="33">
        <f>IF(ISERROR(SUMIFS(P:P,E:E,Datenbank!$E850,C:C,Datenbank!$C850)),"",SUMIFS(P:P,E:E,Datenbank!$E850,C:C,Datenbank!$C850))+IF(ISERROR(SUMIFS(Q:Q,E:E,Datenbank!$E850,C:C,Datenbank!$C850)),"",SUMIFS(Q:Q,E:E,Datenbank!$E850,C:C,Datenbank!$C850))</f>
        <v>0</v>
      </c>
      <c r="V850" s="33" t="str">
        <f>IF(ISERROR(IF(Z850="Duplikat","",(Datenbank!$U850-Datenbank!$T850))),"",IF(Z850="Duplikat","",(Datenbank!$U850-Datenbank!$T850)))</f>
        <v/>
      </c>
      <c r="W850" s="33">
        <f ca="1">IF(ISERROR(SUMIF(O:T,Datenbank!$O850,T:T)),"",SUMIF(O:T,Datenbank!$O850,T:T))</f>
        <v>0</v>
      </c>
      <c r="X850" s="33">
        <f ca="1">IF(ISERROR(SUMIF(O:Q,Datenbank!$O850,Q:Q)),"",SUMIF(O:Q,Datenbank!$O850,Q:Q))+IF(ISERROR(SUMIF(O:Q,Datenbank!$O850,P:P)),"",SUMIF(O:Q,Datenbank!$O850,P:P))</f>
        <v>0</v>
      </c>
      <c r="Y850" s="33">
        <f ca="1">IF(ISERROR(Datenbank!$X850-W850),"",Datenbank!$X850-W850)</f>
        <v>0</v>
      </c>
      <c r="Z850" s="31" t="str" cm="1">
        <f t="array" ref="Z850">_xlfn.LET(_xlpm.fi,_xlfn._xlws.FILTER($O850:$O$2480,(MONTH($D850:$D$2480)=MONTH($D850))*($O850:$O$2480=$O850)),IF(COUNT(_xlpm.fi)&gt;1,"DUPLIKAT",""))</f>
        <v/>
      </c>
      <c r="AA850" s="31"/>
      <c r="AB850" s="31"/>
    </row>
    <row r="851" spans="2:28" ht="20.100000000000001" customHeight="1" x14ac:dyDescent="0.25">
      <c r="B851" s="31">
        <f t="shared" si="104"/>
        <v>839</v>
      </c>
      <c r="C851" s="31">
        <f t="shared" si="105"/>
        <v>1</v>
      </c>
      <c r="D851" s="32"/>
      <c r="E851" s="31"/>
      <c r="F851" s="31">
        <f>Datenbank!$E851</f>
        <v>0</v>
      </c>
      <c r="G851" s="33" t="str">
        <f>IF(ISERROR(INDEX([1]Plan!A:O,MATCH(E851,[1]Plan!C:C,0),MATCH(C851,[1]Plan!$A$2:$O$2,0))),"",INDEX([1]Plan!A:O,MATCH(E851,[1]Plan!C:C,0),MATCH(C851,[1]Plan!$A$2:$O$2,0)))</f>
        <v/>
      </c>
      <c r="H851" s="33"/>
      <c r="I851" s="33"/>
      <c r="J851" s="31"/>
      <c r="K851" s="33" t="str">
        <f t="shared" si="110"/>
        <v/>
      </c>
      <c r="L851" s="33" t="str">
        <f t="shared" si="111"/>
        <v/>
      </c>
      <c r="M851" s="31" t="str">
        <f t="shared" si="106"/>
        <v/>
      </c>
      <c r="N851" s="31" t="str">
        <f>IF(ISERROR(VLOOKUP(M851,[1]Plan!$Q$5:$R$22,2,FALSE)),"",VLOOKUP(M851,[1]Plan!$Q$5:$R$22,2,FALSE))</f>
        <v/>
      </c>
      <c r="O851" s="31" t="str">
        <f>IF(ISERROR(INDEX([1]Plan!$B:$B,MATCH(F851,[1]Plan!$C:$C,0))),"",INDEX([1]Plan!$B:$B,MATCH(F851,[1]Plan!$C:$C,0)))</f>
        <v/>
      </c>
      <c r="P851" s="33" t="str">
        <f t="shared" si="107"/>
        <v/>
      </c>
      <c r="Q851" s="33">
        <f t="shared" si="108"/>
        <v>0</v>
      </c>
      <c r="R851" s="33" t="str">
        <f t="shared" si="109"/>
        <v/>
      </c>
      <c r="S851" s="33" t="str">
        <f>IF(Z851="DUPLIKAT","",Tabelle1[[#This Row],[Soll-Monat]])</f>
        <v/>
      </c>
      <c r="T851" s="33" t="str">
        <f>IF(ISERROR(IF(M851=99,"",INDEX([1]Plan!A:O,MATCH($O851,[1]Plan!B:B,0),MATCH($C851,[1]Plan!$A$2:$O$2,0)))),"",IF(M851=99,"",INDEX([1]Plan!A:O,MATCH($O851,[1]Plan!B:B,0),MATCH($C851,[1]Plan!$A$2:$O$2,0))))</f>
        <v/>
      </c>
      <c r="U851" s="33">
        <f>IF(ISERROR(SUMIFS(P:P,E:E,Datenbank!$E851,C:C,Datenbank!$C851)),"",SUMIFS(P:P,E:E,Datenbank!$E851,C:C,Datenbank!$C851))+IF(ISERROR(SUMIFS(Q:Q,E:E,Datenbank!$E851,C:C,Datenbank!$C851)),"",SUMIFS(Q:Q,E:E,Datenbank!$E851,C:C,Datenbank!$C851))</f>
        <v>0</v>
      </c>
      <c r="V851" s="33" t="str">
        <f>IF(ISERROR(IF(Z851="Duplikat","",(Datenbank!$U851-Datenbank!$T851))),"",IF(Z851="Duplikat","",(Datenbank!$U851-Datenbank!$T851)))</f>
        <v/>
      </c>
      <c r="W851" s="33">
        <f ca="1">IF(ISERROR(SUMIF(O:T,Datenbank!$O851,T:T)),"",SUMIF(O:T,Datenbank!$O851,T:T))</f>
        <v>0</v>
      </c>
      <c r="X851" s="33">
        <f ca="1">IF(ISERROR(SUMIF(O:Q,Datenbank!$O851,Q:Q)),"",SUMIF(O:Q,Datenbank!$O851,Q:Q))+IF(ISERROR(SUMIF(O:Q,Datenbank!$O851,P:P)),"",SUMIF(O:Q,Datenbank!$O851,P:P))</f>
        <v>0</v>
      </c>
      <c r="Y851" s="33">
        <f ca="1">IF(ISERROR(Datenbank!$X851-W851),"",Datenbank!$X851-W851)</f>
        <v>0</v>
      </c>
      <c r="Z851" s="31" t="str" cm="1">
        <f t="array" ref="Z851">_xlfn.LET(_xlpm.fi,_xlfn._xlws.FILTER($O851:$O$2480,(MONTH($D851:$D$2480)=MONTH($D851))*($O851:$O$2480=$O851)),IF(COUNT(_xlpm.fi)&gt;1,"DUPLIKAT",""))</f>
        <v/>
      </c>
      <c r="AA851" s="31"/>
      <c r="AB851" s="31"/>
    </row>
    <row r="852" spans="2:28" ht="20.100000000000001" customHeight="1" x14ac:dyDescent="0.25">
      <c r="B852" s="31">
        <f t="shared" si="104"/>
        <v>840</v>
      </c>
      <c r="C852" s="31">
        <f t="shared" si="105"/>
        <v>1</v>
      </c>
      <c r="D852" s="32"/>
      <c r="E852" s="31"/>
      <c r="F852" s="31">
        <f>Datenbank!$E852</f>
        <v>0</v>
      </c>
      <c r="G852" s="33" t="str">
        <f>IF(ISERROR(INDEX([1]Plan!A:O,MATCH(E852,[1]Plan!C:C,0),MATCH(C852,[1]Plan!$A$2:$O$2,0))),"",INDEX([1]Plan!A:O,MATCH(E852,[1]Plan!C:C,0),MATCH(C852,[1]Plan!$A$2:$O$2,0)))</f>
        <v/>
      </c>
      <c r="H852" s="33"/>
      <c r="I852" s="33"/>
      <c r="J852" s="31"/>
      <c r="K852" s="33" t="str">
        <f t="shared" si="110"/>
        <v/>
      </c>
      <c r="L852" s="33" t="str">
        <f t="shared" si="111"/>
        <v/>
      </c>
      <c r="M852" s="31" t="str">
        <f t="shared" si="106"/>
        <v/>
      </c>
      <c r="N852" s="31" t="str">
        <f>IF(ISERROR(VLOOKUP(M852,[1]Plan!$Q$5:$R$22,2,FALSE)),"",VLOOKUP(M852,[1]Plan!$Q$5:$R$22,2,FALSE))</f>
        <v/>
      </c>
      <c r="O852" s="31" t="str">
        <f>IF(ISERROR(INDEX([1]Plan!$B:$B,MATCH(F852,[1]Plan!$C:$C,0))),"",INDEX([1]Plan!$B:$B,MATCH(F852,[1]Plan!$C:$C,0)))</f>
        <v/>
      </c>
      <c r="P852" s="33" t="str">
        <f t="shared" si="107"/>
        <v/>
      </c>
      <c r="Q852" s="33">
        <f t="shared" si="108"/>
        <v>0</v>
      </c>
      <c r="R852" s="33" t="str">
        <f t="shared" si="109"/>
        <v/>
      </c>
      <c r="S852" s="33" t="str">
        <f>IF(Z852="DUPLIKAT","",Tabelle1[[#This Row],[Soll-Monat]])</f>
        <v/>
      </c>
      <c r="T852" s="33" t="str">
        <f>IF(ISERROR(IF(M852=99,"",INDEX([1]Plan!A:O,MATCH($O852,[1]Plan!B:B,0),MATCH($C852,[1]Plan!$A$2:$O$2,0)))),"",IF(M852=99,"",INDEX([1]Plan!A:O,MATCH($O852,[1]Plan!B:B,0),MATCH($C852,[1]Plan!$A$2:$O$2,0))))</f>
        <v/>
      </c>
      <c r="U852" s="33">
        <f>IF(ISERROR(SUMIFS(P:P,E:E,Datenbank!$E852,C:C,Datenbank!$C852)),"",SUMIFS(P:P,E:E,Datenbank!$E852,C:C,Datenbank!$C852))+IF(ISERROR(SUMIFS(Q:Q,E:E,Datenbank!$E852,C:C,Datenbank!$C852)),"",SUMIFS(Q:Q,E:E,Datenbank!$E852,C:C,Datenbank!$C852))</f>
        <v>0</v>
      </c>
      <c r="V852" s="33" t="str">
        <f>IF(ISERROR(IF(Z852="Duplikat","",(Datenbank!$U852-Datenbank!$T852))),"",IF(Z852="Duplikat","",(Datenbank!$U852-Datenbank!$T852)))</f>
        <v/>
      </c>
      <c r="W852" s="33">
        <f ca="1">IF(ISERROR(SUMIF(O:T,Datenbank!$O852,T:T)),"",SUMIF(O:T,Datenbank!$O852,T:T))</f>
        <v>0</v>
      </c>
      <c r="X852" s="33">
        <f ca="1">IF(ISERROR(SUMIF(O:Q,Datenbank!$O852,Q:Q)),"",SUMIF(O:Q,Datenbank!$O852,Q:Q))+IF(ISERROR(SUMIF(O:Q,Datenbank!$O852,P:P)),"",SUMIF(O:Q,Datenbank!$O852,P:P))</f>
        <v>0</v>
      </c>
      <c r="Y852" s="33">
        <f ca="1">IF(ISERROR(Datenbank!$X852-W852),"",Datenbank!$X852-W852)</f>
        <v>0</v>
      </c>
      <c r="Z852" s="31" t="str" cm="1">
        <f t="array" ref="Z852">_xlfn.LET(_xlpm.fi,_xlfn._xlws.FILTER($O852:$O$2480,(MONTH($D852:$D$2480)=MONTH($D852))*($O852:$O$2480=$O852)),IF(COUNT(_xlpm.fi)&gt;1,"DUPLIKAT",""))</f>
        <v/>
      </c>
      <c r="AA852" s="31"/>
      <c r="AB852" s="31"/>
    </row>
    <row r="853" spans="2:28" ht="20.100000000000001" customHeight="1" x14ac:dyDescent="0.25">
      <c r="B853" s="31">
        <f t="shared" ref="B853:B916" si="112">B852+1</f>
        <v>841</v>
      </c>
      <c r="C853" s="31">
        <f t="shared" ref="C853:C916" si="113">MONTH(D853)*1</f>
        <v>1</v>
      </c>
      <c r="D853" s="32"/>
      <c r="E853" s="31"/>
      <c r="F853" s="31">
        <f>Datenbank!$E853</f>
        <v>0</v>
      </c>
      <c r="G853" s="33" t="str">
        <f>IF(ISERROR(INDEX([1]Plan!A:O,MATCH(E853,[1]Plan!C:C,0),MATCH(C853,[1]Plan!$A$2:$O$2,0))),"",INDEX([1]Plan!A:O,MATCH(E853,[1]Plan!C:C,0),MATCH(C853,[1]Plan!$A$2:$O$2,0)))</f>
        <v/>
      </c>
      <c r="H853" s="33"/>
      <c r="I853" s="33"/>
      <c r="J853" s="31"/>
      <c r="K853" s="33" t="str">
        <f t="shared" si="110"/>
        <v/>
      </c>
      <c r="L853" s="33" t="str">
        <f t="shared" si="111"/>
        <v/>
      </c>
      <c r="M853" s="31" t="str">
        <f t="shared" ref="M853:M916" si="114">IF(E853&gt;0,LEFT(O853,2)*1,"")</f>
        <v/>
      </c>
      <c r="N853" s="31" t="str">
        <f>IF(ISERROR(VLOOKUP(M853,[1]Plan!$Q$5:$R$22,2,FALSE)),"",VLOOKUP(M853,[1]Plan!$Q$5:$R$22,2,FALSE))</f>
        <v/>
      </c>
      <c r="O853" s="31" t="str">
        <f>IF(ISERROR(INDEX([1]Plan!$B:$B,MATCH(F853,[1]Plan!$C:$C,0))),"",INDEX([1]Plan!$B:$B,MATCH(F853,[1]Plan!$C:$C,0)))</f>
        <v/>
      </c>
      <c r="P853" s="33" t="str">
        <f t="shared" ref="P853:P916" si="115">IF(ISERROR(IF(M853=99,0,IF(M853&lt;&gt;10,G853+I853,0))),"",IF(M853=99,0,IF(M853&lt;&gt;10,G853+I853,0)))</f>
        <v/>
      </c>
      <c r="Q853" s="33">
        <f t="shared" ref="Q853:Q916" si="116">IF(ISERROR(IF(M853=10,G853+I853,0)*1),"",IF(M853=10,G853+I853,0)*1)</f>
        <v>0</v>
      </c>
      <c r="R853" s="33" t="str">
        <f t="shared" ref="R853:R916" si="117">IF(M853=99,G853,"")</f>
        <v/>
      </c>
      <c r="S853" s="33" t="str">
        <f>IF(Z853="DUPLIKAT","",Tabelle1[[#This Row],[Soll-Monat]])</f>
        <v/>
      </c>
      <c r="T853" s="33" t="str">
        <f>IF(ISERROR(IF(M853=99,"",INDEX([1]Plan!A:O,MATCH($O853,[1]Plan!B:B,0),MATCH($C853,[1]Plan!$A$2:$O$2,0)))),"",IF(M853=99,"",INDEX([1]Plan!A:O,MATCH($O853,[1]Plan!B:B,0),MATCH($C853,[1]Plan!$A$2:$O$2,0))))</f>
        <v/>
      </c>
      <c r="U853" s="33">
        <f>IF(ISERROR(SUMIFS(P:P,E:E,Datenbank!$E853,C:C,Datenbank!$C853)),"",SUMIFS(P:P,E:E,Datenbank!$E853,C:C,Datenbank!$C853))+IF(ISERROR(SUMIFS(Q:Q,E:E,Datenbank!$E853,C:C,Datenbank!$C853)),"",SUMIFS(Q:Q,E:E,Datenbank!$E853,C:C,Datenbank!$C853))</f>
        <v>0</v>
      </c>
      <c r="V853" s="33" t="str">
        <f>IF(ISERROR(IF(Z853="Duplikat","",(Datenbank!$U853-Datenbank!$T853))),"",IF(Z853="Duplikat","",(Datenbank!$U853-Datenbank!$T853)))</f>
        <v/>
      </c>
      <c r="W853" s="33">
        <f ca="1">IF(ISERROR(SUMIF(O:T,Datenbank!$O853,T:T)),"",SUMIF(O:T,Datenbank!$O853,T:T))</f>
        <v>0</v>
      </c>
      <c r="X853" s="33">
        <f ca="1">IF(ISERROR(SUMIF(O:Q,Datenbank!$O853,Q:Q)),"",SUMIF(O:Q,Datenbank!$O853,Q:Q))+IF(ISERROR(SUMIF(O:Q,Datenbank!$O853,P:P)),"",SUMIF(O:Q,Datenbank!$O853,P:P))</f>
        <v>0</v>
      </c>
      <c r="Y853" s="33">
        <f ca="1">IF(ISERROR(Datenbank!$X853-W853),"",Datenbank!$X853-W853)</f>
        <v>0</v>
      </c>
      <c r="Z853" s="31" t="str" cm="1">
        <f t="array" ref="Z853">_xlfn.LET(_xlpm.fi,_xlfn._xlws.FILTER($O853:$O$2480,(MONTH($D853:$D$2480)=MONTH($D853))*($O853:$O$2480=$O853)),IF(COUNT(_xlpm.fi)&gt;1,"DUPLIKAT",""))</f>
        <v/>
      </c>
      <c r="AA853" s="31"/>
      <c r="AB853" s="31"/>
    </row>
    <row r="854" spans="2:28" ht="20.100000000000001" customHeight="1" x14ac:dyDescent="0.25">
      <c r="B854" s="31">
        <f t="shared" si="112"/>
        <v>842</v>
      </c>
      <c r="C854" s="31">
        <f t="shared" si="113"/>
        <v>1</v>
      </c>
      <c r="D854" s="32"/>
      <c r="E854" s="31"/>
      <c r="F854" s="31">
        <f>Datenbank!$E854</f>
        <v>0</v>
      </c>
      <c r="G854" s="33" t="str">
        <f>IF(ISERROR(INDEX([1]Plan!A:O,MATCH(E854,[1]Plan!C:C,0),MATCH(C854,[1]Plan!$A$2:$O$2,0))),"",INDEX([1]Plan!A:O,MATCH(E854,[1]Plan!C:C,0),MATCH(C854,[1]Plan!$A$2:$O$2,0)))</f>
        <v/>
      </c>
      <c r="H854" s="33"/>
      <c r="I854" s="33"/>
      <c r="J854" s="31"/>
      <c r="K854" s="33" t="str">
        <f t="shared" si="110"/>
        <v/>
      </c>
      <c r="L854" s="33" t="str">
        <f t="shared" si="111"/>
        <v/>
      </c>
      <c r="M854" s="31" t="str">
        <f t="shared" si="114"/>
        <v/>
      </c>
      <c r="N854" s="31" t="str">
        <f>IF(ISERROR(VLOOKUP(M854,[1]Plan!$Q$5:$R$22,2,FALSE)),"",VLOOKUP(M854,[1]Plan!$Q$5:$R$22,2,FALSE))</f>
        <v/>
      </c>
      <c r="O854" s="31" t="str">
        <f>IF(ISERROR(INDEX([1]Plan!$B:$B,MATCH(F854,[1]Plan!$C:$C,0))),"",INDEX([1]Plan!$B:$B,MATCH(F854,[1]Plan!$C:$C,0)))</f>
        <v/>
      </c>
      <c r="P854" s="33" t="str">
        <f t="shared" si="115"/>
        <v/>
      </c>
      <c r="Q854" s="33">
        <f t="shared" si="116"/>
        <v>0</v>
      </c>
      <c r="R854" s="33" t="str">
        <f t="shared" si="117"/>
        <v/>
      </c>
      <c r="S854" s="33" t="str">
        <f>IF(Z854="DUPLIKAT","",Tabelle1[[#This Row],[Soll-Monat]])</f>
        <v/>
      </c>
      <c r="T854" s="33" t="str">
        <f>IF(ISERROR(IF(M854=99,"",INDEX([1]Plan!A:O,MATCH($O854,[1]Plan!B:B,0),MATCH($C854,[1]Plan!$A$2:$O$2,0)))),"",IF(M854=99,"",INDEX([1]Plan!A:O,MATCH($O854,[1]Plan!B:B,0),MATCH($C854,[1]Plan!$A$2:$O$2,0))))</f>
        <v/>
      </c>
      <c r="U854" s="33">
        <f>IF(ISERROR(SUMIFS(P:P,E:E,Datenbank!$E854,C:C,Datenbank!$C854)),"",SUMIFS(P:P,E:E,Datenbank!$E854,C:C,Datenbank!$C854))+IF(ISERROR(SUMIFS(Q:Q,E:E,Datenbank!$E854,C:C,Datenbank!$C854)),"",SUMIFS(Q:Q,E:E,Datenbank!$E854,C:C,Datenbank!$C854))</f>
        <v>0</v>
      </c>
      <c r="V854" s="33" t="str">
        <f>IF(ISERROR(IF(Z854="Duplikat","",(Datenbank!$U854-Datenbank!$T854))),"",IF(Z854="Duplikat","",(Datenbank!$U854-Datenbank!$T854)))</f>
        <v/>
      </c>
      <c r="W854" s="33">
        <f ca="1">IF(ISERROR(SUMIF(O:T,Datenbank!$O854,T:T)),"",SUMIF(O:T,Datenbank!$O854,T:T))</f>
        <v>0</v>
      </c>
      <c r="X854" s="33">
        <f ca="1">IF(ISERROR(SUMIF(O:Q,Datenbank!$O854,Q:Q)),"",SUMIF(O:Q,Datenbank!$O854,Q:Q))+IF(ISERROR(SUMIF(O:Q,Datenbank!$O854,P:P)),"",SUMIF(O:Q,Datenbank!$O854,P:P))</f>
        <v>0</v>
      </c>
      <c r="Y854" s="33">
        <f ca="1">IF(ISERROR(Datenbank!$X854-W854),"",Datenbank!$X854-W854)</f>
        <v>0</v>
      </c>
      <c r="Z854" s="31" t="str" cm="1">
        <f t="array" ref="Z854">_xlfn.LET(_xlpm.fi,_xlfn._xlws.FILTER($O854:$O$2480,(MONTH($D854:$D$2480)=MONTH($D854))*($O854:$O$2480=$O854)),IF(COUNT(_xlpm.fi)&gt;1,"DUPLIKAT",""))</f>
        <v/>
      </c>
      <c r="AA854" s="31"/>
      <c r="AB854" s="31"/>
    </row>
    <row r="855" spans="2:28" ht="20.100000000000001" customHeight="1" x14ac:dyDescent="0.25">
      <c r="B855" s="31">
        <f t="shared" si="112"/>
        <v>843</v>
      </c>
      <c r="C855" s="31">
        <f t="shared" si="113"/>
        <v>1</v>
      </c>
      <c r="D855" s="32"/>
      <c r="E855" s="31"/>
      <c r="F855" s="31">
        <f>Datenbank!$E855</f>
        <v>0</v>
      </c>
      <c r="G855" s="33" t="str">
        <f>IF(ISERROR(INDEX([1]Plan!A:O,MATCH(E855,[1]Plan!C:C,0),MATCH(C855,[1]Plan!$A$2:$O$2,0))),"",INDEX([1]Plan!A:O,MATCH(E855,[1]Plan!C:C,0),MATCH(C855,[1]Plan!$A$2:$O$2,0)))</f>
        <v/>
      </c>
      <c r="H855" s="33"/>
      <c r="I855" s="33"/>
      <c r="J855" s="31"/>
      <c r="K855" s="33" t="str">
        <f t="shared" si="110"/>
        <v/>
      </c>
      <c r="L855" s="33" t="str">
        <f t="shared" si="111"/>
        <v/>
      </c>
      <c r="M855" s="31" t="str">
        <f t="shared" si="114"/>
        <v/>
      </c>
      <c r="N855" s="31" t="str">
        <f>IF(ISERROR(VLOOKUP(M855,[1]Plan!$Q$5:$R$22,2,FALSE)),"",VLOOKUP(M855,[1]Plan!$Q$5:$R$22,2,FALSE))</f>
        <v/>
      </c>
      <c r="O855" s="31" t="str">
        <f>IF(ISERROR(INDEX([1]Plan!$B:$B,MATCH(F855,[1]Plan!$C:$C,0))),"",INDEX([1]Plan!$B:$B,MATCH(F855,[1]Plan!$C:$C,0)))</f>
        <v/>
      </c>
      <c r="P855" s="33" t="str">
        <f t="shared" si="115"/>
        <v/>
      </c>
      <c r="Q855" s="33">
        <f t="shared" si="116"/>
        <v>0</v>
      </c>
      <c r="R855" s="33" t="str">
        <f t="shared" si="117"/>
        <v/>
      </c>
      <c r="S855" s="33" t="str">
        <f>IF(Z855="DUPLIKAT","",Tabelle1[[#This Row],[Soll-Monat]])</f>
        <v/>
      </c>
      <c r="T855" s="33" t="str">
        <f>IF(ISERROR(IF(M855=99,"",INDEX([1]Plan!A:O,MATCH($O855,[1]Plan!B:B,0),MATCH($C855,[1]Plan!$A$2:$O$2,0)))),"",IF(M855=99,"",INDEX([1]Plan!A:O,MATCH($O855,[1]Plan!B:B,0),MATCH($C855,[1]Plan!$A$2:$O$2,0))))</f>
        <v/>
      </c>
      <c r="U855" s="33">
        <f>IF(ISERROR(SUMIFS(P:P,E:E,Datenbank!$E855,C:C,Datenbank!$C855)),"",SUMIFS(P:P,E:E,Datenbank!$E855,C:C,Datenbank!$C855))+IF(ISERROR(SUMIFS(Q:Q,E:E,Datenbank!$E855,C:C,Datenbank!$C855)),"",SUMIFS(Q:Q,E:E,Datenbank!$E855,C:C,Datenbank!$C855))</f>
        <v>0</v>
      </c>
      <c r="V855" s="33" t="str">
        <f>IF(ISERROR(IF(Z855="Duplikat","",(Datenbank!$U855-Datenbank!$T855))),"",IF(Z855="Duplikat","",(Datenbank!$U855-Datenbank!$T855)))</f>
        <v/>
      </c>
      <c r="W855" s="33">
        <f ca="1">IF(ISERROR(SUMIF(O:T,Datenbank!$O855,T:T)),"",SUMIF(O:T,Datenbank!$O855,T:T))</f>
        <v>0</v>
      </c>
      <c r="X855" s="33">
        <f ca="1">IF(ISERROR(SUMIF(O:Q,Datenbank!$O855,Q:Q)),"",SUMIF(O:Q,Datenbank!$O855,Q:Q))+IF(ISERROR(SUMIF(O:Q,Datenbank!$O855,P:P)),"",SUMIF(O:Q,Datenbank!$O855,P:P))</f>
        <v>0</v>
      </c>
      <c r="Y855" s="33">
        <f ca="1">IF(ISERROR(Datenbank!$X855-W855),"",Datenbank!$X855-W855)</f>
        <v>0</v>
      </c>
      <c r="Z855" s="31" t="str" cm="1">
        <f t="array" ref="Z855">_xlfn.LET(_xlpm.fi,_xlfn._xlws.FILTER($O855:$O$2480,(MONTH($D855:$D$2480)=MONTH($D855))*($O855:$O$2480=$O855)),IF(COUNT(_xlpm.fi)&gt;1,"DUPLIKAT",""))</f>
        <v/>
      </c>
      <c r="AA855" s="31"/>
      <c r="AB855" s="31"/>
    </row>
    <row r="856" spans="2:28" ht="20.100000000000001" customHeight="1" x14ac:dyDescent="0.25">
      <c r="B856" s="31">
        <f t="shared" si="112"/>
        <v>844</v>
      </c>
      <c r="C856" s="31">
        <f t="shared" si="113"/>
        <v>1</v>
      </c>
      <c r="D856" s="32"/>
      <c r="E856" s="31"/>
      <c r="F856" s="31">
        <f>Datenbank!$E856</f>
        <v>0</v>
      </c>
      <c r="G856" s="33" t="str">
        <f>IF(ISERROR(INDEX([1]Plan!A:O,MATCH(E856,[1]Plan!C:C,0),MATCH(C856,[1]Plan!$A$2:$O$2,0))),"",INDEX([1]Plan!A:O,MATCH(E856,[1]Plan!C:C,0),MATCH(C856,[1]Plan!$A$2:$O$2,0)))</f>
        <v/>
      </c>
      <c r="H856" s="33"/>
      <c r="I856" s="33"/>
      <c r="J856" s="31"/>
      <c r="K856" s="33" t="str">
        <f t="shared" si="110"/>
        <v/>
      </c>
      <c r="L856" s="33" t="str">
        <f t="shared" si="111"/>
        <v/>
      </c>
      <c r="M856" s="31" t="str">
        <f t="shared" si="114"/>
        <v/>
      </c>
      <c r="N856" s="31" t="str">
        <f>IF(ISERROR(VLOOKUP(M856,[1]Plan!$Q$5:$R$22,2,FALSE)),"",VLOOKUP(M856,[1]Plan!$Q$5:$R$22,2,FALSE))</f>
        <v/>
      </c>
      <c r="O856" s="31" t="str">
        <f>IF(ISERROR(INDEX([1]Plan!$B:$B,MATCH(F856,[1]Plan!$C:$C,0))),"",INDEX([1]Plan!$B:$B,MATCH(F856,[1]Plan!$C:$C,0)))</f>
        <v/>
      </c>
      <c r="P856" s="33" t="str">
        <f t="shared" si="115"/>
        <v/>
      </c>
      <c r="Q856" s="33">
        <f t="shared" si="116"/>
        <v>0</v>
      </c>
      <c r="R856" s="33" t="str">
        <f t="shared" si="117"/>
        <v/>
      </c>
      <c r="S856" s="33" t="str">
        <f>IF(Z856="DUPLIKAT","",Tabelle1[[#This Row],[Soll-Monat]])</f>
        <v/>
      </c>
      <c r="T856" s="33" t="str">
        <f>IF(ISERROR(IF(M856=99,"",INDEX([1]Plan!A:O,MATCH($O856,[1]Plan!B:B,0),MATCH($C856,[1]Plan!$A$2:$O$2,0)))),"",IF(M856=99,"",INDEX([1]Plan!A:O,MATCH($O856,[1]Plan!B:B,0),MATCH($C856,[1]Plan!$A$2:$O$2,0))))</f>
        <v/>
      </c>
      <c r="U856" s="33">
        <f>IF(ISERROR(SUMIFS(P:P,E:E,Datenbank!$E856,C:C,Datenbank!$C856)),"",SUMIFS(P:P,E:E,Datenbank!$E856,C:C,Datenbank!$C856))+IF(ISERROR(SUMIFS(Q:Q,E:E,Datenbank!$E856,C:C,Datenbank!$C856)),"",SUMIFS(Q:Q,E:E,Datenbank!$E856,C:C,Datenbank!$C856))</f>
        <v>0</v>
      </c>
      <c r="V856" s="33" t="str">
        <f>IF(ISERROR(IF(Z856="Duplikat","",(Datenbank!$U856-Datenbank!$T856))),"",IF(Z856="Duplikat","",(Datenbank!$U856-Datenbank!$T856)))</f>
        <v/>
      </c>
      <c r="W856" s="33">
        <f ca="1">IF(ISERROR(SUMIF(O:T,Datenbank!$O856,T:T)),"",SUMIF(O:T,Datenbank!$O856,T:T))</f>
        <v>0</v>
      </c>
      <c r="X856" s="33">
        <f ca="1">IF(ISERROR(SUMIF(O:Q,Datenbank!$O856,Q:Q)),"",SUMIF(O:Q,Datenbank!$O856,Q:Q))+IF(ISERROR(SUMIF(O:Q,Datenbank!$O856,P:P)),"",SUMIF(O:Q,Datenbank!$O856,P:P))</f>
        <v>0</v>
      </c>
      <c r="Y856" s="33">
        <f ca="1">IF(ISERROR(Datenbank!$X856-W856),"",Datenbank!$X856-W856)</f>
        <v>0</v>
      </c>
      <c r="Z856" s="31" t="str" cm="1">
        <f t="array" ref="Z856">_xlfn.LET(_xlpm.fi,_xlfn._xlws.FILTER($O856:$O$2480,(MONTH($D856:$D$2480)=MONTH($D856))*($O856:$O$2480=$O856)),IF(COUNT(_xlpm.fi)&gt;1,"DUPLIKAT",""))</f>
        <v/>
      </c>
      <c r="AA856" s="31"/>
      <c r="AB856" s="31"/>
    </row>
    <row r="857" spans="2:28" ht="20.100000000000001" customHeight="1" x14ac:dyDescent="0.25">
      <c r="B857" s="31">
        <f t="shared" si="112"/>
        <v>845</v>
      </c>
      <c r="C857" s="31">
        <f t="shared" si="113"/>
        <v>1</v>
      </c>
      <c r="D857" s="32"/>
      <c r="E857" s="31"/>
      <c r="F857" s="31">
        <f>Datenbank!$E857</f>
        <v>0</v>
      </c>
      <c r="G857" s="33" t="str">
        <f>IF(ISERROR(INDEX([1]Plan!A:O,MATCH(E857,[1]Plan!C:C,0),MATCH(C857,[1]Plan!$A$2:$O$2,0))),"",INDEX([1]Plan!A:O,MATCH(E857,[1]Plan!C:C,0),MATCH(C857,[1]Plan!$A$2:$O$2,0)))</f>
        <v/>
      </c>
      <c r="H857" s="33"/>
      <c r="I857" s="33"/>
      <c r="J857" s="31"/>
      <c r="K857" s="33" t="str">
        <f t="shared" si="110"/>
        <v/>
      </c>
      <c r="L857" s="33" t="str">
        <f t="shared" si="111"/>
        <v/>
      </c>
      <c r="M857" s="31" t="str">
        <f t="shared" si="114"/>
        <v/>
      </c>
      <c r="N857" s="31" t="str">
        <f>IF(ISERROR(VLOOKUP(M857,[1]Plan!$Q$5:$R$22,2,FALSE)),"",VLOOKUP(M857,[1]Plan!$Q$5:$R$22,2,FALSE))</f>
        <v/>
      </c>
      <c r="O857" s="31" t="str">
        <f>IF(ISERROR(INDEX([1]Plan!$B:$B,MATCH(F857,[1]Plan!$C:$C,0))),"",INDEX([1]Plan!$B:$B,MATCH(F857,[1]Plan!$C:$C,0)))</f>
        <v/>
      </c>
      <c r="P857" s="33" t="str">
        <f t="shared" si="115"/>
        <v/>
      </c>
      <c r="Q857" s="33">
        <f t="shared" si="116"/>
        <v>0</v>
      </c>
      <c r="R857" s="33" t="str">
        <f t="shared" si="117"/>
        <v/>
      </c>
      <c r="S857" s="33" t="str">
        <f>IF(Z857="DUPLIKAT","",Tabelle1[[#This Row],[Soll-Monat]])</f>
        <v/>
      </c>
      <c r="T857" s="33" t="str">
        <f>IF(ISERROR(IF(M857=99,"",INDEX([1]Plan!A:O,MATCH($O857,[1]Plan!B:B,0),MATCH($C857,[1]Plan!$A$2:$O$2,0)))),"",IF(M857=99,"",INDEX([1]Plan!A:O,MATCH($O857,[1]Plan!B:B,0),MATCH($C857,[1]Plan!$A$2:$O$2,0))))</f>
        <v/>
      </c>
      <c r="U857" s="33">
        <f>IF(ISERROR(SUMIFS(P:P,E:E,Datenbank!$E857,C:C,Datenbank!$C857)),"",SUMIFS(P:P,E:E,Datenbank!$E857,C:C,Datenbank!$C857))+IF(ISERROR(SUMIFS(Q:Q,E:E,Datenbank!$E857,C:C,Datenbank!$C857)),"",SUMIFS(Q:Q,E:E,Datenbank!$E857,C:C,Datenbank!$C857))</f>
        <v>0</v>
      </c>
      <c r="V857" s="33" t="str">
        <f>IF(ISERROR(IF(Z857="Duplikat","",(Datenbank!$U857-Datenbank!$T857))),"",IF(Z857="Duplikat","",(Datenbank!$U857-Datenbank!$T857)))</f>
        <v/>
      </c>
      <c r="W857" s="33">
        <f ca="1">IF(ISERROR(SUMIF(O:T,Datenbank!$O857,T:T)),"",SUMIF(O:T,Datenbank!$O857,T:T))</f>
        <v>0</v>
      </c>
      <c r="X857" s="33">
        <f ca="1">IF(ISERROR(SUMIF(O:Q,Datenbank!$O857,Q:Q)),"",SUMIF(O:Q,Datenbank!$O857,Q:Q))+IF(ISERROR(SUMIF(O:Q,Datenbank!$O857,P:P)),"",SUMIF(O:Q,Datenbank!$O857,P:P))</f>
        <v>0</v>
      </c>
      <c r="Y857" s="33">
        <f ca="1">IF(ISERROR(Datenbank!$X857-W857),"",Datenbank!$X857-W857)</f>
        <v>0</v>
      </c>
      <c r="Z857" s="31" t="str" cm="1">
        <f t="array" ref="Z857">_xlfn.LET(_xlpm.fi,_xlfn._xlws.FILTER($O857:$O$2480,(MONTH($D857:$D$2480)=MONTH($D857))*($O857:$O$2480=$O857)),IF(COUNT(_xlpm.fi)&gt;1,"DUPLIKAT",""))</f>
        <v/>
      </c>
      <c r="AA857" s="31"/>
      <c r="AB857" s="31"/>
    </row>
    <row r="858" spans="2:28" ht="20.100000000000001" customHeight="1" x14ac:dyDescent="0.25">
      <c r="B858" s="31">
        <f t="shared" si="112"/>
        <v>846</v>
      </c>
      <c r="C858" s="31">
        <f t="shared" si="113"/>
        <v>1</v>
      </c>
      <c r="D858" s="32"/>
      <c r="E858" s="31"/>
      <c r="F858" s="31">
        <f>Datenbank!$E858</f>
        <v>0</v>
      </c>
      <c r="G858" s="33" t="str">
        <f>IF(ISERROR(INDEX([1]Plan!A:O,MATCH(E858,[1]Plan!C:C,0),MATCH(C858,[1]Plan!$A$2:$O$2,0))),"",INDEX([1]Plan!A:O,MATCH(E858,[1]Plan!C:C,0),MATCH(C858,[1]Plan!$A$2:$O$2,0)))</f>
        <v/>
      </c>
      <c r="H858" s="33"/>
      <c r="I858" s="33"/>
      <c r="J858" s="31"/>
      <c r="K858" s="33" t="str">
        <f t="shared" si="110"/>
        <v/>
      </c>
      <c r="L858" s="33" t="str">
        <f t="shared" si="111"/>
        <v/>
      </c>
      <c r="M858" s="31" t="str">
        <f t="shared" si="114"/>
        <v/>
      </c>
      <c r="N858" s="31" t="str">
        <f>IF(ISERROR(VLOOKUP(M858,[1]Plan!$Q$5:$R$22,2,FALSE)),"",VLOOKUP(M858,[1]Plan!$Q$5:$R$22,2,FALSE))</f>
        <v/>
      </c>
      <c r="O858" s="31" t="str">
        <f>IF(ISERROR(INDEX([1]Plan!$B:$B,MATCH(F858,[1]Plan!$C:$C,0))),"",INDEX([1]Plan!$B:$B,MATCH(F858,[1]Plan!$C:$C,0)))</f>
        <v/>
      </c>
      <c r="P858" s="33" t="str">
        <f t="shared" si="115"/>
        <v/>
      </c>
      <c r="Q858" s="33">
        <f t="shared" si="116"/>
        <v>0</v>
      </c>
      <c r="R858" s="33" t="str">
        <f t="shared" si="117"/>
        <v/>
      </c>
      <c r="S858" s="33" t="str">
        <f>IF(Z858="DUPLIKAT","",Tabelle1[[#This Row],[Soll-Monat]])</f>
        <v/>
      </c>
      <c r="T858" s="33" t="str">
        <f>IF(ISERROR(IF(M858=99,"",INDEX([1]Plan!A:O,MATCH($O858,[1]Plan!B:B,0),MATCH($C858,[1]Plan!$A$2:$O$2,0)))),"",IF(M858=99,"",INDEX([1]Plan!A:O,MATCH($O858,[1]Plan!B:B,0),MATCH($C858,[1]Plan!$A$2:$O$2,0))))</f>
        <v/>
      </c>
      <c r="U858" s="33">
        <f>IF(ISERROR(SUMIFS(P:P,E:E,Datenbank!$E858,C:C,Datenbank!$C858)),"",SUMIFS(P:P,E:E,Datenbank!$E858,C:C,Datenbank!$C858))+IF(ISERROR(SUMIFS(Q:Q,E:E,Datenbank!$E858,C:C,Datenbank!$C858)),"",SUMIFS(Q:Q,E:E,Datenbank!$E858,C:C,Datenbank!$C858))</f>
        <v>0</v>
      </c>
      <c r="V858" s="33" t="str">
        <f>IF(ISERROR(IF(Z858="Duplikat","",(Datenbank!$U858-Datenbank!$T858))),"",IF(Z858="Duplikat","",(Datenbank!$U858-Datenbank!$T858)))</f>
        <v/>
      </c>
      <c r="W858" s="33">
        <f ca="1">IF(ISERROR(SUMIF(O:T,Datenbank!$O858,T:T)),"",SUMIF(O:T,Datenbank!$O858,T:T))</f>
        <v>0</v>
      </c>
      <c r="X858" s="33">
        <f ca="1">IF(ISERROR(SUMIF(O:Q,Datenbank!$O858,Q:Q)),"",SUMIF(O:Q,Datenbank!$O858,Q:Q))+IF(ISERROR(SUMIF(O:Q,Datenbank!$O858,P:P)),"",SUMIF(O:Q,Datenbank!$O858,P:P))</f>
        <v>0</v>
      </c>
      <c r="Y858" s="33">
        <f ca="1">IF(ISERROR(Datenbank!$X858-W858),"",Datenbank!$X858-W858)</f>
        <v>0</v>
      </c>
      <c r="Z858" s="31" t="str" cm="1">
        <f t="array" ref="Z858">_xlfn.LET(_xlpm.fi,_xlfn._xlws.FILTER($O858:$O$2480,(MONTH($D858:$D$2480)=MONTH($D858))*($O858:$O$2480=$O858)),IF(COUNT(_xlpm.fi)&gt;1,"DUPLIKAT",""))</f>
        <v/>
      </c>
      <c r="AA858" s="31"/>
      <c r="AB858" s="31"/>
    </row>
    <row r="859" spans="2:28" ht="20.100000000000001" customHeight="1" x14ac:dyDescent="0.25">
      <c r="B859" s="31">
        <f t="shared" si="112"/>
        <v>847</v>
      </c>
      <c r="C859" s="31">
        <f t="shared" si="113"/>
        <v>1</v>
      </c>
      <c r="D859" s="32"/>
      <c r="E859" s="31"/>
      <c r="F859" s="31">
        <f>Datenbank!$E859</f>
        <v>0</v>
      </c>
      <c r="G859" s="33" t="str">
        <f>IF(ISERROR(INDEX([1]Plan!A:O,MATCH(E859,[1]Plan!C:C,0),MATCH(C859,[1]Plan!$A$2:$O$2,0))),"",INDEX([1]Plan!A:O,MATCH(E859,[1]Plan!C:C,0),MATCH(C859,[1]Plan!$A$2:$O$2,0)))</f>
        <v/>
      </c>
      <c r="H859" s="33"/>
      <c r="I859" s="33"/>
      <c r="J859" s="31"/>
      <c r="K859" s="33" t="str">
        <f t="shared" si="110"/>
        <v/>
      </c>
      <c r="L859" s="33" t="str">
        <f t="shared" si="111"/>
        <v/>
      </c>
      <c r="M859" s="31" t="str">
        <f t="shared" si="114"/>
        <v/>
      </c>
      <c r="N859" s="31" t="str">
        <f>IF(ISERROR(VLOOKUP(M859,[1]Plan!$Q$5:$R$22,2,FALSE)),"",VLOOKUP(M859,[1]Plan!$Q$5:$R$22,2,FALSE))</f>
        <v/>
      </c>
      <c r="O859" s="31" t="str">
        <f>IF(ISERROR(INDEX([1]Plan!$B:$B,MATCH(F859,[1]Plan!$C:$C,0))),"",INDEX([1]Plan!$B:$B,MATCH(F859,[1]Plan!$C:$C,0)))</f>
        <v/>
      </c>
      <c r="P859" s="33" t="str">
        <f t="shared" si="115"/>
        <v/>
      </c>
      <c r="Q859" s="33">
        <f t="shared" si="116"/>
        <v>0</v>
      </c>
      <c r="R859" s="33" t="str">
        <f t="shared" si="117"/>
        <v/>
      </c>
      <c r="S859" s="33" t="str">
        <f>IF(Z859="DUPLIKAT","",Tabelle1[[#This Row],[Soll-Monat]])</f>
        <v/>
      </c>
      <c r="T859" s="33" t="str">
        <f>IF(ISERROR(IF(M859=99,"",INDEX([1]Plan!A:O,MATCH($O859,[1]Plan!B:B,0),MATCH($C859,[1]Plan!$A$2:$O$2,0)))),"",IF(M859=99,"",INDEX([1]Plan!A:O,MATCH($O859,[1]Plan!B:B,0),MATCH($C859,[1]Plan!$A$2:$O$2,0))))</f>
        <v/>
      </c>
      <c r="U859" s="33">
        <f>IF(ISERROR(SUMIFS(P:P,E:E,Datenbank!$E859,C:C,Datenbank!$C859)),"",SUMIFS(P:P,E:E,Datenbank!$E859,C:C,Datenbank!$C859))+IF(ISERROR(SUMIFS(Q:Q,E:E,Datenbank!$E859,C:C,Datenbank!$C859)),"",SUMIFS(Q:Q,E:E,Datenbank!$E859,C:C,Datenbank!$C859))</f>
        <v>0</v>
      </c>
      <c r="V859" s="33" t="str">
        <f>IF(ISERROR(IF(Z859="Duplikat","",(Datenbank!$U859-Datenbank!$T859))),"",IF(Z859="Duplikat","",(Datenbank!$U859-Datenbank!$T859)))</f>
        <v/>
      </c>
      <c r="W859" s="33">
        <f ca="1">IF(ISERROR(SUMIF(O:T,Datenbank!$O859,T:T)),"",SUMIF(O:T,Datenbank!$O859,T:T))</f>
        <v>0</v>
      </c>
      <c r="X859" s="33">
        <f ca="1">IF(ISERROR(SUMIF(O:Q,Datenbank!$O859,Q:Q)),"",SUMIF(O:Q,Datenbank!$O859,Q:Q))+IF(ISERROR(SUMIF(O:Q,Datenbank!$O859,P:P)),"",SUMIF(O:Q,Datenbank!$O859,P:P))</f>
        <v>0</v>
      </c>
      <c r="Y859" s="33">
        <f ca="1">IF(ISERROR(Datenbank!$X859-W859),"",Datenbank!$X859-W859)</f>
        <v>0</v>
      </c>
      <c r="Z859" s="31" t="str" cm="1">
        <f t="array" ref="Z859">_xlfn.LET(_xlpm.fi,_xlfn._xlws.FILTER($O859:$O$2480,(MONTH($D859:$D$2480)=MONTH($D859))*($O859:$O$2480=$O859)),IF(COUNT(_xlpm.fi)&gt;1,"DUPLIKAT",""))</f>
        <v/>
      </c>
      <c r="AA859" s="31"/>
      <c r="AB859" s="31"/>
    </row>
    <row r="860" spans="2:28" ht="20.100000000000001" customHeight="1" x14ac:dyDescent="0.25">
      <c r="B860" s="31">
        <f t="shared" si="112"/>
        <v>848</v>
      </c>
      <c r="C860" s="31">
        <f t="shared" si="113"/>
        <v>1</v>
      </c>
      <c r="D860" s="32"/>
      <c r="E860" s="31"/>
      <c r="F860" s="31">
        <f>Datenbank!$E860</f>
        <v>0</v>
      </c>
      <c r="G860" s="33" t="str">
        <f>IF(ISERROR(INDEX([1]Plan!A:O,MATCH(E860,[1]Plan!C:C,0),MATCH(C860,[1]Plan!$A$2:$O$2,0))),"",INDEX([1]Plan!A:O,MATCH(E860,[1]Plan!C:C,0),MATCH(C860,[1]Plan!$A$2:$O$2,0)))</f>
        <v/>
      </c>
      <c r="H860" s="33"/>
      <c r="I860" s="33"/>
      <c r="J860" s="31"/>
      <c r="K860" s="33" t="str">
        <f t="shared" si="110"/>
        <v/>
      </c>
      <c r="L860" s="33" t="str">
        <f t="shared" si="111"/>
        <v/>
      </c>
      <c r="M860" s="31" t="str">
        <f t="shared" si="114"/>
        <v/>
      </c>
      <c r="N860" s="31" t="str">
        <f>IF(ISERROR(VLOOKUP(M860,[1]Plan!$Q$5:$R$22,2,FALSE)),"",VLOOKUP(M860,[1]Plan!$Q$5:$R$22,2,FALSE))</f>
        <v/>
      </c>
      <c r="O860" s="31" t="str">
        <f>IF(ISERROR(INDEX([1]Plan!$B:$B,MATCH(F860,[1]Plan!$C:$C,0))),"",INDEX([1]Plan!$B:$B,MATCH(F860,[1]Plan!$C:$C,0)))</f>
        <v/>
      </c>
      <c r="P860" s="33" t="str">
        <f t="shared" si="115"/>
        <v/>
      </c>
      <c r="Q860" s="33">
        <f t="shared" si="116"/>
        <v>0</v>
      </c>
      <c r="R860" s="33" t="str">
        <f t="shared" si="117"/>
        <v/>
      </c>
      <c r="S860" s="33" t="str">
        <f>IF(Z860="DUPLIKAT","",Tabelle1[[#This Row],[Soll-Monat]])</f>
        <v/>
      </c>
      <c r="T860" s="33" t="str">
        <f>IF(ISERROR(IF(M860=99,"",INDEX([1]Plan!A:O,MATCH($O860,[1]Plan!B:B,0),MATCH($C860,[1]Plan!$A$2:$O$2,0)))),"",IF(M860=99,"",INDEX([1]Plan!A:O,MATCH($O860,[1]Plan!B:B,0),MATCH($C860,[1]Plan!$A$2:$O$2,0))))</f>
        <v/>
      </c>
      <c r="U860" s="33">
        <f>IF(ISERROR(SUMIFS(P:P,E:E,Datenbank!$E860,C:C,Datenbank!$C860)),"",SUMIFS(P:P,E:E,Datenbank!$E860,C:C,Datenbank!$C860))+IF(ISERROR(SUMIFS(Q:Q,E:E,Datenbank!$E860,C:C,Datenbank!$C860)),"",SUMIFS(Q:Q,E:E,Datenbank!$E860,C:C,Datenbank!$C860))</f>
        <v>0</v>
      </c>
      <c r="V860" s="33" t="str">
        <f>IF(ISERROR(IF(Z860="Duplikat","",(Datenbank!$U860-Datenbank!$T860))),"",IF(Z860="Duplikat","",(Datenbank!$U860-Datenbank!$T860)))</f>
        <v/>
      </c>
      <c r="W860" s="33">
        <f ca="1">IF(ISERROR(SUMIF(O:T,Datenbank!$O860,T:T)),"",SUMIF(O:T,Datenbank!$O860,T:T))</f>
        <v>0</v>
      </c>
      <c r="X860" s="33">
        <f ca="1">IF(ISERROR(SUMIF(O:Q,Datenbank!$O860,Q:Q)),"",SUMIF(O:Q,Datenbank!$O860,Q:Q))+IF(ISERROR(SUMIF(O:Q,Datenbank!$O860,P:P)),"",SUMIF(O:Q,Datenbank!$O860,P:P))</f>
        <v>0</v>
      </c>
      <c r="Y860" s="33">
        <f ca="1">IF(ISERROR(Datenbank!$X860-W860),"",Datenbank!$X860-W860)</f>
        <v>0</v>
      </c>
      <c r="Z860" s="31" t="str" cm="1">
        <f t="array" ref="Z860">_xlfn.LET(_xlpm.fi,_xlfn._xlws.FILTER($O860:$O$2480,(MONTH($D860:$D$2480)=MONTH($D860))*($O860:$O$2480=$O860)),IF(COUNT(_xlpm.fi)&gt;1,"DUPLIKAT",""))</f>
        <v/>
      </c>
      <c r="AA860" s="31"/>
      <c r="AB860" s="31"/>
    </row>
    <row r="861" spans="2:28" ht="20.100000000000001" customHeight="1" x14ac:dyDescent="0.25">
      <c r="B861" s="31">
        <f t="shared" si="112"/>
        <v>849</v>
      </c>
      <c r="C861" s="31">
        <f t="shared" si="113"/>
        <v>1</v>
      </c>
      <c r="D861" s="32"/>
      <c r="E861" s="31"/>
      <c r="F861" s="31">
        <f>Datenbank!$E861</f>
        <v>0</v>
      </c>
      <c r="G861" s="33" t="str">
        <f>IF(ISERROR(INDEX([1]Plan!A:O,MATCH(E861,[1]Plan!C:C,0),MATCH(C861,[1]Plan!$A$2:$O$2,0))),"",INDEX([1]Plan!A:O,MATCH(E861,[1]Plan!C:C,0),MATCH(C861,[1]Plan!$A$2:$O$2,0)))</f>
        <v/>
      </c>
      <c r="H861" s="33"/>
      <c r="I861" s="33"/>
      <c r="J861" s="31"/>
      <c r="K861" s="33" t="str">
        <f t="shared" si="110"/>
        <v/>
      </c>
      <c r="L861" s="33" t="str">
        <f t="shared" si="111"/>
        <v/>
      </c>
      <c r="M861" s="31" t="str">
        <f t="shared" si="114"/>
        <v/>
      </c>
      <c r="N861" s="31" t="str">
        <f>IF(ISERROR(VLOOKUP(M861,[1]Plan!$Q$5:$R$22,2,FALSE)),"",VLOOKUP(M861,[1]Plan!$Q$5:$R$22,2,FALSE))</f>
        <v/>
      </c>
      <c r="O861" s="31" t="str">
        <f>IF(ISERROR(INDEX([1]Plan!$B:$B,MATCH(F861,[1]Plan!$C:$C,0))),"",INDEX([1]Plan!$B:$B,MATCH(F861,[1]Plan!$C:$C,0)))</f>
        <v/>
      </c>
      <c r="P861" s="33" t="str">
        <f t="shared" si="115"/>
        <v/>
      </c>
      <c r="Q861" s="33">
        <f t="shared" si="116"/>
        <v>0</v>
      </c>
      <c r="R861" s="33" t="str">
        <f t="shared" si="117"/>
        <v/>
      </c>
      <c r="S861" s="33" t="str">
        <f>IF(Z861="DUPLIKAT","",Tabelle1[[#This Row],[Soll-Monat]])</f>
        <v/>
      </c>
      <c r="T861" s="33" t="str">
        <f>IF(ISERROR(IF(M861=99,"",INDEX([1]Plan!A:O,MATCH($O861,[1]Plan!B:B,0),MATCH($C861,[1]Plan!$A$2:$O$2,0)))),"",IF(M861=99,"",INDEX([1]Plan!A:O,MATCH($O861,[1]Plan!B:B,0),MATCH($C861,[1]Plan!$A$2:$O$2,0))))</f>
        <v/>
      </c>
      <c r="U861" s="33">
        <f>IF(ISERROR(SUMIFS(P:P,E:E,Datenbank!$E861,C:C,Datenbank!$C861)),"",SUMIFS(P:P,E:E,Datenbank!$E861,C:C,Datenbank!$C861))+IF(ISERROR(SUMIFS(Q:Q,E:E,Datenbank!$E861,C:C,Datenbank!$C861)),"",SUMIFS(Q:Q,E:E,Datenbank!$E861,C:C,Datenbank!$C861))</f>
        <v>0</v>
      </c>
      <c r="V861" s="33" t="str">
        <f>IF(ISERROR(IF(Z861="Duplikat","",(Datenbank!$U861-Datenbank!$T861))),"",IF(Z861="Duplikat","",(Datenbank!$U861-Datenbank!$T861)))</f>
        <v/>
      </c>
      <c r="W861" s="33">
        <f ca="1">IF(ISERROR(SUMIF(O:T,Datenbank!$O861,T:T)),"",SUMIF(O:T,Datenbank!$O861,T:T))</f>
        <v>0</v>
      </c>
      <c r="X861" s="33">
        <f ca="1">IF(ISERROR(SUMIF(O:Q,Datenbank!$O861,Q:Q)),"",SUMIF(O:Q,Datenbank!$O861,Q:Q))+IF(ISERROR(SUMIF(O:Q,Datenbank!$O861,P:P)),"",SUMIF(O:Q,Datenbank!$O861,P:P))</f>
        <v>0</v>
      </c>
      <c r="Y861" s="33">
        <f ca="1">IF(ISERROR(Datenbank!$X861-W861),"",Datenbank!$X861-W861)</f>
        <v>0</v>
      </c>
      <c r="Z861" s="31" t="str" cm="1">
        <f t="array" ref="Z861">_xlfn.LET(_xlpm.fi,_xlfn._xlws.FILTER($O861:$O$2480,(MONTH($D861:$D$2480)=MONTH($D861))*($O861:$O$2480=$O861)),IF(COUNT(_xlpm.fi)&gt;1,"DUPLIKAT",""))</f>
        <v/>
      </c>
      <c r="AA861" s="31"/>
      <c r="AB861" s="31"/>
    </row>
    <row r="862" spans="2:28" ht="20.100000000000001" customHeight="1" x14ac:dyDescent="0.25">
      <c r="B862" s="31">
        <f t="shared" si="112"/>
        <v>850</v>
      </c>
      <c r="C862" s="31">
        <f t="shared" si="113"/>
        <v>1</v>
      </c>
      <c r="D862" s="32"/>
      <c r="E862" s="31"/>
      <c r="F862" s="31">
        <f>Datenbank!$E862</f>
        <v>0</v>
      </c>
      <c r="G862" s="33" t="str">
        <f>IF(ISERROR(INDEX([1]Plan!A:O,MATCH(E862,[1]Plan!C:C,0),MATCH(C862,[1]Plan!$A$2:$O$2,0))),"",INDEX([1]Plan!A:O,MATCH(E862,[1]Plan!C:C,0),MATCH(C862,[1]Plan!$A$2:$O$2,0)))</f>
        <v/>
      </c>
      <c r="H862" s="33"/>
      <c r="I862" s="33"/>
      <c r="J862" s="31"/>
      <c r="K862" s="33" t="str">
        <f t="shared" si="110"/>
        <v/>
      </c>
      <c r="L862" s="33" t="str">
        <f t="shared" si="111"/>
        <v/>
      </c>
      <c r="M862" s="31" t="str">
        <f t="shared" si="114"/>
        <v/>
      </c>
      <c r="N862" s="31" t="str">
        <f>IF(ISERROR(VLOOKUP(M862,[1]Plan!$Q$5:$R$22,2,FALSE)),"",VLOOKUP(M862,[1]Plan!$Q$5:$R$22,2,FALSE))</f>
        <v/>
      </c>
      <c r="O862" s="31" t="str">
        <f>IF(ISERROR(INDEX([1]Plan!$B:$B,MATCH(F862,[1]Plan!$C:$C,0))),"",INDEX([1]Plan!$B:$B,MATCH(F862,[1]Plan!$C:$C,0)))</f>
        <v/>
      </c>
      <c r="P862" s="33" t="str">
        <f t="shared" si="115"/>
        <v/>
      </c>
      <c r="Q862" s="33">
        <f t="shared" si="116"/>
        <v>0</v>
      </c>
      <c r="R862" s="33" t="str">
        <f t="shared" si="117"/>
        <v/>
      </c>
      <c r="S862" s="33" t="str">
        <f>IF(Z862="DUPLIKAT","",Tabelle1[[#This Row],[Soll-Monat]])</f>
        <v/>
      </c>
      <c r="T862" s="33" t="str">
        <f>IF(ISERROR(IF(M862=99,"",INDEX([1]Plan!A:O,MATCH($O862,[1]Plan!B:B,0),MATCH($C862,[1]Plan!$A$2:$O$2,0)))),"",IF(M862=99,"",INDEX([1]Plan!A:O,MATCH($O862,[1]Plan!B:B,0),MATCH($C862,[1]Plan!$A$2:$O$2,0))))</f>
        <v/>
      </c>
      <c r="U862" s="33">
        <f>IF(ISERROR(SUMIFS(P:P,E:E,Datenbank!$E862,C:C,Datenbank!$C862)),"",SUMIFS(P:P,E:E,Datenbank!$E862,C:C,Datenbank!$C862))+IF(ISERROR(SUMIFS(Q:Q,E:E,Datenbank!$E862,C:C,Datenbank!$C862)),"",SUMIFS(Q:Q,E:E,Datenbank!$E862,C:C,Datenbank!$C862))</f>
        <v>0</v>
      </c>
      <c r="V862" s="33" t="str">
        <f>IF(ISERROR(IF(Z862="Duplikat","",(Datenbank!$U862-Datenbank!$T862))),"",IF(Z862="Duplikat","",(Datenbank!$U862-Datenbank!$T862)))</f>
        <v/>
      </c>
      <c r="W862" s="33">
        <f ca="1">IF(ISERROR(SUMIF(O:T,Datenbank!$O862,T:T)),"",SUMIF(O:T,Datenbank!$O862,T:T))</f>
        <v>0</v>
      </c>
      <c r="X862" s="33">
        <f ca="1">IF(ISERROR(SUMIF(O:Q,Datenbank!$O862,Q:Q)),"",SUMIF(O:Q,Datenbank!$O862,Q:Q))+IF(ISERROR(SUMIF(O:Q,Datenbank!$O862,P:P)),"",SUMIF(O:Q,Datenbank!$O862,P:P))</f>
        <v>0</v>
      </c>
      <c r="Y862" s="33">
        <f ca="1">IF(ISERROR(Datenbank!$X862-W862),"",Datenbank!$X862-W862)</f>
        <v>0</v>
      </c>
      <c r="Z862" s="31" t="str" cm="1">
        <f t="array" ref="Z862">_xlfn.LET(_xlpm.fi,_xlfn._xlws.FILTER($O862:$O$2480,(MONTH($D862:$D$2480)=MONTH($D862))*($O862:$O$2480=$O862)),IF(COUNT(_xlpm.fi)&gt;1,"DUPLIKAT",""))</f>
        <v/>
      </c>
      <c r="AA862" s="31"/>
      <c r="AB862" s="31"/>
    </row>
    <row r="863" spans="2:28" ht="20.100000000000001" customHeight="1" x14ac:dyDescent="0.25">
      <c r="B863" s="31">
        <f t="shared" si="112"/>
        <v>851</v>
      </c>
      <c r="C863" s="31">
        <f t="shared" si="113"/>
        <v>1</v>
      </c>
      <c r="D863" s="32"/>
      <c r="E863" s="31"/>
      <c r="F863" s="31">
        <f>Datenbank!$E863</f>
        <v>0</v>
      </c>
      <c r="G863" s="33" t="str">
        <f>IF(ISERROR(INDEX([1]Plan!A:O,MATCH(E863,[1]Plan!C:C,0),MATCH(C863,[1]Plan!$A$2:$O$2,0))),"",INDEX([1]Plan!A:O,MATCH(E863,[1]Plan!C:C,0),MATCH(C863,[1]Plan!$A$2:$O$2,0)))</f>
        <v/>
      </c>
      <c r="H863" s="33"/>
      <c r="I863" s="33"/>
      <c r="J863" s="31"/>
      <c r="K863" s="33" t="str">
        <f t="shared" si="110"/>
        <v/>
      </c>
      <c r="L863" s="33" t="str">
        <f t="shared" si="111"/>
        <v/>
      </c>
      <c r="M863" s="31" t="str">
        <f t="shared" si="114"/>
        <v/>
      </c>
      <c r="N863" s="31" t="str">
        <f>IF(ISERROR(VLOOKUP(M863,[1]Plan!$Q$5:$R$22,2,FALSE)),"",VLOOKUP(M863,[1]Plan!$Q$5:$R$22,2,FALSE))</f>
        <v/>
      </c>
      <c r="O863" s="31" t="str">
        <f>IF(ISERROR(INDEX([1]Plan!$B:$B,MATCH(F863,[1]Plan!$C:$C,0))),"",INDEX([1]Plan!$B:$B,MATCH(F863,[1]Plan!$C:$C,0)))</f>
        <v/>
      </c>
      <c r="P863" s="33" t="str">
        <f t="shared" si="115"/>
        <v/>
      </c>
      <c r="Q863" s="33">
        <f t="shared" si="116"/>
        <v>0</v>
      </c>
      <c r="R863" s="33" t="str">
        <f t="shared" si="117"/>
        <v/>
      </c>
      <c r="S863" s="33" t="str">
        <f>IF(Z863="DUPLIKAT","",Tabelle1[[#This Row],[Soll-Monat]])</f>
        <v/>
      </c>
      <c r="T863" s="33" t="str">
        <f>IF(ISERROR(IF(M863=99,"",INDEX([1]Plan!A:O,MATCH($O863,[1]Plan!B:B,0),MATCH($C863,[1]Plan!$A$2:$O$2,0)))),"",IF(M863=99,"",INDEX([1]Plan!A:O,MATCH($O863,[1]Plan!B:B,0),MATCH($C863,[1]Plan!$A$2:$O$2,0))))</f>
        <v/>
      </c>
      <c r="U863" s="33">
        <f>IF(ISERROR(SUMIFS(P:P,E:E,Datenbank!$E863,C:C,Datenbank!$C863)),"",SUMIFS(P:P,E:E,Datenbank!$E863,C:C,Datenbank!$C863))+IF(ISERROR(SUMIFS(Q:Q,E:E,Datenbank!$E863,C:C,Datenbank!$C863)),"",SUMIFS(Q:Q,E:E,Datenbank!$E863,C:C,Datenbank!$C863))</f>
        <v>0</v>
      </c>
      <c r="V863" s="33" t="str">
        <f>IF(ISERROR(IF(Z863="Duplikat","",(Datenbank!$U863-Datenbank!$T863))),"",IF(Z863="Duplikat","",(Datenbank!$U863-Datenbank!$T863)))</f>
        <v/>
      </c>
      <c r="W863" s="33">
        <f ca="1">IF(ISERROR(SUMIF(O:T,Datenbank!$O863,T:T)),"",SUMIF(O:T,Datenbank!$O863,T:T))</f>
        <v>0</v>
      </c>
      <c r="X863" s="33">
        <f ca="1">IF(ISERROR(SUMIF(O:Q,Datenbank!$O863,Q:Q)),"",SUMIF(O:Q,Datenbank!$O863,Q:Q))+IF(ISERROR(SUMIF(O:Q,Datenbank!$O863,P:P)),"",SUMIF(O:Q,Datenbank!$O863,P:P))</f>
        <v>0</v>
      </c>
      <c r="Y863" s="33">
        <f ca="1">IF(ISERROR(Datenbank!$X863-W863),"",Datenbank!$X863-W863)</f>
        <v>0</v>
      </c>
      <c r="Z863" s="31" t="str" cm="1">
        <f t="array" ref="Z863">_xlfn.LET(_xlpm.fi,_xlfn._xlws.FILTER($O863:$O$2480,(MONTH($D863:$D$2480)=MONTH($D863))*($O863:$O$2480=$O863)),IF(COUNT(_xlpm.fi)&gt;1,"DUPLIKAT",""))</f>
        <v/>
      </c>
      <c r="AA863" s="31"/>
      <c r="AB863" s="31"/>
    </row>
    <row r="864" spans="2:28" ht="20.100000000000001" customHeight="1" x14ac:dyDescent="0.25">
      <c r="B864" s="31">
        <f t="shared" si="112"/>
        <v>852</v>
      </c>
      <c r="C864" s="31">
        <f t="shared" si="113"/>
        <v>1</v>
      </c>
      <c r="D864" s="32"/>
      <c r="E864" s="31"/>
      <c r="F864" s="31">
        <f>Datenbank!$E864</f>
        <v>0</v>
      </c>
      <c r="G864" s="33" t="str">
        <f>IF(ISERROR(INDEX([1]Plan!A:O,MATCH(E864,[1]Plan!C:C,0),MATCH(C864,[1]Plan!$A$2:$O$2,0))),"",INDEX([1]Plan!A:O,MATCH(E864,[1]Plan!C:C,0),MATCH(C864,[1]Plan!$A$2:$O$2,0)))</f>
        <v/>
      </c>
      <c r="H864" s="33"/>
      <c r="I864" s="33"/>
      <c r="J864" s="31"/>
      <c r="K864" s="33" t="str">
        <f t="shared" si="110"/>
        <v/>
      </c>
      <c r="L864" s="33" t="str">
        <f t="shared" si="111"/>
        <v/>
      </c>
      <c r="M864" s="31" t="str">
        <f t="shared" si="114"/>
        <v/>
      </c>
      <c r="N864" s="31" t="str">
        <f>IF(ISERROR(VLOOKUP(M864,[1]Plan!$Q$5:$R$22,2,FALSE)),"",VLOOKUP(M864,[1]Plan!$Q$5:$R$22,2,FALSE))</f>
        <v/>
      </c>
      <c r="O864" s="31" t="str">
        <f>IF(ISERROR(INDEX([1]Plan!$B:$B,MATCH(F864,[1]Plan!$C:$C,0))),"",INDEX([1]Plan!$B:$B,MATCH(F864,[1]Plan!$C:$C,0)))</f>
        <v/>
      </c>
      <c r="P864" s="33" t="str">
        <f t="shared" si="115"/>
        <v/>
      </c>
      <c r="Q864" s="33">
        <f t="shared" si="116"/>
        <v>0</v>
      </c>
      <c r="R864" s="33" t="str">
        <f t="shared" si="117"/>
        <v/>
      </c>
      <c r="S864" s="33" t="str">
        <f>IF(Z864="DUPLIKAT","",Tabelle1[[#This Row],[Soll-Monat]])</f>
        <v/>
      </c>
      <c r="T864" s="33" t="str">
        <f>IF(ISERROR(IF(M864=99,"",INDEX([1]Plan!A:O,MATCH($O864,[1]Plan!B:B,0),MATCH($C864,[1]Plan!$A$2:$O$2,0)))),"",IF(M864=99,"",INDEX([1]Plan!A:O,MATCH($O864,[1]Plan!B:B,0),MATCH($C864,[1]Plan!$A$2:$O$2,0))))</f>
        <v/>
      </c>
      <c r="U864" s="33">
        <f>IF(ISERROR(SUMIFS(P:P,E:E,Datenbank!$E864,C:C,Datenbank!$C864)),"",SUMIFS(P:P,E:E,Datenbank!$E864,C:C,Datenbank!$C864))+IF(ISERROR(SUMIFS(Q:Q,E:E,Datenbank!$E864,C:C,Datenbank!$C864)),"",SUMIFS(Q:Q,E:E,Datenbank!$E864,C:C,Datenbank!$C864))</f>
        <v>0</v>
      </c>
      <c r="V864" s="33" t="str">
        <f>IF(ISERROR(IF(Z864="Duplikat","",(Datenbank!$U864-Datenbank!$T864))),"",IF(Z864="Duplikat","",(Datenbank!$U864-Datenbank!$T864)))</f>
        <v/>
      </c>
      <c r="W864" s="33">
        <f ca="1">IF(ISERROR(SUMIF(O:T,Datenbank!$O864,T:T)),"",SUMIF(O:T,Datenbank!$O864,T:T))</f>
        <v>0</v>
      </c>
      <c r="X864" s="33">
        <f ca="1">IF(ISERROR(SUMIF(O:Q,Datenbank!$O864,Q:Q)),"",SUMIF(O:Q,Datenbank!$O864,Q:Q))+IF(ISERROR(SUMIF(O:Q,Datenbank!$O864,P:P)),"",SUMIF(O:Q,Datenbank!$O864,P:P))</f>
        <v>0</v>
      </c>
      <c r="Y864" s="33">
        <f ca="1">IF(ISERROR(Datenbank!$X864-W864),"",Datenbank!$X864-W864)</f>
        <v>0</v>
      </c>
      <c r="Z864" s="31" t="str" cm="1">
        <f t="array" ref="Z864">_xlfn.LET(_xlpm.fi,_xlfn._xlws.FILTER($O864:$O$2480,(MONTH($D864:$D$2480)=MONTH($D864))*($O864:$O$2480=$O864)),IF(COUNT(_xlpm.fi)&gt;1,"DUPLIKAT",""))</f>
        <v/>
      </c>
      <c r="AA864" s="31"/>
      <c r="AB864" s="31"/>
    </row>
    <row r="865" spans="2:28" ht="20.100000000000001" customHeight="1" x14ac:dyDescent="0.25">
      <c r="B865" s="31">
        <f t="shared" si="112"/>
        <v>853</v>
      </c>
      <c r="C865" s="31">
        <f t="shared" si="113"/>
        <v>1</v>
      </c>
      <c r="D865" s="32"/>
      <c r="E865" s="31"/>
      <c r="F865" s="31">
        <f>Datenbank!$E865</f>
        <v>0</v>
      </c>
      <c r="G865" s="33" t="str">
        <f>IF(ISERROR(INDEX([1]Plan!A:O,MATCH(E865,[1]Plan!C:C,0),MATCH(C865,[1]Plan!$A$2:$O$2,0))),"",INDEX([1]Plan!A:O,MATCH(E865,[1]Plan!C:C,0),MATCH(C865,[1]Plan!$A$2:$O$2,0)))</f>
        <v/>
      </c>
      <c r="H865" s="33"/>
      <c r="I865" s="33"/>
      <c r="J865" s="31"/>
      <c r="K865" s="33" t="str">
        <f t="shared" si="110"/>
        <v/>
      </c>
      <c r="L865" s="33" t="str">
        <f t="shared" si="111"/>
        <v/>
      </c>
      <c r="M865" s="31" t="str">
        <f t="shared" si="114"/>
        <v/>
      </c>
      <c r="N865" s="31" t="str">
        <f>IF(ISERROR(VLOOKUP(M865,[1]Plan!$Q$5:$R$22,2,FALSE)),"",VLOOKUP(M865,[1]Plan!$Q$5:$R$22,2,FALSE))</f>
        <v/>
      </c>
      <c r="O865" s="31" t="str">
        <f>IF(ISERROR(INDEX([1]Plan!$B:$B,MATCH(F865,[1]Plan!$C:$C,0))),"",INDEX([1]Plan!$B:$B,MATCH(F865,[1]Plan!$C:$C,0)))</f>
        <v/>
      </c>
      <c r="P865" s="33" t="str">
        <f t="shared" si="115"/>
        <v/>
      </c>
      <c r="Q865" s="33">
        <f t="shared" si="116"/>
        <v>0</v>
      </c>
      <c r="R865" s="33" t="str">
        <f t="shared" si="117"/>
        <v/>
      </c>
      <c r="S865" s="33" t="str">
        <f>IF(Z865="DUPLIKAT","",Tabelle1[[#This Row],[Soll-Monat]])</f>
        <v/>
      </c>
      <c r="T865" s="33" t="str">
        <f>IF(ISERROR(IF(M865=99,"",INDEX([1]Plan!A:O,MATCH($O865,[1]Plan!B:B,0),MATCH($C865,[1]Plan!$A$2:$O$2,0)))),"",IF(M865=99,"",INDEX([1]Plan!A:O,MATCH($O865,[1]Plan!B:B,0),MATCH($C865,[1]Plan!$A$2:$O$2,0))))</f>
        <v/>
      </c>
      <c r="U865" s="33">
        <f>IF(ISERROR(SUMIFS(P:P,E:E,Datenbank!$E865,C:C,Datenbank!$C865)),"",SUMIFS(P:P,E:E,Datenbank!$E865,C:C,Datenbank!$C865))+IF(ISERROR(SUMIFS(Q:Q,E:E,Datenbank!$E865,C:C,Datenbank!$C865)),"",SUMIFS(Q:Q,E:E,Datenbank!$E865,C:C,Datenbank!$C865))</f>
        <v>0</v>
      </c>
      <c r="V865" s="33" t="str">
        <f>IF(ISERROR(IF(Z865="Duplikat","",(Datenbank!$U865-Datenbank!$T865))),"",IF(Z865="Duplikat","",(Datenbank!$U865-Datenbank!$T865)))</f>
        <v/>
      </c>
      <c r="W865" s="33">
        <f ca="1">IF(ISERROR(SUMIF(O:T,Datenbank!$O865,T:T)),"",SUMIF(O:T,Datenbank!$O865,T:T))</f>
        <v>0</v>
      </c>
      <c r="X865" s="33">
        <f ca="1">IF(ISERROR(SUMIF(O:Q,Datenbank!$O865,Q:Q)),"",SUMIF(O:Q,Datenbank!$O865,Q:Q))+IF(ISERROR(SUMIF(O:Q,Datenbank!$O865,P:P)),"",SUMIF(O:Q,Datenbank!$O865,P:P))</f>
        <v>0</v>
      </c>
      <c r="Y865" s="33">
        <f ca="1">IF(ISERROR(Datenbank!$X865-W865),"",Datenbank!$X865-W865)</f>
        <v>0</v>
      </c>
      <c r="Z865" s="31" t="str" cm="1">
        <f t="array" ref="Z865">_xlfn.LET(_xlpm.fi,_xlfn._xlws.FILTER($O865:$O$2480,(MONTH($D865:$D$2480)=MONTH($D865))*($O865:$O$2480=$O865)),IF(COUNT(_xlpm.fi)&gt;1,"DUPLIKAT",""))</f>
        <v/>
      </c>
      <c r="AA865" s="31"/>
      <c r="AB865" s="31"/>
    </row>
    <row r="866" spans="2:28" ht="20.100000000000001" customHeight="1" x14ac:dyDescent="0.25">
      <c r="B866" s="31">
        <f t="shared" si="112"/>
        <v>854</v>
      </c>
      <c r="C866" s="31">
        <f t="shared" si="113"/>
        <v>1</v>
      </c>
      <c r="D866" s="32"/>
      <c r="E866" s="31"/>
      <c r="F866" s="31">
        <f>Datenbank!$E866</f>
        <v>0</v>
      </c>
      <c r="G866" s="33" t="str">
        <f>IF(ISERROR(INDEX([1]Plan!A:O,MATCH(E866,[1]Plan!C:C,0),MATCH(C866,[1]Plan!$A$2:$O$2,0))),"",INDEX([1]Plan!A:O,MATCH(E866,[1]Plan!C:C,0),MATCH(C866,[1]Plan!$A$2:$O$2,0)))</f>
        <v/>
      </c>
      <c r="H866" s="33"/>
      <c r="I866" s="33"/>
      <c r="J866" s="31"/>
      <c r="K866" s="33" t="str">
        <f t="shared" si="110"/>
        <v/>
      </c>
      <c r="L866" s="33" t="str">
        <f t="shared" si="111"/>
        <v/>
      </c>
      <c r="M866" s="31" t="str">
        <f t="shared" si="114"/>
        <v/>
      </c>
      <c r="N866" s="31" t="str">
        <f>IF(ISERROR(VLOOKUP(M866,[1]Plan!$Q$5:$R$22,2,FALSE)),"",VLOOKUP(M866,[1]Plan!$Q$5:$R$22,2,FALSE))</f>
        <v/>
      </c>
      <c r="O866" s="31" t="str">
        <f>IF(ISERROR(INDEX([1]Plan!$B:$B,MATCH(F866,[1]Plan!$C:$C,0))),"",INDEX([1]Plan!$B:$B,MATCH(F866,[1]Plan!$C:$C,0)))</f>
        <v/>
      </c>
      <c r="P866" s="33" t="str">
        <f t="shared" si="115"/>
        <v/>
      </c>
      <c r="Q866" s="33">
        <f t="shared" si="116"/>
        <v>0</v>
      </c>
      <c r="R866" s="33" t="str">
        <f t="shared" si="117"/>
        <v/>
      </c>
      <c r="S866" s="33" t="str">
        <f>IF(Z866="DUPLIKAT","",Tabelle1[[#This Row],[Soll-Monat]])</f>
        <v/>
      </c>
      <c r="T866" s="33" t="str">
        <f>IF(ISERROR(IF(M866=99,"",INDEX([1]Plan!A:O,MATCH($O866,[1]Plan!B:B,0),MATCH($C866,[1]Plan!$A$2:$O$2,0)))),"",IF(M866=99,"",INDEX([1]Plan!A:O,MATCH($O866,[1]Plan!B:B,0),MATCH($C866,[1]Plan!$A$2:$O$2,0))))</f>
        <v/>
      </c>
      <c r="U866" s="33">
        <f>IF(ISERROR(SUMIFS(P:P,E:E,Datenbank!$E866,C:C,Datenbank!$C866)),"",SUMIFS(P:P,E:E,Datenbank!$E866,C:C,Datenbank!$C866))+IF(ISERROR(SUMIFS(Q:Q,E:E,Datenbank!$E866,C:C,Datenbank!$C866)),"",SUMIFS(Q:Q,E:E,Datenbank!$E866,C:C,Datenbank!$C866))</f>
        <v>0</v>
      </c>
      <c r="V866" s="33" t="str">
        <f>IF(ISERROR(IF(Z866="Duplikat","",(Datenbank!$U866-Datenbank!$T866))),"",IF(Z866="Duplikat","",(Datenbank!$U866-Datenbank!$T866)))</f>
        <v/>
      </c>
      <c r="W866" s="33">
        <f ca="1">IF(ISERROR(SUMIF(O:T,Datenbank!$O866,T:T)),"",SUMIF(O:T,Datenbank!$O866,T:T))</f>
        <v>0</v>
      </c>
      <c r="X866" s="33">
        <f ca="1">IF(ISERROR(SUMIF(O:Q,Datenbank!$O866,Q:Q)),"",SUMIF(O:Q,Datenbank!$O866,Q:Q))+IF(ISERROR(SUMIF(O:Q,Datenbank!$O866,P:P)),"",SUMIF(O:Q,Datenbank!$O866,P:P))</f>
        <v>0</v>
      </c>
      <c r="Y866" s="33">
        <f ca="1">IF(ISERROR(Datenbank!$X866-W866),"",Datenbank!$X866-W866)</f>
        <v>0</v>
      </c>
      <c r="Z866" s="31" t="str" cm="1">
        <f t="array" ref="Z866">_xlfn.LET(_xlpm.fi,_xlfn._xlws.FILTER($O866:$O$2480,(MONTH($D866:$D$2480)=MONTH($D866))*($O866:$O$2480=$O866)),IF(COUNT(_xlpm.fi)&gt;1,"DUPLIKAT",""))</f>
        <v/>
      </c>
      <c r="AA866" s="31"/>
      <c r="AB866" s="31"/>
    </row>
    <row r="867" spans="2:28" ht="20.100000000000001" customHeight="1" x14ac:dyDescent="0.25">
      <c r="B867" s="31">
        <f t="shared" si="112"/>
        <v>855</v>
      </c>
      <c r="C867" s="31">
        <f t="shared" si="113"/>
        <v>1</v>
      </c>
      <c r="D867" s="32"/>
      <c r="E867" s="31"/>
      <c r="F867" s="31">
        <f>Datenbank!$E867</f>
        <v>0</v>
      </c>
      <c r="G867" s="33" t="str">
        <f>IF(ISERROR(INDEX([1]Plan!A:O,MATCH(E867,[1]Plan!C:C,0),MATCH(C867,[1]Plan!$A$2:$O$2,0))),"",INDEX([1]Plan!A:O,MATCH(E867,[1]Plan!C:C,0),MATCH(C867,[1]Plan!$A$2:$O$2,0)))</f>
        <v/>
      </c>
      <c r="H867" s="33"/>
      <c r="I867" s="33"/>
      <c r="J867" s="31"/>
      <c r="K867" s="33" t="str">
        <f t="shared" si="110"/>
        <v/>
      </c>
      <c r="L867" s="33" t="str">
        <f t="shared" si="111"/>
        <v/>
      </c>
      <c r="M867" s="31" t="str">
        <f t="shared" si="114"/>
        <v/>
      </c>
      <c r="N867" s="31" t="str">
        <f>IF(ISERROR(VLOOKUP(M867,[1]Plan!$Q$5:$R$22,2,FALSE)),"",VLOOKUP(M867,[1]Plan!$Q$5:$R$22,2,FALSE))</f>
        <v/>
      </c>
      <c r="O867" s="31" t="str">
        <f>IF(ISERROR(INDEX([1]Plan!$B:$B,MATCH(F867,[1]Plan!$C:$C,0))),"",INDEX([1]Plan!$B:$B,MATCH(F867,[1]Plan!$C:$C,0)))</f>
        <v/>
      </c>
      <c r="P867" s="33" t="str">
        <f t="shared" si="115"/>
        <v/>
      </c>
      <c r="Q867" s="33">
        <f t="shared" si="116"/>
        <v>0</v>
      </c>
      <c r="R867" s="33" t="str">
        <f t="shared" si="117"/>
        <v/>
      </c>
      <c r="S867" s="33" t="str">
        <f>IF(Z867="DUPLIKAT","",Tabelle1[[#This Row],[Soll-Monat]])</f>
        <v/>
      </c>
      <c r="T867" s="33" t="str">
        <f>IF(ISERROR(IF(M867=99,"",INDEX([1]Plan!A:O,MATCH($O867,[1]Plan!B:B,0),MATCH($C867,[1]Plan!$A$2:$O$2,0)))),"",IF(M867=99,"",INDEX([1]Plan!A:O,MATCH($O867,[1]Plan!B:B,0),MATCH($C867,[1]Plan!$A$2:$O$2,0))))</f>
        <v/>
      </c>
      <c r="U867" s="33">
        <f>IF(ISERROR(SUMIFS(P:P,E:E,Datenbank!$E867,C:C,Datenbank!$C867)),"",SUMIFS(P:P,E:E,Datenbank!$E867,C:C,Datenbank!$C867))+IF(ISERROR(SUMIFS(Q:Q,E:E,Datenbank!$E867,C:C,Datenbank!$C867)),"",SUMIFS(Q:Q,E:E,Datenbank!$E867,C:C,Datenbank!$C867))</f>
        <v>0</v>
      </c>
      <c r="V867" s="33" t="str">
        <f>IF(ISERROR(IF(Z867="Duplikat","",(Datenbank!$U867-Datenbank!$T867))),"",IF(Z867="Duplikat","",(Datenbank!$U867-Datenbank!$T867)))</f>
        <v/>
      </c>
      <c r="W867" s="33">
        <f ca="1">IF(ISERROR(SUMIF(O:T,Datenbank!$O867,T:T)),"",SUMIF(O:T,Datenbank!$O867,T:T))</f>
        <v>0</v>
      </c>
      <c r="X867" s="33">
        <f ca="1">IF(ISERROR(SUMIF(O:Q,Datenbank!$O867,Q:Q)),"",SUMIF(O:Q,Datenbank!$O867,Q:Q))+IF(ISERROR(SUMIF(O:Q,Datenbank!$O867,P:P)),"",SUMIF(O:Q,Datenbank!$O867,P:P))</f>
        <v>0</v>
      </c>
      <c r="Y867" s="33">
        <f ca="1">IF(ISERROR(Datenbank!$X867-W867),"",Datenbank!$X867-W867)</f>
        <v>0</v>
      </c>
      <c r="Z867" s="31" t="str" cm="1">
        <f t="array" ref="Z867">_xlfn.LET(_xlpm.fi,_xlfn._xlws.FILTER($O867:$O$2480,(MONTH($D867:$D$2480)=MONTH($D867))*($O867:$O$2480=$O867)),IF(COUNT(_xlpm.fi)&gt;1,"DUPLIKAT",""))</f>
        <v/>
      </c>
      <c r="AA867" s="31"/>
      <c r="AB867" s="31"/>
    </row>
    <row r="868" spans="2:28" ht="20.100000000000001" customHeight="1" x14ac:dyDescent="0.25">
      <c r="B868" s="31">
        <f t="shared" si="112"/>
        <v>856</v>
      </c>
      <c r="C868" s="31">
        <f t="shared" si="113"/>
        <v>1</v>
      </c>
      <c r="D868" s="32"/>
      <c r="E868" s="31"/>
      <c r="F868" s="31">
        <f>Datenbank!$E868</f>
        <v>0</v>
      </c>
      <c r="G868" s="33" t="str">
        <f>IF(ISERROR(INDEX([1]Plan!A:O,MATCH(E868,[1]Plan!C:C,0),MATCH(C868,[1]Plan!$A$2:$O$2,0))),"",INDEX([1]Plan!A:O,MATCH(E868,[1]Plan!C:C,0),MATCH(C868,[1]Plan!$A$2:$O$2,0)))</f>
        <v/>
      </c>
      <c r="H868" s="33"/>
      <c r="I868" s="33"/>
      <c r="J868" s="31"/>
      <c r="K868" s="33" t="str">
        <f t="shared" si="110"/>
        <v/>
      </c>
      <c r="L868" s="33" t="str">
        <f t="shared" si="111"/>
        <v/>
      </c>
      <c r="M868" s="31" t="str">
        <f t="shared" si="114"/>
        <v/>
      </c>
      <c r="N868" s="31" t="str">
        <f>IF(ISERROR(VLOOKUP(M868,[1]Plan!$Q$5:$R$22,2,FALSE)),"",VLOOKUP(M868,[1]Plan!$Q$5:$R$22,2,FALSE))</f>
        <v/>
      </c>
      <c r="O868" s="31" t="str">
        <f>IF(ISERROR(INDEX([1]Plan!$B:$B,MATCH(F868,[1]Plan!$C:$C,0))),"",INDEX([1]Plan!$B:$B,MATCH(F868,[1]Plan!$C:$C,0)))</f>
        <v/>
      </c>
      <c r="P868" s="33" t="str">
        <f t="shared" si="115"/>
        <v/>
      </c>
      <c r="Q868" s="33">
        <f t="shared" si="116"/>
        <v>0</v>
      </c>
      <c r="R868" s="33" t="str">
        <f t="shared" si="117"/>
        <v/>
      </c>
      <c r="S868" s="33" t="str">
        <f>IF(Z868="DUPLIKAT","",Tabelle1[[#This Row],[Soll-Monat]])</f>
        <v/>
      </c>
      <c r="T868" s="33" t="str">
        <f>IF(ISERROR(IF(M868=99,"",INDEX([1]Plan!A:O,MATCH($O868,[1]Plan!B:B,0),MATCH($C868,[1]Plan!$A$2:$O$2,0)))),"",IF(M868=99,"",INDEX([1]Plan!A:O,MATCH($O868,[1]Plan!B:B,0),MATCH($C868,[1]Plan!$A$2:$O$2,0))))</f>
        <v/>
      </c>
      <c r="U868" s="33">
        <f>IF(ISERROR(SUMIFS(P:P,E:E,Datenbank!$E868,C:C,Datenbank!$C868)),"",SUMIFS(P:P,E:E,Datenbank!$E868,C:C,Datenbank!$C868))+IF(ISERROR(SUMIFS(Q:Q,E:E,Datenbank!$E868,C:C,Datenbank!$C868)),"",SUMIFS(Q:Q,E:E,Datenbank!$E868,C:C,Datenbank!$C868))</f>
        <v>0</v>
      </c>
      <c r="V868" s="33" t="str">
        <f>IF(ISERROR(IF(Z868="Duplikat","",(Datenbank!$U868-Datenbank!$T868))),"",IF(Z868="Duplikat","",(Datenbank!$U868-Datenbank!$T868)))</f>
        <v/>
      </c>
      <c r="W868" s="33">
        <f ca="1">IF(ISERROR(SUMIF(O:T,Datenbank!$O868,T:T)),"",SUMIF(O:T,Datenbank!$O868,T:T))</f>
        <v>0</v>
      </c>
      <c r="X868" s="33">
        <f ca="1">IF(ISERROR(SUMIF(O:Q,Datenbank!$O868,Q:Q)),"",SUMIF(O:Q,Datenbank!$O868,Q:Q))+IF(ISERROR(SUMIF(O:Q,Datenbank!$O868,P:P)),"",SUMIF(O:Q,Datenbank!$O868,P:P))</f>
        <v>0</v>
      </c>
      <c r="Y868" s="33">
        <f ca="1">IF(ISERROR(Datenbank!$X868-W868),"",Datenbank!$X868-W868)</f>
        <v>0</v>
      </c>
      <c r="Z868" s="31" t="str" cm="1">
        <f t="array" ref="Z868">_xlfn.LET(_xlpm.fi,_xlfn._xlws.FILTER($O868:$O$2480,(MONTH($D868:$D$2480)=MONTH($D868))*($O868:$O$2480=$O868)),IF(COUNT(_xlpm.fi)&gt;1,"DUPLIKAT",""))</f>
        <v/>
      </c>
      <c r="AA868" s="31"/>
      <c r="AB868" s="31"/>
    </row>
    <row r="869" spans="2:28" ht="20.100000000000001" customHeight="1" x14ac:dyDescent="0.25">
      <c r="B869" s="31">
        <f t="shared" si="112"/>
        <v>857</v>
      </c>
      <c r="C869" s="31">
        <f t="shared" si="113"/>
        <v>1</v>
      </c>
      <c r="D869" s="32"/>
      <c r="E869" s="31"/>
      <c r="F869" s="31">
        <f>Datenbank!$E869</f>
        <v>0</v>
      </c>
      <c r="G869" s="33" t="str">
        <f>IF(ISERROR(INDEX([1]Plan!A:O,MATCH(E869,[1]Plan!C:C,0),MATCH(C869,[1]Plan!$A$2:$O$2,0))),"",INDEX([1]Plan!A:O,MATCH(E869,[1]Plan!C:C,0),MATCH(C869,[1]Plan!$A$2:$O$2,0)))</f>
        <v/>
      </c>
      <c r="H869" s="33"/>
      <c r="I869" s="33"/>
      <c r="J869" s="31"/>
      <c r="K869" s="33" t="str">
        <f t="shared" si="110"/>
        <v/>
      </c>
      <c r="L869" s="33" t="str">
        <f t="shared" si="111"/>
        <v/>
      </c>
      <c r="M869" s="31" t="str">
        <f t="shared" si="114"/>
        <v/>
      </c>
      <c r="N869" s="31" t="str">
        <f>IF(ISERROR(VLOOKUP(M869,[1]Plan!$Q$5:$R$22,2,FALSE)),"",VLOOKUP(M869,[1]Plan!$Q$5:$R$22,2,FALSE))</f>
        <v/>
      </c>
      <c r="O869" s="31" t="str">
        <f>IF(ISERROR(INDEX([1]Plan!$B:$B,MATCH(F869,[1]Plan!$C:$C,0))),"",INDEX([1]Plan!$B:$B,MATCH(F869,[1]Plan!$C:$C,0)))</f>
        <v/>
      </c>
      <c r="P869" s="33" t="str">
        <f t="shared" si="115"/>
        <v/>
      </c>
      <c r="Q869" s="33">
        <f t="shared" si="116"/>
        <v>0</v>
      </c>
      <c r="R869" s="33" t="str">
        <f t="shared" si="117"/>
        <v/>
      </c>
      <c r="S869" s="33" t="str">
        <f>IF(Z869="DUPLIKAT","",Tabelle1[[#This Row],[Soll-Monat]])</f>
        <v/>
      </c>
      <c r="T869" s="33" t="str">
        <f>IF(ISERROR(IF(M869=99,"",INDEX([1]Plan!A:O,MATCH($O869,[1]Plan!B:B,0),MATCH($C869,[1]Plan!$A$2:$O$2,0)))),"",IF(M869=99,"",INDEX([1]Plan!A:O,MATCH($O869,[1]Plan!B:B,0),MATCH($C869,[1]Plan!$A$2:$O$2,0))))</f>
        <v/>
      </c>
      <c r="U869" s="33">
        <f>IF(ISERROR(SUMIFS(P:P,E:E,Datenbank!$E869,C:C,Datenbank!$C869)),"",SUMIFS(P:P,E:E,Datenbank!$E869,C:C,Datenbank!$C869))+IF(ISERROR(SUMIFS(Q:Q,E:E,Datenbank!$E869,C:C,Datenbank!$C869)),"",SUMIFS(Q:Q,E:E,Datenbank!$E869,C:C,Datenbank!$C869))</f>
        <v>0</v>
      </c>
      <c r="V869" s="33" t="str">
        <f>IF(ISERROR(IF(Z869="Duplikat","",(Datenbank!$U869-Datenbank!$T869))),"",IF(Z869="Duplikat","",(Datenbank!$U869-Datenbank!$T869)))</f>
        <v/>
      </c>
      <c r="W869" s="33">
        <f ca="1">IF(ISERROR(SUMIF(O:T,Datenbank!$O869,T:T)),"",SUMIF(O:T,Datenbank!$O869,T:T))</f>
        <v>0</v>
      </c>
      <c r="X869" s="33">
        <f ca="1">IF(ISERROR(SUMIF(O:Q,Datenbank!$O869,Q:Q)),"",SUMIF(O:Q,Datenbank!$O869,Q:Q))+IF(ISERROR(SUMIF(O:Q,Datenbank!$O869,P:P)),"",SUMIF(O:Q,Datenbank!$O869,P:P))</f>
        <v>0</v>
      </c>
      <c r="Y869" s="33">
        <f ca="1">IF(ISERROR(Datenbank!$X869-W869),"",Datenbank!$X869-W869)</f>
        <v>0</v>
      </c>
      <c r="Z869" s="31" t="str" cm="1">
        <f t="array" ref="Z869">_xlfn.LET(_xlpm.fi,_xlfn._xlws.FILTER($O869:$O$2480,(MONTH($D869:$D$2480)=MONTH($D869))*($O869:$O$2480=$O869)),IF(COUNT(_xlpm.fi)&gt;1,"DUPLIKAT",""))</f>
        <v/>
      </c>
      <c r="AA869" s="31"/>
      <c r="AB869" s="31"/>
    </row>
    <row r="870" spans="2:28" ht="20.100000000000001" customHeight="1" x14ac:dyDescent="0.25">
      <c r="B870" s="31">
        <f t="shared" si="112"/>
        <v>858</v>
      </c>
      <c r="C870" s="31">
        <f t="shared" si="113"/>
        <v>1</v>
      </c>
      <c r="D870" s="32"/>
      <c r="E870" s="31"/>
      <c r="F870" s="31">
        <f>Datenbank!$E870</f>
        <v>0</v>
      </c>
      <c r="G870" s="33" t="str">
        <f>IF(ISERROR(INDEX([1]Plan!A:O,MATCH(E870,[1]Plan!C:C,0),MATCH(C870,[1]Plan!$A$2:$O$2,0))),"",INDEX([1]Plan!A:O,MATCH(E870,[1]Plan!C:C,0),MATCH(C870,[1]Plan!$A$2:$O$2,0)))</f>
        <v/>
      </c>
      <c r="H870" s="33"/>
      <c r="I870" s="33"/>
      <c r="J870" s="31"/>
      <c r="K870" s="33" t="str">
        <f t="shared" si="110"/>
        <v/>
      </c>
      <c r="L870" s="33" t="str">
        <f t="shared" si="111"/>
        <v/>
      </c>
      <c r="M870" s="31" t="str">
        <f t="shared" si="114"/>
        <v/>
      </c>
      <c r="N870" s="31" t="str">
        <f>IF(ISERROR(VLOOKUP(M870,[1]Plan!$Q$5:$R$22,2,FALSE)),"",VLOOKUP(M870,[1]Plan!$Q$5:$R$22,2,FALSE))</f>
        <v/>
      </c>
      <c r="O870" s="31" t="str">
        <f>IF(ISERROR(INDEX([1]Plan!$B:$B,MATCH(F870,[1]Plan!$C:$C,0))),"",INDEX([1]Plan!$B:$B,MATCH(F870,[1]Plan!$C:$C,0)))</f>
        <v/>
      </c>
      <c r="P870" s="33" t="str">
        <f t="shared" si="115"/>
        <v/>
      </c>
      <c r="Q870" s="33">
        <f t="shared" si="116"/>
        <v>0</v>
      </c>
      <c r="R870" s="33" t="str">
        <f t="shared" si="117"/>
        <v/>
      </c>
      <c r="S870" s="33" t="str">
        <f>IF(Z870="DUPLIKAT","",Tabelle1[[#This Row],[Soll-Monat]])</f>
        <v/>
      </c>
      <c r="T870" s="33" t="str">
        <f>IF(ISERROR(IF(M870=99,"",INDEX([1]Plan!A:O,MATCH($O870,[1]Plan!B:B,0),MATCH($C870,[1]Plan!$A$2:$O$2,0)))),"",IF(M870=99,"",INDEX([1]Plan!A:O,MATCH($O870,[1]Plan!B:B,0),MATCH($C870,[1]Plan!$A$2:$O$2,0))))</f>
        <v/>
      </c>
      <c r="U870" s="33">
        <f>IF(ISERROR(SUMIFS(P:P,E:E,Datenbank!$E870,C:C,Datenbank!$C870)),"",SUMIFS(P:P,E:E,Datenbank!$E870,C:C,Datenbank!$C870))+IF(ISERROR(SUMIFS(Q:Q,E:E,Datenbank!$E870,C:C,Datenbank!$C870)),"",SUMIFS(Q:Q,E:E,Datenbank!$E870,C:C,Datenbank!$C870))</f>
        <v>0</v>
      </c>
      <c r="V870" s="33" t="str">
        <f>IF(ISERROR(IF(Z870="Duplikat","",(Datenbank!$U870-Datenbank!$T870))),"",IF(Z870="Duplikat","",(Datenbank!$U870-Datenbank!$T870)))</f>
        <v/>
      </c>
      <c r="W870" s="33">
        <f ca="1">IF(ISERROR(SUMIF(O:T,Datenbank!$O870,T:T)),"",SUMIF(O:T,Datenbank!$O870,T:T))</f>
        <v>0</v>
      </c>
      <c r="X870" s="33">
        <f ca="1">IF(ISERROR(SUMIF(O:Q,Datenbank!$O870,Q:Q)),"",SUMIF(O:Q,Datenbank!$O870,Q:Q))+IF(ISERROR(SUMIF(O:Q,Datenbank!$O870,P:P)),"",SUMIF(O:Q,Datenbank!$O870,P:P))</f>
        <v>0</v>
      </c>
      <c r="Y870" s="33">
        <f ca="1">IF(ISERROR(Datenbank!$X870-W870),"",Datenbank!$X870-W870)</f>
        <v>0</v>
      </c>
      <c r="Z870" s="31" t="str" cm="1">
        <f t="array" ref="Z870">_xlfn.LET(_xlpm.fi,_xlfn._xlws.FILTER($O870:$O$2480,(MONTH($D870:$D$2480)=MONTH($D870))*($O870:$O$2480=$O870)),IF(COUNT(_xlpm.fi)&gt;1,"DUPLIKAT",""))</f>
        <v/>
      </c>
      <c r="AA870" s="31"/>
      <c r="AB870" s="31"/>
    </row>
    <row r="871" spans="2:28" ht="20.100000000000001" customHeight="1" x14ac:dyDescent="0.25">
      <c r="B871" s="31">
        <f t="shared" si="112"/>
        <v>859</v>
      </c>
      <c r="C871" s="31">
        <f t="shared" si="113"/>
        <v>1</v>
      </c>
      <c r="D871" s="32"/>
      <c r="E871" s="31"/>
      <c r="F871" s="31">
        <f>Datenbank!$E871</f>
        <v>0</v>
      </c>
      <c r="G871" s="33" t="str">
        <f>IF(ISERROR(INDEX([1]Plan!A:O,MATCH(E871,[1]Plan!C:C,0),MATCH(C871,[1]Plan!$A$2:$O$2,0))),"",INDEX([1]Plan!A:O,MATCH(E871,[1]Plan!C:C,0),MATCH(C871,[1]Plan!$A$2:$O$2,0)))</f>
        <v/>
      </c>
      <c r="H871" s="33"/>
      <c r="I871" s="33"/>
      <c r="J871" s="31"/>
      <c r="K871" s="33" t="str">
        <f t="shared" si="110"/>
        <v/>
      </c>
      <c r="L871" s="33" t="str">
        <f t="shared" si="111"/>
        <v/>
      </c>
      <c r="M871" s="31" t="str">
        <f t="shared" si="114"/>
        <v/>
      </c>
      <c r="N871" s="31" t="str">
        <f>IF(ISERROR(VLOOKUP(M871,[1]Plan!$Q$5:$R$22,2,FALSE)),"",VLOOKUP(M871,[1]Plan!$Q$5:$R$22,2,FALSE))</f>
        <v/>
      </c>
      <c r="O871" s="31" t="str">
        <f>IF(ISERROR(INDEX([1]Plan!$B:$B,MATCH(F871,[1]Plan!$C:$C,0))),"",INDEX([1]Plan!$B:$B,MATCH(F871,[1]Plan!$C:$C,0)))</f>
        <v/>
      </c>
      <c r="P871" s="33" t="str">
        <f t="shared" si="115"/>
        <v/>
      </c>
      <c r="Q871" s="33">
        <f t="shared" si="116"/>
        <v>0</v>
      </c>
      <c r="R871" s="33" t="str">
        <f t="shared" si="117"/>
        <v/>
      </c>
      <c r="S871" s="33" t="str">
        <f>IF(Z871="DUPLIKAT","",Tabelle1[[#This Row],[Soll-Monat]])</f>
        <v/>
      </c>
      <c r="T871" s="33" t="str">
        <f>IF(ISERROR(IF(M871=99,"",INDEX([1]Plan!A:O,MATCH($O871,[1]Plan!B:B,0),MATCH($C871,[1]Plan!$A$2:$O$2,0)))),"",IF(M871=99,"",INDEX([1]Plan!A:O,MATCH($O871,[1]Plan!B:B,0),MATCH($C871,[1]Plan!$A$2:$O$2,0))))</f>
        <v/>
      </c>
      <c r="U871" s="33">
        <f>IF(ISERROR(SUMIFS(P:P,E:E,Datenbank!$E871,C:C,Datenbank!$C871)),"",SUMIFS(P:P,E:E,Datenbank!$E871,C:C,Datenbank!$C871))+IF(ISERROR(SUMIFS(Q:Q,E:E,Datenbank!$E871,C:C,Datenbank!$C871)),"",SUMIFS(Q:Q,E:E,Datenbank!$E871,C:C,Datenbank!$C871))</f>
        <v>0</v>
      </c>
      <c r="V871" s="33" t="str">
        <f>IF(ISERROR(IF(Z871="Duplikat","",(Datenbank!$U871-Datenbank!$T871))),"",IF(Z871="Duplikat","",(Datenbank!$U871-Datenbank!$T871)))</f>
        <v/>
      </c>
      <c r="W871" s="33">
        <f ca="1">IF(ISERROR(SUMIF(O:T,Datenbank!$O871,T:T)),"",SUMIF(O:T,Datenbank!$O871,T:T))</f>
        <v>0</v>
      </c>
      <c r="X871" s="33">
        <f ca="1">IF(ISERROR(SUMIF(O:Q,Datenbank!$O871,Q:Q)),"",SUMIF(O:Q,Datenbank!$O871,Q:Q))+IF(ISERROR(SUMIF(O:Q,Datenbank!$O871,P:P)),"",SUMIF(O:Q,Datenbank!$O871,P:P))</f>
        <v>0</v>
      </c>
      <c r="Y871" s="33">
        <f ca="1">IF(ISERROR(Datenbank!$X871-W871),"",Datenbank!$X871-W871)</f>
        <v>0</v>
      </c>
      <c r="Z871" s="31" t="str" cm="1">
        <f t="array" ref="Z871">_xlfn.LET(_xlpm.fi,_xlfn._xlws.FILTER($O871:$O$2480,(MONTH($D871:$D$2480)=MONTH($D871))*($O871:$O$2480=$O871)),IF(COUNT(_xlpm.fi)&gt;1,"DUPLIKAT",""))</f>
        <v/>
      </c>
      <c r="AA871" s="31"/>
      <c r="AB871" s="31"/>
    </row>
    <row r="872" spans="2:28" ht="20.100000000000001" customHeight="1" x14ac:dyDescent="0.25">
      <c r="B872" s="31">
        <f t="shared" si="112"/>
        <v>860</v>
      </c>
      <c r="C872" s="31">
        <f t="shared" si="113"/>
        <v>1</v>
      </c>
      <c r="D872" s="32"/>
      <c r="E872" s="31"/>
      <c r="F872" s="31">
        <f>Datenbank!$E872</f>
        <v>0</v>
      </c>
      <c r="G872" s="33" t="str">
        <f>IF(ISERROR(INDEX([1]Plan!A:O,MATCH(E872,[1]Plan!C:C,0),MATCH(C872,[1]Plan!$A$2:$O$2,0))),"",INDEX([1]Plan!A:O,MATCH(E872,[1]Plan!C:C,0),MATCH(C872,[1]Plan!$A$2:$O$2,0)))</f>
        <v/>
      </c>
      <c r="H872" s="33"/>
      <c r="I872" s="33"/>
      <c r="J872" s="31"/>
      <c r="K872" s="33" t="str">
        <f t="shared" si="110"/>
        <v/>
      </c>
      <c r="L872" s="33" t="str">
        <f t="shared" si="111"/>
        <v/>
      </c>
      <c r="M872" s="31" t="str">
        <f t="shared" si="114"/>
        <v/>
      </c>
      <c r="N872" s="31" t="str">
        <f>IF(ISERROR(VLOOKUP(M872,[1]Plan!$Q$5:$R$22,2,FALSE)),"",VLOOKUP(M872,[1]Plan!$Q$5:$R$22,2,FALSE))</f>
        <v/>
      </c>
      <c r="O872" s="31" t="str">
        <f>IF(ISERROR(INDEX([1]Plan!$B:$B,MATCH(F872,[1]Plan!$C:$C,0))),"",INDEX([1]Plan!$B:$B,MATCH(F872,[1]Plan!$C:$C,0)))</f>
        <v/>
      </c>
      <c r="P872" s="33" t="str">
        <f t="shared" si="115"/>
        <v/>
      </c>
      <c r="Q872" s="33">
        <f t="shared" si="116"/>
        <v>0</v>
      </c>
      <c r="R872" s="33" t="str">
        <f t="shared" si="117"/>
        <v/>
      </c>
      <c r="S872" s="33" t="str">
        <f>IF(Z872="DUPLIKAT","",Tabelle1[[#This Row],[Soll-Monat]])</f>
        <v/>
      </c>
      <c r="T872" s="33" t="str">
        <f>IF(ISERROR(IF(M872=99,"",INDEX([1]Plan!A:O,MATCH($O872,[1]Plan!B:B,0),MATCH($C872,[1]Plan!$A$2:$O$2,0)))),"",IF(M872=99,"",INDEX([1]Plan!A:O,MATCH($O872,[1]Plan!B:B,0),MATCH($C872,[1]Plan!$A$2:$O$2,0))))</f>
        <v/>
      </c>
      <c r="U872" s="33">
        <f>IF(ISERROR(SUMIFS(P:P,E:E,Datenbank!$E872,C:C,Datenbank!$C872)),"",SUMIFS(P:P,E:E,Datenbank!$E872,C:C,Datenbank!$C872))+IF(ISERROR(SUMIFS(Q:Q,E:E,Datenbank!$E872,C:C,Datenbank!$C872)),"",SUMIFS(Q:Q,E:E,Datenbank!$E872,C:C,Datenbank!$C872))</f>
        <v>0</v>
      </c>
      <c r="V872" s="33" t="str">
        <f>IF(ISERROR(IF(Z872="Duplikat","",(Datenbank!$U872-Datenbank!$T872))),"",IF(Z872="Duplikat","",(Datenbank!$U872-Datenbank!$T872)))</f>
        <v/>
      </c>
      <c r="W872" s="33">
        <f ca="1">IF(ISERROR(SUMIF(O:T,Datenbank!$O872,T:T)),"",SUMIF(O:T,Datenbank!$O872,T:T))</f>
        <v>0</v>
      </c>
      <c r="X872" s="33">
        <f ca="1">IF(ISERROR(SUMIF(O:Q,Datenbank!$O872,Q:Q)),"",SUMIF(O:Q,Datenbank!$O872,Q:Q))+IF(ISERROR(SUMIF(O:Q,Datenbank!$O872,P:P)),"",SUMIF(O:Q,Datenbank!$O872,P:P))</f>
        <v>0</v>
      </c>
      <c r="Y872" s="33">
        <f ca="1">IF(ISERROR(Datenbank!$X872-W872),"",Datenbank!$X872-W872)</f>
        <v>0</v>
      </c>
      <c r="Z872" s="31" t="str" cm="1">
        <f t="array" ref="Z872">_xlfn.LET(_xlpm.fi,_xlfn._xlws.FILTER($O872:$O$2480,(MONTH($D872:$D$2480)=MONTH($D872))*($O872:$O$2480=$O872)),IF(COUNT(_xlpm.fi)&gt;1,"DUPLIKAT",""))</f>
        <v/>
      </c>
      <c r="AA872" s="31"/>
      <c r="AB872" s="31"/>
    </row>
    <row r="873" spans="2:28" ht="20.100000000000001" customHeight="1" x14ac:dyDescent="0.25">
      <c r="B873" s="31">
        <f t="shared" si="112"/>
        <v>861</v>
      </c>
      <c r="C873" s="31">
        <f t="shared" si="113"/>
        <v>1</v>
      </c>
      <c r="D873" s="32"/>
      <c r="E873" s="31"/>
      <c r="F873" s="31">
        <f>Datenbank!$E873</f>
        <v>0</v>
      </c>
      <c r="G873" s="33" t="str">
        <f>IF(ISERROR(INDEX([1]Plan!A:O,MATCH(E873,[1]Plan!C:C,0),MATCH(C873,[1]Plan!$A$2:$O$2,0))),"",INDEX([1]Plan!A:O,MATCH(E873,[1]Plan!C:C,0),MATCH(C873,[1]Plan!$A$2:$O$2,0)))</f>
        <v/>
      </c>
      <c r="H873" s="33"/>
      <c r="I873" s="33"/>
      <c r="J873" s="31"/>
      <c r="K873" s="33" t="str">
        <f t="shared" si="110"/>
        <v/>
      </c>
      <c r="L873" s="33" t="str">
        <f t="shared" si="111"/>
        <v/>
      </c>
      <c r="M873" s="31" t="str">
        <f t="shared" si="114"/>
        <v/>
      </c>
      <c r="N873" s="31" t="str">
        <f>IF(ISERROR(VLOOKUP(M873,[1]Plan!$Q$5:$R$22,2,FALSE)),"",VLOOKUP(M873,[1]Plan!$Q$5:$R$22,2,FALSE))</f>
        <v/>
      </c>
      <c r="O873" s="31" t="str">
        <f>IF(ISERROR(INDEX([1]Plan!$B:$B,MATCH(F873,[1]Plan!$C:$C,0))),"",INDEX([1]Plan!$B:$B,MATCH(F873,[1]Plan!$C:$C,0)))</f>
        <v/>
      </c>
      <c r="P873" s="33" t="str">
        <f t="shared" si="115"/>
        <v/>
      </c>
      <c r="Q873" s="33">
        <f t="shared" si="116"/>
        <v>0</v>
      </c>
      <c r="R873" s="33" t="str">
        <f t="shared" si="117"/>
        <v/>
      </c>
      <c r="S873" s="33" t="str">
        <f>IF(Z873="DUPLIKAT","",Tabelle1[[#This Row],[Soll-Monat]])</f>
        <v/>
      </c>
      <c r="T873" s="33" t="str">
        <f>IF(ISERROR(IF(M873=99,"",INDEX([1]Plan!A:O,MATCH($O873,[1]Plan!B:B,0),MATCH($C873,[1]Plan!$A$2:$O$2,0)))),"",IF(M873=99,"",INDEX([1]Plan!A:O,MATCH($O873,[1]Plan!B:B,0),MATCH($C873,[1]Plan!$A$2:$O$2,0))))</f>
        <v/>
      </c>
      <c r="U873" s="33">
        <f>IF(ISERROR(SUMIFS(P:P,E:E,Datenbank!$E873,C:C,Datenbank!$C873)),"",SUMIFS(P:P,E:E,Datenbank!$E873,C:C,Datenbank!$C873))+IF(ISERROR(SUMIFS(Q:Q,E:E,Datenbank!$E873,C:C,Datenbank!$C873)),"",SUMIFS(Q:Q,E:E,Datenbank!$E873,C:C,Datenbank!$C873))</f>
        <v>0</v>
      </c>
      <c r="V873" s="33" t="str">
        <f>IF(ISERROR(IF(Z873="Duplikat","",(Datenbank!$U873-Datenbank!$T873))),"",IF(Z873="Duplikat","",(Datenbank!$U873-Datenbank!$T873)))</f>
        <v/>
      </c>
      <c r="W873" s="33">
        <f ca="1">IF(ISERROR(SUMIF(O:T,Datenbank!$O873,T:T)),"",SUMIF(O:T,Datenbank!$O873,T:T))</f>
        <v>0</v>
      </c>
      <c r="X873" s="33">
        <f ca="1">IF(ISERROR(SUMIF(O:Q,Datenbank!$O873,Q:Q)),"",SUMIF(O:Q,Datenbank!$O873,Q:Q))+IF(ISERROR(SUMIF(O:Q,Datenbank!$O873,P:P)),"",SUMIF(O:Q,Datenbank!$O873,P:P))</f>
        <v>0</v>
      </c>
      <c r="Y873" s="33">
        <f ca="1">IF(ISERROR(Datenbank!$X873-W873),"",Datenbank!$X873-W873)</f>
        <v>0</v>
      </c>
      <c r="Z873" s="31" t="str" cm="1">
        <f t="array" ref="Z873">_xlfn.LET(_xlpm.fi,_xlfn._xlws.FILTER($O873:$O$2480,(MONTH($D873:$D$2480)=MONTH($D873))*($O873:$O$2480=$O873)),IF(COUNT(_xlpm.fi)&gt;1,"DUPLIKAT",""))</f>
        <v/>
      </c>
      <c r="AA873" s="31"/>
      <c r="AB873" s="31"/>
    </row>
    <row r="874" spans="2:28" ht="20.100000000000001" customHeight="1" x14ac:dyDescent="0.25">
      <c r="B874" s="31">
        <f t="shared" si="112"/>
        <v>862</v>
      </c>
      <c r="C874" s="31">
        <f t="shared" si="113"/>
        <v>1</v>
      </c>
      <c r="D874" s="32"/>
      <c r="E874" s="31"/>
      <c r="F874" s="31">
        <f>Datenbank!$E874</f>
        <v>0</v>
      </c>
      <c r="G874" s="33" t="str">
        <f>IF(ISERROR(INDEX([1]Plan!A:O,MATCH(E874,[1]Plan!C:C,0),MATCH(C874,[1]Plan!$A$2:$O$2,0))),"",INDEX([1]Plan!A:O,MATCH(E874,[1]Plan!C:C,0),MATCH(C874,[1]Plan!$A$2:$O$2,0)))</f>
        <v/>
      </c>
      <c r="H874" s="33"/>
      <c r="I874" s="33"/>
      <c r="J874" s="31"/>
      <c r="K874" s="33" t="str">
        <f t="shared" si="110"/>
        <v/>
      </c>
      <c r="L874" s="33" t="str">
        <f t="shared" si="111"/>
        <v/>
      </c>
      <c r="M874" s="31" t="str">
        <f t="shared" si="114"/>
        <v/>
      </c>
      <c r="N874" s="31" t="str">
        <f>IF(ISERROR(VLOOKUP(M874,[1]Plan!$Q$5:$R$22,2,FALSE)),"",VLOOKUP(M874,[1]Plan!$Q$5:$R$22,2,FALSE))</f>
        <v/>
      </c>
      <c r="O874" s="31" t="str">
        <f>IF(ISERROR(INDEX([1]Plan!$B:$B,MATCH(F874,[1]Plan!$C:$C,0))),"",INDEX([1]Plan!$B:$B,MATCH(F874,[1]Plan!$C:$C,0)))</f>
        <v/>
      </c>
      <c r="P874" s="33" t="str">
        <f t="shared" si="115"/>
        <v/>
      </c>
      <c r="Q874" s="33">
        <f t="shared" si="116"/>
        <v>0</v>
      </c>
      <c r="R874" s="33" t="str">
        <f t="shared" si="117"/>
        <v/>
      </c>
      <c r="S874" s="33" t="str">
        <f>IF(Z874="DUPLIKAT","",Tabelle1[[#This Row],[Soll-Monat]])</f>
        <v/>
      </c>
      <c r="T874" s="33" t="str">
        <f>IF(ISERROR(IF(M874=99,"",INDEX([1]Plan!A:O,MATCH($O874,[1]Plan!B:B,0),MATCH($C874,[1]Plan!$A$2:$O$2,0)))),"",IF(M874=99,"",INDEX([1]Plan!A:O,MATCH($O874,[1]Plan!B:B,0),MATCH($C874,[1]Plan!$A$2:$O$2,0))))</f>
        <v/>
      </c>
      <c r="U874" s="33">
        <f>IF(ISERROR(SUMIFS(P:P,E:E,Datenbank!$E874,C:C,Datenbank!$C874)),"",SUMIFS(P:P,E:E,Datenbank!$E874,C:C,Datenbank!$C874))+IF(ISERROR(SUMIFS(Q:Q,E:E,Datenbank!$E874,C:C,Datenbank!$C874)),"",SUMIFS(Q:Q,E:E,Datenbank!$E874,C:C,Datenbank!$C874))</f>
        <v>0</v>
      </c>
      <c r="V874" s="33" t="str">
        <f>IF(ISERROR(IF(Z874="Duplikat","",(Datenbank!$U874-Datenbank!$T874))),"",IF(Z874="Duplikat","",(Datenbank!$U874-Datenbank!$T874)))</f>
        <v/>
      </c>
      <c r="W874" s="33">
        <f ca="1">IF(ISERROR(SUMIF(O:T,Datenbank!$O874,T:T)),"",SUMIF(O:T,Datenbank!$O874,T:T))</f>
        <v>0</v>
      </c>
      <c r="X874" s="33">
        <f ca="1">IF(ISERROR(SUMIF(O:Q,Datenbank!$O874,Q:Q)),"",SUMIF(O:Q,Datenbank!$O874,Q:Q))+IF(ISERROR(SUMIF(O:Q,Datenbank!$O874,P:P)),"",SUMIF(O:Q,Datenbank!$O874,P:P))</f>
        <v>0</v>
      </c>
      <c r="Y874" s="33">
        <f ca="1">IF(ISERROR(Datenbank!$X874-W874),"",Datenbank!$X874-W874)</f>
        <v>0</v>
      </c>
      <c r="Z874" s="31" t="str" cm="1">
        <f t="array" ref="Z874">_xlfn.LET(_xlpm.fi,_xlfn._xlws.FILTER($O874:$O$2480,(MONTH($D874:$D$2480)=MONTH($D874))*($O874:$O$2480=$O874)),IF(COUNT(_xlpm.fi)&gt;1,"DUPLIKAT",""))</f>
        <v/>
      </c>
      <c r="AA874" s="31"/>
      <c r="AB874" s="31"/>
    </row>
    <row r="875" spans="2:28" ht="20.100000000000001" customHeight="1" x14ac:dyDescent="0.25">
      <c r="B875" s="31">
        <f t="shared" si="112"/>
        <v>863</v>
      </c>
      <c r="C875" s="31">
        <f t="shared" si="113"/>
        <v>1</v>
      </c>
      <c r="D875" s="32"/>
      <c r="E875" s="31"/>
      <c r="F875" s="31">
        <f>Datenbank!$E875</f>
        <v>0</v>
      </c>
      <c r="G875" s="33" t="str">
        <f>IF(ISERROR(INDEX([1]Plan!A:O,MATCH(E875,[1]Plan!C:C,0),MATCH(C875,[1]Plan!$A$2:$O$2,0))),"",INDEX([1]Plan!A:O,MATCH(E875,[1]Plan!C:C,0),MATCH(C875,[1]Plan!$A$2:$O$2,0)))</f>
        <v/>
      </c>
      <c r="H875" s="33"/>
      <c r="I875" s="33"/>
      <c r="J875" s="31"/>
      <c r="K875" s="33" t="str">
        <f t="shared" si="110"/>
        <v/>
      </c>
      <c r="L875" s="33" t="str">
        <f t="shared" si="111"/>
        <v/>
      </c>
      <c r="M875" s="31" t="str">
        <f t="shared" si="114"/>
        <v/>
      </c>
      <c r="N875" s="31" t="str">
        <f>IF(ISERROR(VLOOKUP(M875,[1]Plan!$Q$5:$R$22,2,FALSE)),"",VLOOKUP(M875,[1]Plan!$Q$5:$R$22,2,FALSE))</f>
        <v/>
      </c>
      <c r="O875" s="31" t="str">
        <f>IF(ISERROR(INDEX([1]Plan!$B:$B,MATCH(F875,[1]Plan!$C:$C,0))),"",INDEX([1]Plan!$B:$B,MATCH(F875,[1]Plan!$C:$C,0)))</f>
        <v/>
      </c>
      <c r="P875" s="33" t="str">
        <f t="shared" si="115"/>
        <v/>
      </c>
      <c r="Q875" s="33">
        <f t="shared" si="116"/>
        <v>0</v>
      </c>
      <c r="R875" s="33" t="str">
        <f t="shared" si="117"/>
        <v/>
      </c>
      <c r="S875" s="33" t="str">
        <f>IF(Z875="DUPLIKAT","",Tabelle1[[#This Row],[Soll-Monat]])</f>
        <v/>
      </c>
      <c r="T875" s="33" t="str">
        <f>IF(ISERROR(IF(M875=99,"",INDEX([1]Plan!A:O,MATCH($O875,[1]Plan!B:B,0),MATCH($C875,[1]Plan!$A$2:$O$2,0)))),"",IF(M875=99,"",INDEX([1]Plan!A:O,MATCH($O875,[1]Plan!B:B,0),MATCH($C875,[1]Plan!$A$2:$O$2,0))))</f>
        <v/>
      </c>
      <c r="U875" s="33">
        <f>IF(ISERROR(SUMIFS(P:P,E:E,Datenbank!$E875,C:C,Datenbank!$C875)),"",SUMIFS(P:P,E:E,Datenbank!$E875,C:C,Datenbank!$C875))+IF(ISERROR(SUMIFS(Q:Q,E:E,Datenbank!$E875,C:C,Datenbank!$C875)),"",SUMIFS(Q:Q,E:E,Datenbank!$E875,C:C,Datenbank!$C875))</f>
        <v>0</v>
      </c>
      <c r="V875" s="33" t="str">
        <f>IF(ISERROR(IF(Z875="Duplikat","",(Datenbank!$U875-Datenbank!$T875))),"",IF(Z875="Duplikat","",(Datenbank!$U875-Datenbank!$T875)))</f>
        <v/>
      </c>
      <c r="W875" s="33">
        <f ca="1">IF(ISERROR(SUMIF(O:T,Datenbank!$O875,T:T)),"",SUMIF(O:T,Datenbank!$O875,T:T))</f>
        <v>0</v>
      </c>
      <c r="X875" s="33">
        <f ca="1">IF(ISERROR(SUMIF(O:Q,Datenbank!$O875,Q:Q)),"",SUMIF(O:Q,Datenbank!$O875,Q:Q))+IF(ISERROR(SUMIF(O:Q,Datenbank!$O875,P:P)),"",SUMIF(O:Q,Datenbank!$O875,P:P))</f>
        <v>0</v>
      </c>
      <c r="Y875" s="33">
        <f ca="1">IF(ISERROR(Datenbank!$X875-W875),"",Datenbank!$X875-W875)</f>
        <v>0</v>
      </c>
      <c r="Z875" s="31" t="str" cm="1">
        <f t="array" ref="Z875">_xlfn.LET(_xlpm.fi,_xlfn._xlws.FILTER($O875:$O$2480,(MONTH($D875:$D$2480)=MONTH($D875))*($O875:$O$2480=$O875)),IF(COUNT(_xlpm.fi)&gt;1,"DUPLIKAT",""))</f>
        <v/>
      </c>
      <c r="AA875" s="31"/>
      <c r="AB875" s="31"/>
    </row>
    <row r="876" spans="2:28" ht="20.100000000000001" customHeight="1" x14ac:dyDescent="0.25">
      <c r="B876" s="31">
        <f t="shared" si="112"/>
        <v>864</v>
      </c>
      <c r="C876" s="31">
        <f t="shared" si="113"/>
        <v>1</v>
      </c>
      <c r="D876" s="32"/>
      <c r="E876" s="31"/>
      <c r="F876" s="31">
        <f>Datenbank!$E876</f>
        <v>0</v>
      </c>
      <c r="G876" s="33" t="str">
        <f>IF(ISERROR(INDEX([1]Plan!A:O,MATCH(E876,[1]Plan!C:C,0),MATCH(C876,[1]Plan!$A$2:$O$2,0))),"",INDEX([1]Plan!A:O,MATCH(E876,[1]Plan!C:C,0),MATCH(C876,[1]Plan!$A$2:$O$2,0)))</f>
        <v/>
      </c>
      <c r="H876" s="33"/>
      <c r="I876" s="33"/>
      <c r="J876" s="31"/>
      <c r="K876" s="33" t="str">
        <f t="shared" si="110"/>
        <v/>
      </c>
      <c r="L876" s="33" t="str">
        <f t="shared" si="111"/>
        <v/>
      </c>
      <c r="M876" s="31" t="str">
        <f t="shared" si="114"/>
        <v/>
      </c>
      <c r="N876" s="31" t="str">
        <f>IF(ISERROR(VLOOKUP(M876,[1]Plan!$Q$5:$R$22,2,FALSE)),"",VLOOKUP(M876,[1]Plan!$Q$5:$R$22,2,FALSE))</f>
        <v/>
      </c>
      <c r="O876" s="31" t="str">
        <f>IF(ISERROR(INDEX([1]Plan!$B:$B,MATCH(F876,[1]Plan!$C:$C,0))),"",INDEX([1]Plan!$B:$B,MATCH(F876,[1]Plan!$C:$C,0)))</f>
        <v/>
      </c>
      <c r="P876" s="33" t="str">
        <f t="shared" si="115"/>
        <v/>
      </c>
      <c r="Q876" s="33">
        <f t="shared" si="116"/>
        <v>0</v>
      </c>
      <c r="R876" s="33" t="str">
        <f t="shared" si="117"/>
        <v/>
      </c>
      <c r="S876" s="33" t="str">
        <f>IF(Z876="DUPLIKAT","",Tabelle1[[#This Row],[Soll-Monat]])</f>
        <v/>
      </c>
      <c r="T876" s="33" t="str">
        <f>IF(ISERROR(IF(M876=99,"",INDEX([1]Plan!A:O,MATCH($O876,[1]Plan!B:B,0),MATCH($C876,[1]Plan!$A$2:$O$2,0)))),"",IF(M876=99,"",INDEX([1]Plan!A:O,MATCH($O876,[1]Plan!B:B,0),MATCH($C876,[1]Plan!$A$2:$O$2,0))))</f>
        <v/>
      </c>
      <c r="U876" s="33">
        <f>IF(ISERROR(SUMIFS(P:P,E:E,Datenbank!$E876,C:C,Datenbank!$C876)),"",SUMIFS(P:P,E:E,Datenbank!$E876,C:C,Datenbank!$C876))+IF(ISERROR(SUMIFS(Q:Q,E:E,Datenbank!$E876,C:C,Datenbank!$C876)),"",SUMIFS(Q:Q,E:E,Datenbank!$E876,C:C,Datenbank!$C876))</f>
        <v>0</v>
      </c>
      <c r="V876" s="33" t="str">
        <f>IF(ISERROR(IF(Z876="Duplikat","",(Datenbank!$U876-Datenbank!$T876))),"",IF(Z876="Duplikat","",(Datenbank!$U876-Datenbank!$T876)))</f>
        <v/>
      </c>
      <c r="W876" s="33">
        <f ca="1">IF(ISERROR(SUMIF(O:T,Datenbank!$O876,T:T)),"",SUMIF(O:T,Datenbank!$O876,T:T))</f>
        <v>0</v>
      </c>
      <c r="X876" s="33">
        <f ca="1">IF(ISERROR(SUMIF(O:Q,Datenbank!$O876,Q:Q)),"",SUMIF(O:Q,Datenbank!$O876,Q:Q))+IF(ISERROR(SUMIF(O:Q,Datenbank!$O876,P:P)),"",SUMIF(O:Q,Datenbank!$O876,P:P))</f>
        <v>0</v>
      </c>
      <c r="Y876" s="33">
        <f ca="1">IF(ISERROR(Datenbank!$X876-W876),"",Datenbank!$X876-W876)</f>
        <v>0</v>
      </c>
      <c r="Z876" s="31" t="str" cm="1">
        <f t="array" ref="Z876">_xlfn.LET(_xlpm.fi,_xlfn._xlws.FILTER($O876:$O$2480,(MONTH($D876:$D$2480)=MONTH($D876))*($O876:$O$2480=$O876)),IF(COUNT(_xlpm.fi)&gt;1,"DUPLIKAT",""))</f>
        <v/>
      </c>
      <c r="AA876" s="31"/>
      <c r="AB876" s="31"/>
    </row>
    <row r="877" spans="2:28" ht="20.100000000000001" customHeight="1" x14ac:dyDescent="0.25">
      <c r="B877" s="31">
        <f t="shared" si="112"/>
        <v>865</v>
      </c>
      <c r="C877" s="31">
        <f t="shared" si="113"/>
        <v>1</v>
      </c>
      <c r="D877" s="32"/>
      <c r="E877" s="31"/>
      <c r="F877" s="31">
        <f>Datenbank!$E877</f>
        <v>0</v>
      </c>
      <c r="G877" s="33" t="str">
        <f>IF(ISERROR(INDEX([1]Plan!A:O,MATCH(E877,[1]Plan!C:C,0),MATCH(C877,[1]Plan!$A$2:$O$2,0))),"",INDEX([1]Plan!A:O,MATCH(E877,[1]Plan!C:C,0),MATCH(C877,[1]Plan!$A$2:$O$2,0)))</f>
        <v/>
      </c>
      <c r="H877" s="33"/>
      <c r="I877" s="33"/>
      <c r="J877" s="31"/>
      <c r="K877" s="33" t="str">
        <f t="shared" si="110"/>
        <v/>
      </c>
      <c r="L877" s="33" t="str">
        <f t="shared" si="111"/>
        <v/>
      </c>
      <c r="M877" s="31" t="str">
        <f t="shared" si="114"/>
        <v/>
      </c>
      <c r="N877" s="31" t="str">
        <f>IF(ISERROR(VLOOKUP(M877,[1]Plan!$Q$5:$R$22,2,FALSE)),"",VLOOKUP(M877,[1]Plan!$Q$5:$R$22,2,FALSE))</f>
        <v/>
      </c>
      <c r="O877" s="31" t="str">
        <f>IF(ISERROR(INDEX([1]Plan!$B:$B,MATCH(F877,[1]Plan!$C:$C,0))),"",INDEX([1]Plan!$B:$B,MATCH(F877,[1]Plan!$C:$C,0)))</f>
        <v/>
      </c>
      <c r="P877" s="33" t="str">
        <f t="shared" si="115"/>
        <v/>
      </c>
      <c r="Q877" s="33">
        <f t="shared" si="116"/>
        <v>0</v>
      </c>
      <c r="R877" s="33" t="str">
        <f t="shared" si="117"/>
        <v/>
      </c>
      <c r="S877" s="33" t="str">
        <f>IF(Z877="DUPLIKAT","",Tabelle1[[#This Row],[Soll-Monat]])</f>
        <v/>
      </c>
      <c r="T877" s="33" t="str">
        <f>IF(ISERROR(IF(M877=99,"",INDEX([1]Plan!A:O,MATCH($O877,[1]Plan!B:B,0),MATCH($C877,[1]Plan!$A$2:$O$2,0)))),"",IF(M877=99,"",INDEX([1]Plan!A:O,MATCH($O877,[1]Plan!B:B,0),MATCH($C877,[1]Plan!$A$2:$O$2,0))))</f>
        <v/>
      </c>
      <c r="U877" s="33">
        <f>IF(ISERROR(SUMIFS(P:P,E:E,Datenbank!$E877,C:C,Datenbank!$C877)),"",SUMIFS(P:P,E:E,Datenbank!$E877,C:C,Datenbank!$C877))+IF(ISERROR(SUMIFS(Q:Q,E:E,Datenbank!$E877,C:C,Datenbank!$C877)),"",SUMIFS(Q:Q,E:E,Datenbank!$E877,C:C,Datenbank!$C877))</f>
        <v>0</v>
      </c>
      <c r="V877" s="33" t="str">
        <f>IF(ISERROR(IF(Z877="Duplikat","",(Datenbank!$U877-Datenbank!$T877))),"",IF(Z877="Duplikat","",(Datenbank!$U877-Datenbank!$T877)))</f>
        <v/>
      </c>
      <c r="W877" s="33">
        <f ca="1">IF(ISERROR(SUMIF(O:T,Datenbank!$O877,T:T)),"",SUMIF(O:T,Datenbank!$O877,T:T))</f>
        <v>0</v>
      </c>
      <c r="X877" s="33">
        <f ca="1">IF(ISERROR(SUMIF(O:Q,Datenbank!$O877,Q:Q)),"",SUMIF(O:Q,Datenbank!$O877,Q:Q))+IF(ISERROR(SUMIF(O:Q,Datenbank!$O877,P:P)),"",SUMIF(O:Q,Datenbank!$O877,P:P))</f>
        <v>0</v>
      </c>
      <c r="Y877" s="33">
        <f ca="1">IF(ISERROR(Datenbank!$X877-W877),"",Datenbank!$X877-W877)</f>
        <v>0</v>
      </c>
      <c r="Z877" s="31" t="str" cm="1">
        <f t="array" ref="Z877">_xlfn.LET(_xlpm.fi,_xlfn._xlws.FILTER($O877:$O$2480,(MONTH($D877:$D$2480)=MONTH($D877))*($O877:$O$2480=$O877)),IF(COUNT(_xlpm.fi)&gt;1,"DUPLIKAT",""))</f>
        <v/>
      </c>
      <c r="AA877" s="31"/>
      <c r="AB877" s="31"/>
    </row>
    <row r="878" spans="2:28" ht="20.100000000000001" customHeight="1" x14ac:dyDescent="0.25">
      <c r="B878" s="31">
        <f t="shared" si="112"/>
        <v>866</v>
      </c>
      <c r="C878" s="31">
        <f t="shared" si="113"/>
        <v>1</v>
      </c>
      <c r="D878" s="32"/>
      <c r="E878" s="31"/>
      <c r="F878" s="31">
        <f>Datenbank!$E878</f>
        <v>0</v>
      </c>
      <c r="G878" s="33" t="str">
        <f>IF(ISERROR(INDEX([1]Plan!A:O,MATCH(E878,[1]Plan!C:C,0),MATCH(C878,[1]Plan!$A$2:$O$2,0))),"",INDEX([1]Plan!A:O,MATCH(E878,[1]Plan!C:C,0),MATCH(C878,[1]Plan!$A$2:$O$2,0)))</f>
        <v/>
      </c>
      <c r="H878" s="33"/>
      <c r="I878" s="33"/>
      <c r="J878" s="31"/>
      <c r="K878" s="33" t="str">
        <f t="shared" si="110"/>
        <v/>
      </c>
      <c r="L878" s="33" t="str">
        <f t="shared" si="111"/>
        <v/>
      </c>
      <c r="M878" s="31" t="str">
        <f t="shared" si="114"/>
        <v/>
      </c>
      <c r="N878" s="31" t="str">
        <f>IF(ISERROR(VLOOKUP(M878,[1]Plan!$Q$5:$R$22,2,FALSE)),"",VLOOKUP(M878,[1]Plan!$Q$5:$R$22,2,FALSE))</f>
        <v/>
      </c>
      <c r="O878" s="31" t="str">
        <f>IF(ISERROR(INDEX([1]Plan!$B:$B,MATCH(F878,[1]Plan!$C:$C,0))),"",INDEX([1]Plan!$B:$B,MATCH(F878,[1]Plan!$C:$C,0)))</f>
        <v/>
      </c>
      <c r="P878" s="33" t="str">
        <f t="shared" si="115"/>
        <v/>
      </c>
      <c r="Q878" s="33">
        <f t="shared" si="116"/>
        <v>0</v>
      </c>
      <c r="R878" s="33" t="str">
        <f t="shared" si="117"/>
        <v/>
      </c>
      <c r="S878" s="33" t="str">
        <f>IF(Z878="DUPLIKAT","",Tabelle1[[#This Row],[Soll-Monat]])</f>
        <v/>
      </c>
      <c r="T878" s="33" t="str">
        <f>IF(ISERROR(IF(M878=99,"",INDEX([1]Plan!A:O,MATCH($O878,[1]Plan!B:B,0),MATCH($C878,[1]Plan!$A$2:$O$2,0)))),"",IF(M878=99,"",INDEX([1]Plan!A:O,MATCH($O878,[1]Plan!B:B,0),MATCH($C878,[1]Plan!$A$2:$O$2,0))))</f>
        <v/>
      </c>
      <c r="U878" s="33">
        <f>IF(ISERROR(SUMIFS(P:P,E:E,Datenbank!$E878,C:C,Datenbank!$C878)),"",SUMIFS(P:P,E:E,Datenbank!$E878,C:C,Datenbank!$C878))+IF(ISERROR(SUMIFS(Q:Q,E:E,Datenbank!$E878,C:C,Datenbank!$C878)),"",SUMIFS(Q:Q,E:E,Datenbank!$E878,C:C,Datenbank!$C878))</f>
        <v>0</v>
      </c>
      <c r="V878" s="33" t="str">
        <f>IF(ISERROR(IF(Z878="Duplikat","",(Datenbank!$U878-Datenbank!$T878))),"",IF(Z878="Duplikat","",(Datenbank!$U878-Datenbank!$T878)))</f>
        <v/>
      </c>
      <c r="W878" s="33">
        <f ca="1">IF(ISERROR(SUMIF(O:T,Datenbank!$O878,T:T)),"",SUMIF(O:T,Datenbank!$O878,T:T))</f>
        <v>0</v>
      </c>
      <c r="X878" s="33">
        <f ca="1">IF(ISERROR(SUMIF(O:Q,Datenbank!$O878,Q:Q)),"",SUMIF(O:Q,Datenbank!$O878,Q:Q))+IF(ISERROR(SUMIF(O:Q,Datenbank!$O878,P:P)),"",SUMIF(O:Q,Datenbank!$O878,P:P))</f>
        <v>0</v>
      </c>
      <c r="Y878" s="33">
        <f ca="1">IF(ISERROR(Datenbank!$X878-W878),"",Datenbank!$X878-W878)</f>
        <v>0</v>
      </c>
      <c r="Z878" s="31" t="str" cm="1">
        <f t="array" ref="Z878">_xlfn.LET(_xlpm.fi,_xlfn._xlws.FILTER($O878:$O$2480,(MONTH($D878:$D$2480)=MONTH($D878))*($O878:$O$2480=$O878)),IF(COUNT(_xlpm.fi)&gt;1,"DUPLIKAT",""))</f>
        <v/>
      </c>
      <c r="AA878" s="31"/>
      <c r="AB878" s="31"/>
    </row>
    <row r="879" spans="2:28" ht="20.100000000000001" customHeight="1" x14ac:dyDescent="0.25">
      <c r="B879" s="31">
        <f t="shared" si="112"/>
        <v>867</v>
      </c>
      <c r="C879" s="31">
        <f t="shared" si="113"/>
        <v>1</v>
      </c>
      <c r="D879" s="32"/>
      <c r="E879" s="31"/>
      <c r="F879" s="31">
        <f>Datenbank!$E879</f>
        <v>0</v>
      </c>
      <c r="G879" s="33" t="str">
        <f>IF(ISERROR(INDEX([1]Plan!A:O,MATCH(E879,[1]Plan!C:C,0),MATCH(C879,[1]Plan!$A$2:$O$2,0))),"",INDEX([1]Plan!A:O,MATCH(E879,[1]Plan!C:C,0),MATCH(C879,[1]Plan!$A$2:$O$2,0)))</f>
        <v/>
      </c>
      <c r="H879" s="33"/>
      <c r="I879" s="33"/>
      <c r="J879" s="31"/>
      <c r="K879" s="33" t="str">
        <f t="shared" si="110"/>
        <v/>
      </c>
      <c r="L879" s="33" t="str">
        <f t="shared" si="111"/>
        <v/>
      </c>
      <c r="M879" s="31" t="str">
        <f t="shared" si="114"/>
        <v/>
      </c>
      <c r="N879" s="31" t="str">
        <f>IF(ISERROR(VLOOKUP(M879,[1]Plan!$Q$5:$R$22,2,FALSE)),"",VLOOKUP(M879,[1]Plan!$Q$5:$R$22,2,FALSE))</f>
        <v/>
      </c>
      <c r="O879" s="31" t="str">
        <f>IF(ISERROR(INDEX([1]Plan!$B:$B,MATCH(F879,[1]Plan!$C:$C,0))),"",INDEX([1]Plan!$B:$B,MATCH(F879,[1]Plan!$C:$C,0)))</f>
        <v/>
      </c>
      <c r="P879" s="33" t="str">
        <f t="shared" si="115"/>
        <v/>
      </c>
      <c r="Q879" s="33">
        <f t="shared" si="116"/>
        <v>0</v>
      </c>
      <c r="R879" s="33" t="str">
        <f t="shared" si="117"/>
        <v/>
      </c>
      <c r="S879" s="33" t="str">
        <f>IF(Z879="DUPLIKAT","",Tabelle1[[#This Row],[Soll-Monat]])</f>
        <v/>
      </c>
      <c r="T879" s="33" t="str">
        <f>IF(ISERROR(IF(M879=99,"",INDEX([1]Plan!A:O,MATCH($O879,[1]Plan!B:B,0),MATCH($C879,[1]Plan!$A$2:$O$2,0)))),"",IF(M879=99,"",INDEX([1]Plan!A:O,MATCH($O879,[1]Plan!B:B,0),MATCH($C879,[1]Plan!$A$2:$O$2,0))))</f>
        <v/>
      </c>
      <c r="U879" s="33">
        <f>IF(ISERROR(SUMIFS(P:P,E:E,Datenbank!$E879,C:C,Datenbank!$C879)),"",SUMIFS(P:P,E:E,Datenbank!$E879,C:C,Datenbank!$C879))+IF(ISERROR(SUMIFS(Q:Q,E:E,Datenbank!$E879,C:C,Datenbank!$C879)),"",SUMIFS(Q:Q,E:E,Datenbank!$E879,C:C,Datenbank!$C879))</f>
        <v>0</v>
      </c>
      <c r="V879" s="33" t="str">
        <f>IF(ISERROR(IF(Z879="Duplikat","",(Datenbank!$U879-Datenbank!$T879))),"",IF(Z879="Duplikat","",(Datenbank!$U879-Datenbank!$T879)))</f>
        <v/>
      </c>
      <c r="W879" s="33">
        <f ca="1">IF(ISERROR(SUMIF(O:T,Datenbank!$O879,T:T)),"",SUMIF(O:T,Datenbank!$O879,T:T))</f>
        <v>0</v>
      </c>
      <c r="X879" s="33">
        <f ca="1">IF(ISERROR(SUMIF(O:Q,Datenbank!$O879,Q:Q)),"",SUMIF(O:Q,Datenbank!$O879,Q:Q))+IF(ISERROR(SUMIF(O:Q,Datenbank!$O879,P:P)),"",SUMIF(O:Q,Datenbank!$O879,P:P))</f>
        <v>0</v>
      </c>
      <c r="Y879" s="33">
        <f ca="1">IF(ISERROR(Datenbank!$X879-W879),"",Datenbank!$X879-W879)</f>
        <v>0</v>
      </c>
      <c r="Z879" s="31" t="str" cm="1">
        <f t="array" ref="Z879">_xlfn.LET(_xlpm.fi,_xlfn._xlws.FILTER($O879:$O$2480,(MONTH($D879:$D$2480)=MONTH($D879))*($O879:$O$2480=$O879)),IF(COUNT(_xlpm.fi)&gt;1,"DUPLIKAT",""))</f>
        <v/>
      </c>
      <c r="AA879" s="31"/>
      <c r="AB879" s="31"/>
    </row>
    <row r="880" spans="2:28" ht="20.100000000000001" customHeight="1" x14ac:dyDescent="0.25">
      <c r="B880" s="31">
        <f t="shared" si="112"/>
        <v>868</v>
      </c>
      <c r="C880" s="31">
        <f t="shared" si="113"/>
        <v>1</v>
      </c>
      <c r="D880" s="32"/>
      <c r="E880" s="31"/>
      <c r="F880" s="31">
        <f>Datenbank!$E880</f>
        <v>0</v>
      </c>
      <c r="G880" s="33" t="str">
        <f>IF(ISERROR(INDEX([1]Plan!A:O,MATCH(E880,[1]Plan!C:C,0),MATCH(C880,[1]Plan!$A$2:$O$2,0))),"",INDEX([1]Plan!A:O,MATCH(E880,[1]Plan!C:C,0),MATCH(C880,[1]Plan!$A$2:$O$2,0)))</f>
        <v/>
      </c>
      <c r="H880" s="33"/>
      <c r="I880" s="33"/>
      <c r="J880" s="31"/>
      <c r="K880" s="33" t="str">
        <f t="shared" si="110"/>
        <v/>
      </c>
      <c r="L880" s="33" t="str">
        <f t="shared" si="111"/>
        <v/>
      </c>
      <c r="M880" s="31" t="str">
        <f t="shared" si="114"/>
        <v/>
      </c>
      <c r="N880" s="31" t="str">
        <f>IF(ISERROR(VLOOKUP(M880,[1]Plan!$Q$5:$R$22,2,FALSE)),"",VLOOKUP(M880,[1]Plan!$Q$5:$R$22,2,FALSE))</f>
        <v/>
      </c>
      <c r="O880" s="31" t="str">
        <f>IF(ISERROR(INDEX([1]Plan!$B:$B,MATCH(F880,[1]Plan!$C:$C,0))),"",INDEX([1]Plan!$B:$B,MATCH(F880,[1]Plan!$C:$C,0)))</f>
        <v/>
      </c>
      <c r="P880" s="33" t="str">
        <f t="shared" si="115"/>
        <v/>
      </c>
      <c r="Q880" s="33">
        <f t="shared" si="116"/>
        <v>0</v>
      </c>
      <c r="R880" s="33" t="str">
        <f t="shared" si="117"/>
        <v/>
      </c>
      <c r="S880" s="33" t="str">
        <f>IF(Z880="DUPLIKAT","",Tabelle1[[#This Row],[Soll-Monat]])</f>
        <v/>
      </c>
      <c r="T880" s="33" t="str">
        <f>IF(ISERROR(IF(M880=99,"",INDEX([1]Plan!A:O,MATCH($O880,[1]Plan!B:B,0),MATCH($C880,[1]Plan!$A$2:$O$2,0)))),"",IF(M880=99,"",INDEX([1]Plan!A:O,MATCH($O880,[1]Plan!B:B,0),MATCH($C880,[1]Plan!$A$2:$O$2,0))))</f>
        <v/>
      </c>
      <c r="U880" s="33">
        <f>IF(ISERROR(SUMIFS(P:P,E:E,Datenbank!$E880,C:C,Datenbank!$C880)),"",SUMIFS(P:P,E:E,Datenbank!$E880,C:C,Datenbank!$C880))+IF(ISERROR(SUMIFS(Q:Q,E:E,Datenbank!$E880,C:C,Datenbank!$C880)),"",SUMIFS(Q:Q,E:E,Datenbank!$E880,C:C,Datenbank!$C880))</f>
        <v>0</v>
      </c>
      <c r="V880" s="33" t="str">
        <f>IF(ISERROR(IF(Z880="Duplikat","",(Datenbank!$U880-Datenbank!$T880))),"",IF(Z880="Duplikat","",(Datenbank!$U880-Datenbank!$T880)))</f>
        <v/>
      </c>
      <c r="W880" s="33">
        <f ca="1">IF(ISERROR(SUMIF(O:T,Datenbank!$O880,T:T)),"",SUMIF(O:T,Datenbank!$O880,T:T))</f>
        <v>0</v>
      </c>
      <c r="X880" s="33">
        <f ca="1">IF(ISERROR(SUMIF(O:Q,Datenbank!$O880,Q:Q)),"",SUMIF(O:Q,Datenbank!$O880,Q:Q))+IF(ISERROR(SUMIF(O:Q,Datenbank!$O880,P:P)),"",SUMIF(O:Q,Datenbank!$O880,P:P))</f>
        <v>0</v>
      </c>
      <c r="Y880" s="33">
        <f ca="1">IF(ISERROR(Datenbank!$X880-W880),"",Datenbank!$X880-W880)</f>
        <v>0</v>
      </c>
      <c r="Z880" s="31" t="str" cm="1">
        <f t="array" ref="Z880">_xlfn.LET(_xlpm.fi,_xlfn._xlws.FILTER($O880:$O$2480,(MONTH($D880:$D$2480)=MONTH($D880))*($O880:$O$2480=$O880)),IF(COUNT(_xlpm.fi)&gt;1,"DUPLIKAT",""))</f>
        <v/>
      </c>
      <c r="AA880" s="31"/>
      <c r="AB880" s="31"/>
    </row>
    <row r="881" spans="2:28" ht="20.100000000000001" customHeight="1" x14ac:dyDescent="0.25">
      <c r="B881" s="31">
        <f t="shared" si="112"/>
        <v>869</v>
      </c>
      <c r="C881" s="31">
        <f t="shared" si="113"/>
        <v>1</v>
      </c>
      <c r="D881" s="32"/>
      <c r="E881" s="31"/>
      <c r="F881" s="31">
        <f>Datenbank!$E881</f>
        <v>0</v>
      </c>
      <c r="G881" s="33" t="str">
        <f>IF(ISERROR(INDEX([1]Plan!A:O,MATCH(E881,[1]Plan!C:C,0),MATCH(C881,[1]Plan!$A$2:$O$2,0))),"",INDEX([1]Plan!A:O,MATCH(E881,[1]Plan!C:C,0),MATCH(C881,[1]Plan!$A$2:$O$2,0)))</f>
        <v/>
      </c>
      <c r="H881" s="33"/>
      <c r="I881" s="33"/>
      <c r="J881" s="31"/>
      <c r="K881" s="33" t="str">
        <f t="shared" si="110"/>
        <v/>
      </c>
      <c r="L881" s="33" t="str">
        <f t="shared" si="111"/>
        <v/>
      </c>
      <c r="M881" s="31" t="str">
        <f t="shared" si="114"/>
        <v/>
      </c>
      <c r="N881" s="31" t="str">
        <f>IF(ISERROR(VLOOKUP(M881,[1]Plan!$Q$5:$R$22,2,FALSE)),"",VLOOKUP(M881,[1]Plan!$Q$5:$R$22,2,FALSE))</f>
        <v/>
      </c>
      <c r="O881" s="31" t="str">
        <f>IF(ISERROR(INDEX([1]Plan!$B:$B,MATCH(F881,[1]Plan!$C:$C,0))),"",INDEX([1]Plan!$B:$B,MATCH(F881,[1]Plan!$C:$C,0)))</f>
        <v/>
      </c>
      <c r="P881" s="33" t="str">
        <f t="shared" si="115"/>
        <v/>
      </c>
      <c r="Q881" s="33">
        <f t="shared" si="116"/>
        <v>0</v>
      </c>
      <c r="R881" s="33" t="str">
        <f t="shared" si="117"/>
        <v/>
      </c>
      <c r="S881" s="33" t="str">
        <f>IF(Z881="DUPLIKAT","",Tabelle1[[#This Row],[Soll-Monat]])</f>
        <v/>
      </c>
      <c r="T881" s="33" t="str">
        <f>IF(ISERROR(IF(M881=99,"",INDEX([1]Plan!A:O,MATCH($O881,[1]Plan!B:B,0),MATCH($C881,[1]Plan!$A$2:$O$2,0)))),"",IF(M881=99,"",INDEX([1]Plan!A:O,MATCH($O881,[1]Plan!B:B,0),MATCH($C881,[1]Plan!$A$2:$O$2,0))))</f>
        <v/>
      </c>
      <c r="U881" s="33">
        <f>IF(ISERROR(SUMIFS(P:P,E:E,Datenbank!$E881,C:C,Datenbank!$C881)),"",SUMIFS(P:P,E:E,Datenbank!$E881,C:C,Datenbank!$C881))+IF(ISERROR(SUMIFS(Q:Q,E:E,Datenbank!$E881,C:C,Datenbank!$C881)),"",SUMIFS(Q:Q,E:E,Datenbank!$E881,C:C,Datenbank!$C881))</f>
        <v>0</v>
      </c>
      <c r="V881" s="33" t="str">
        <f>IF(ISERROR(IF(Z881="Duplikat","",(Datenbank!$U881-Datenbank!$T881))),"",IF(Z881="Duplikat","",(Datenbank!$U881-Datenbank!$T881)))</f>
        <v/>
      </c>
      <c r="W881" s="33">
        <f ca="1">IF(ISERROR(SUMIF(O:T,Datenbank!$O881,T:T)),"",SUMIF(O:T,Datenbank!$O881,T:T))</f>
        <v>0</v>
      </c>
      <c r="X881" s="33">
        <f ca="1">IF(ISERROR(SUMIF(O:Q,Datenbank!$O881,Q:Q)),"",SUMIF(O:Q,Datenbank!$O881,Q:Q))+IF(ISERROR(SUMIF(O:Q,Datenbank!$O881,P:P)),"",SUMIF(O:Q,Datenbank!$O881,P:P))</f>
        <v>0</v>
      </c>
      <c r="Y881" s="33">
        <f ca="1">IF(ISERROR(Datenbank!$X881-W881),"",Datenbank!$X881-W881)</f>
        <v>0</v>
      </c>
      <c r="Z881" s="31" t="str" cm="1">
        <f t="array" ref="Z881">_xlfn.LET(_xlpm.fi,_xlfn._xlws.FILTER($O881:$O$2480,(MONTH($D881:$D$2480)=MONTH($D881))*($O881:$O$2480=$O881)),IF(COUNT(_xlpm.fi)&gt;1,"DUPLIKAT",""))</f>
        <v/>
      </c>
      <c r="AA881" s="31"/>
      <c r="AB881" s="31"/>
    </row>
    <row r="882" spans="2:28" ht="20.100000000000001" customHeight="1" x14ac:dyDescent="0.25">
      <c r="B882" s="31">
        <f t="shared" si="112"/>
        <v>870</v>
      </c>
      <c r="C882" s="31">
        <f t="shared" si="113"/>
        <v>1</v>
      </c>
      <c r="D882" s="32"/>
      <c r="E882" s="31"/>
      <c r="F882" s="31">
        <f>Datenbank!$E882</f>
        <v>0</v>
      </c>
      <c r="G882" s="33" t="str">
        <f>IF(ISERROR(INDEX([1]Plan!A:O,MATCH(E882,[1]Plan!C:C,0),MATCH(C882,[1]Plan!$A$2:$O$2,0))),"",INDEX([1]Plan!A:O,MATCH(E882,[1]Plan!C:C,0),MATCH(C882,[1]Plan!$A$2:$O$2,0)))</f>
        <v/>
      </c>
      <c r="H882" s="33"/>
      <c r="I882" s="33"/>
      <c r="J882" s="31"/>
      <c r="K882" s="33" t="str">
        <f t="shared" si="110"/>
        <v/>
      </c>
      <c r="L882" s="33" t="str">
        <f t="shared" si="111"/>
        <v/>
      </c>
      <c r="M882" s="31" t="str">
        <f t="shared" si="114"/>
        <v/>
      </c>
      <c r="N882" s="31" t="str">
        <f>IF(ISERROR(VLOOKUP(M882,[1]Plan!$Q$5:$R$22,2,FALSE)),"",VLOOKUP(M882,[1]Plan!$Q$5:$R$22,2,FALSE))</f>
        <v/>
      </c>
      <c r="O882" s="31" t="str">
        <f>IF(ISERROR(INDEX([1]Plan!$B:$B,MATCH(F882,[1]Plan!$C:$C,0))),"",INDEX([1]Plan!$B:$B,MATCH(F882,[1]Plan!$C:$C,0)))</f>
        <v/>
      </c>
      <c r="P882" s="33" t="str">
        <f t="shared" si="115"/>
        <v/>
      </c>
      <c r="Q882" s="33">
        <f t="shared" si="116"/>
        <v>0</v>
      </c>
      <c r="R882" s="33" t="str">
        <f t="shared" si="117"/>
        <v/>
      </c>
      <c r="S882" s="33" t="str">
        <f>IF(Z882="DUPLIKAT","",Tabelle1[[#This Row],[Soll-Monat]])</f>
        <v/>
      </c>
      <c r="T882" s="33" t="str">
        <f>IF(ISERROR(IF(M882=99,"",INDEX([1]Plan!A:O,MATCH($O882,[1]Plan!B:B,0),MATCH($C882,[1]Plan!$A$2:$O$2,0)))),"",IF(M882=99,"",INDEX([1]Plan!A:O,MATCH($O882,[1]Plan!B:B,0),MATCH($C882,[1]Plan!$A$2:$O$2,0))))</f>
        <v/>
      </c>
      <c r="U882" s="33">
        <f>IF(ISERROR(SUMIFS(P:P,E:E,Datenbank!$E882,C:C,Datenbank!$C882)),"",SUMIFS(P:P,E:E,Datenbank!$E882,C:C,Datenbank!$C882))+IF(ISERROR(SUMIFS(Q:Q,E:E,Datenbank!$E882,C:C,Datenbank!$C882)),"",SUMIFS(Q:Q,E:E,Datenbank!$E882,C:C,Datenbank!$C882))</f>
        <v>0</v>
      </c>
      <c r="V882" s="33" t="str">
        <f>IF(ISERROR(IF(Z882="Duplikat","",(Datenbank!$U882-Datenbank!$T882))),"",IF(Z882="Duplikat","",(Datenbank!$U882-Datenbank!$T882)))</f>
        <v/>
      </c>
      <c r="W882" s="33">
        <f ca="1">IF(ISERROR(SUMIF(O:T,Datenbank!$O882,T:T)),"",SUMIF(O:T,Datenbank!$O882,T:T))</f>
        <v>0</v>
      </c>
      <c r="X882" s="33">
        <f ca="1">IF(ISERROR(SUMIF(O:Q,Datenbank!$O882,Q:Q)),"",SUMIF(O:Q,Datenbank!$O882,Q:Q))+IF(ISERROR(SUMIF(O:Q,Datenbank!$O882,P:P)),"",SUMIF(O:Q,Datenbank!$O882,P:P))</f>
        <v>0</v>
      </c>
      <c r="Y882" s="33">
        <f ca="1">IF(ISERROR(Datenbank!$X882-W882),"",Datenbank!$X882-W882)</f>
        <v>0</v>
      </c>
      <c r="Z882" s="31" t="str" cm="1">
        <f t="array" ref="Z882">_xlfn.LET(_xlpm.fi,_xlfn._xlws.FILTER($O882:$O$2480,(MONTH($D882:$D$2480)=MONTH($D882))*($O882:$O$2480=$O882)),IF(COUNT(_xlpm.fi)&gt;1,"DUPLIKAT",""))</f>
        <v/>
      </c>
      <c r="AA882" s="31"/>
      <c r="AB882" s="31"/>
    </row>
    <row r="883" spans="2:28" ht="20.100000000000001" customHeight="1" x14ac:dyDescent="0.25">
      <c r="B883" s="31">
        <f t="shared" si="112"/>
        <v>871</v>
      </c>
      <c r="C883" s="31">
        <f t="shared" si="113"/>
        <v>1</v>
      </c>
      <c r="D883" s="32"/>
      <c r="E883" s="31"/>
      <c r="F883" s="31">
        <f>Datenbank!$E883</f>
        <v>0</v>
      </c>
      <c r="G883" s="33" t="str">
        <f>IF(ISERROR(INDEX([1]Plan!A:O,MATCH(E883,[1]Plan!C:C,0),MATCH(C883,[1]Plan!$A$2:$O$2,0))),"",INDEX([1]Plan!A:O,MATCH(E883,[1]Plan!C:C,0),MATCH(C883,[1]Plan!$A$2:$O$2,0)))</f>
        <v/>
      </c>
      <c r="H883" s="33"/>
      <c r="I883" s="33"/>
      <c r="J883" s="31"/>
      <c r="K883" s="33" t="str">
        <f t="shared" si="110"/>
        <v/>
      </c>
      <c r="L883" s="33" t="str">
        <f t="shared" si="111"/>
        <v/>
      </c>
      <c r="M883" s="31" t="str">
        <f t="shared" si="114"/>
        <v/>
      </c>
      <c r="N883" s="31" t="str">
        <f>IF(ISERROR(VLOOKUP(M883,[1]Plan!$Q$5:$R$22,2,FALSE)),"",VLOOKUP(M883,[1]Plan!$Q$5:$R$22,2,FALSE))</f>
        <v/>
      </c>
      <c r="O883" s="31" t="str">
        <f>IF(ISERROR(INDEX([1]Plan!$B:$B,MATCH(F883,[1]Plan!$C:$C,0))),"",INDEX([1]Plan!$B:$B,MATCH(F883,[1]Plan!$C:$C,0)))</f>
        <v/>
      </c>
      <c r="P883" s="33" t="str">
        <f t="shared" si="115"/>
        <v/>
      </c>
      <c r="Q883" s="33">
        <f t="shared" si="116"/>
        <v>0</v>
      </c>
      <c r="R883" s="33" t="str">
        <f t="shared" si="117"/>
        <v/>
      </c>
      <c r="S883" s="33" t="str">
        <f>IF(Z883="DUPLIKAT","",Tabelle1[[#This Row],[Soll-Monat]])</f>
        <v/>
      </c>
      <c r="T883" s="33" t="str">
        <f>IF(ISERROR(IF(M883=99,"",INDEX([1]Plan!A:O,MATCH($O883,[1]Plan!B:B,0),MATCH($C883,[1]Plan!$A$2:$O$2,0)))),"",IF(M883=99,"",INDEX([1]Plan!A:O,MATCH($O883,[1]Plan!B:B,0),MATCH($C883,[1]Plan!$A$2:$O$2,0))))</f>
        <v/>
      </c>
      <c r="U883" s="33">
        <f>IF(ISERROR(SUMIFS(P:P,E:E,Datenbank!$E883,C:C,Datenbank!$C883)),"",SUMIFS(P:P,E:E,Datenbank!$E883,C:C,Datenbank!$C883))+IF(ISERROR(SUMIFS(Q:Q,E:E,Datenbank!$E883,C:C,Datenbank!$C883)),"",SUMIFS(Q:Q,E:E,Datenbank!$E883,C:C,Datenbank!$C883))</f>
        <v>0</v>
      </c>
      <c r="V883" s="33" t="str">
        <f>IF(ISERROR(IF(Z883="Duplikat","",(Datenbank!$U883-Datenbank!$T883))),"",IF(Z883="Duplikat","",(Datenbank!$U883-Datenbank!$T883)))</f>
        <v/>
      </c>
      <c r="W883" s="33">
        <f ca="1">IF(ISERROR(SUMIF(O:T,Datenbank!$O883,T:T)),"",SUMIF(O:T,Datenbank!$O883,T:T))</f>
        <v>0</v>
      </c>
      <c r="X883" s="33">
        <f ca="1">IF(ISERROR(SUMIF(O:Q,Datenbank!$O883,Q:Q)),"",SUMIF(O:Q,Datenbank!$O883,Q:Q))+IF(ISERROR(SUMIF(O:Q,Datenbank!$O883,P:P)),"",SUMIF(O:Q,Datenbank!$O883,P:P))</f>
        <v>0</v>
      </c>
      <c r="Y883" s="33">
        <f ca="1">IF(ISERROR(Datenbank!$X883-W883),"",Datenbank!$X883-W883)</f>
        <v>0</v>
      </c>
      <c r="Z883" s="31" t="str" cm="1">
        <f t="array" ref="Z883">_xlfn.LET(_xlpm.fi,_xlfn._xlws.FILTER($O883:$O$2480,(MONTH($D883:$D$2480)=MONTH($D883))*($O883:$O$2480=$O883)),IF(COUNT(_xlpm.fi)&gt;1,"DUPLIKAT",""))</f>
        <v/>
      </c>
      <c r="AA883" s="31"/>
      <c r="AB883" s="31"/>
    </row>
    <row r="884" spans="2:28" ht="20.100000000000001" customHeight="1" x14ac:dyDescent="0.25">
      <c r="B884" s="31">
        <f t="shared" si="112"/>
        <v>872</v>
      </c>
      <c r="C884" s="31">
        <f t="shared" si="113"/>
        <v>1</v>
      </c>
      <c r="D884" s="32"/>
      <c r="E884" s="31"/>
      <c r="F884" s="31">
        <f>Datenbank!$E884</f>
        <v>0</v>
      </c>
      <c r="G884" s="33" t="str">
        <f>IF(ISERROR(INDEX([1]Plan!A:O,MATCH(E884,[1]Plan!C:C,0),MATCH(C884,[1]Plan!$A$2:$O$2,0))),"",INDEX([1]Plan!A:O,MATCH(E884,[1]Plan!C:C,0),MATCH(C884,[1]Plan!$A$2:$O$2,0)))</f>
        <v/>
      </c>
      <c r="H884" s="33"/>
      <c r="I884" s="33"/>
      <c r="J884" s="31"/>
      <c r="K884" s="33" t="str">
        <f t="shared" si="110"/>
        <v/>
      </c>
      <c r="L884" s="33" t="str">
        <f t="shared" si="111"/>
        <v/>
      </c>
      <c r="M884" s="31" t="str">
        <f t="shared" si="114"/>
        <v/>
      </c>
      <c r="N884" s="31" t="str">
        <f>IF(ISERROR(VLOOKUP(M884,[1]Plan!$Q$5:$R$22,2,FALSE)),"",VLOOKUP(M884,[1]Plan!$Q$5:$R$22,2,FALSE))</f>
        <v/>
      </c>
      <c r="O884" s="31" t="str">
        <f>IF(ISERROR(INDEX([1]Plan!$B:$B,MATCH(F884,[1]Plan!$C:$C,0))),"",INDEX([1]Plan!$B:$B,MATCH(F884,[1]Plan!$C:$C,0)))</f>
        <v/>
      </c>
      <c r="P884" s="33" t="str">
        <f t="shared" si="115"/>
        <v/>
      </c>
      <c r="Q884" s="33">
        <f t="shared" si="116"/>
        <v>0</v>
      </c>
      <c r="R884" s="33" t="str">
        <f t="shared" si="117"/>
        <v/>
      </c>
      <c r="S884" s="33" t="str">
        <f>IF(Z884="DUPLIKAT","",Tabelle1[[#This Row],[Soll-Monat]])</f>
        <v/>
      </c>
      <c r="T884" s="33" t="str">
        <f>IF(ISERROR(IF(M884=99,"",INDEX([1]Plan!A:O,MATCH($O884,[1]Plan!B:B,0),MATCH($C884,[1]Plan!$A$2:$O$2,0)))),"",IF(M884=99,"",INDEX([1]Plan!A:O,MATCH($O884,[1]Plan!B:B,0),MATCH($C884,[1]Plan!$A$2:$O$2,0))))</f>
        <v/>
      </c>
      <c r="U884" s="33">
        <f>IF(ISERROR(SUMIFS(P:P,E:E,Datenbank!$E884,C:C,Datenbank!$C884)),"",SUMIFS(P:P,E:E,Datenbank!$E884,C:C,Datenbank!$C884))+IF(ISERROR(SUMIFS(Q:Q,E:E,Datenbank!$E884,C:C,Datenbank!$C884)),"",SUMIFS(Q:Q,E:E,Datenbank!$E884,C:C,Datenbank!$C884))</f>
        <v>0</v>
      </c>
      <c r="V884" s="33" t="str">
        <f>IF(ISERROR(IF(Z884="Duplikat","",(Datenbank!$U884-Datenbank!$T884))),"",IF(Z884="Duplikat","",(Datenbank!$U884-Datenbank!$T884)))</f>
        <v/>
      </c>
      <c r="W884" s="33">
        <f ca="1">IF(ISERROR(SUMIF(O:T,Datenbank!$O884,T:T)),"",SUMIF(O:T,Datenbank!$O884,T:T))</f>
        <v>0</v>
      </c>
      <c r="X884" s="33">
        <f ca="1">IF(ISERROR(SUMIF(O:Q,Datenbank!$O884,Q:Q)),"",SUMIF(O:Q,Datenbank!$O884,Q:Q))+IF(ISERROR(SUMIF(O:Q,Datenbank!$O884,P:P)),"",SUMIF(O:Q,Datenbank!$O884,P:P))</f>
        <v>0</v>
      </c>
      <c r="Y884" s="33">
        <f ca="1">IF(ISERROR(Datenbank!$X884-W884),"",Datenbank!$X884-W884)</f>
        <v>0</v>
      </c>
      <c r="Z884" s="31" t="str" cm="1">
        <f t="array" ref="Z884">_xlfn.LET(_xlpm.fi,_xlfn._xlws.FILTER($O884:$O$2480,(MONTH($D884:$D$2480)=MONTH($D884))*($O884:$O$2480=$O884)),IF(COUNT(_xlpm.fi)&gt;1,"DUPLIKAT",""))</f>
        <v/>
      </c>
      <c r="AA884" s="31"/>
      <c r="AB884" s="31"/>
    </row>
    <row r="885" spans="2:28" ht="20.100000000000001" customHeight="1" x14ac:dyDescent="0.25">
      <c r="B885" s="31">
        <f t="shared" si="112"/>
        <v>873</v>
      </c>
      <c r="C885" s="31">
        <f t="shared" si="113"/>
        <v>1</v>
      </c>
      <c r="D885" s="32"/>
      <c r="E885" s="31"/>
      <c r="F885" s="31">
        <f>Datenbank!$E885</f>
        <v>0</v>
      </c>
      <c r="G885" s="33" t="str">
        <f>IF(ISERROR(INDEX([1]Plan!A:O,MATCH(E885,[1]Plan!C:C,0),MATCH(C885,[1]Plan!$A$2:$O$2,0))),"",INDEX([1]Plan!A:O,MATCH(E885,[1]Plan!C:C,0),MATCH(C885,[1]Plan!$A$2:$O$2,0)))</f>
        <v/>
      </c>
      <c r="H885" s="33"/>
      <c r="I885" s="33"/>
      <c r="J885" s="31"/>
      <c r="K885" s="33" t="str">
        <f t="shared" si="110"/>
        <v/>
      </c>
      <c r="L885" s="33" t="str">
        <f t="shared" si="111"/>
        <v/>
      </c>
      <c r="M885" s="31" t="str">
        <f t="shared" si="114"/>
        <v/>
      </c>
      <c r="N885" s="31" t="str">
        <f>IF(ISERROR(VLOOKUP(M885,[1]Plan!$Q$5:$R$22,2,FALSE)),"",VLOOKUP(M885,[1]Plan!$Q$5:$R$22,2,FALSE))</f>
        <v/>
      </c>
      <c r="O885" s="31" t="str">
        <f>IF(ISERROR(INDEX([1]Plan!$B:$B,MATCH(F885,[1]Plan!$C:$C,0))),"",INDEX([1]Plan!$B:$B,MATCH(F885,[1]Plan!$C:$C,0)))</f>
        <v/>
      </c>
      <c r="P885" s="33" t="str">
        <f t="shared" si="115"/>
        <v/>
      </c>
      <c r="Q885" s="33">
        <f t="shared" si="116"/>
        <v>0</v>
      </c>
      <c r="R885" s="33" t="str">
        <f t="shared" si="117"/>
        <v/>
      </c>
      <c r="S885" s="33" t="str">
        <f>IF(Z885="DUPLIKAT","",Tabelle1[[#This Row],[Soll-Monat]])</f>
        <v/>
      </c>
      <c r="T885" s="33" t="str">
        <f>IF(ISERROR(IF(M885=99,"",INDEX([1]Plan!A:O,MATCH($O885,[1]Plan!B:B,0),MATCH($C885,[1]Plan!$A$2:$O$2,0)))),"",IF(M885=99,"",INDEX([1]Plan!A:O,MATCH($O885,[1]Plan!B:B,0),MATCH($C885,[1]Plan!$A$2:$O$2,0))))</f>
        <v/>
      </c>
      <c r="U885" s="33">
        <f>IF(ISERROR(SUMIFS(P:P,E:E,Datenbank!$E885,C:C,Datenbank!$C885)),"",SUMIFS(P:P,E:E,Datenbank!$E885,C:C,Datenbank!$C885))+IF(ISERROR(SUMIFS(Q:Q,E:E,Datenbank!$E885,C:C,Datenbank!$C885)),"",SUMIFS(Q:Q,E:E,Datenbank!$E885,C:C,Datenbank!$C885))</f>
        <v>0</v>
      </c>
      <c r="V885" s="33" t="str">
        <f>IF(ISERROR(IF(Z885="Duplikat","",(Datenbank!$U885-Datenbank!$T885))),"",IF(Z885="Duplikat","",(Datenbank!$U885-Datenbank!$T885)))</f>
        <v/>
      </c>
      <c r="W885" s="33">
        <f ca="1">IF(ISERROR(SUMIF(O:T,Datenbank!$O885,T:T)),"",SUMIF(O:T,Datenbank!$O885,T:T))</f>
        <v>0</v>
      </c>
      <c r="X885" s="33">
        <f ca="1">IF(ISERROR(SUMIF(O:Q,Datenbank!$O885,Q:Q)),"",SUMIF(O:Q,Datenbank!$O885,Q:Q))+IF(ISERROR(SUMIF(O:Q,Datenbank!$O885,P:P)),"",SUMIF(O:Q,Datenbank!$O885,P:P))</f>
        <v>0</v>
      </c>
      <c r="Y885" s="33">
        <f ca="1">IF(ISERROR(Datenbank!$X885-W885),"",Datenbank!$X885-W885)</f>
        <v>0</v>
      </c>
      <c r="Z885" s="31" t="str" cm="1">
        <f t="array" ref="Z885">_xlfn.LET(_xlpm.fi,_xlfn._xlws.FILTER($O885:$O$2480,(MONTH($D885:$D$2480)=MONTH($D885))*($O885:$O$2480=$O885)),IF(COUNT(_xlpm.fi)&gt;1,"DUPLIKAT",""))</f>
        <v/>
      </c>
      <c r="AA885" s="31"/>
      <c r="AB885" s="31"/>
    </row>
    <row r="886" spans="2:28" ht="20.100000000000001" customHeight="1" x14ac:dyDescent="0.25">
      <c r="B886" s="31">
        <f t="shared" si="112"/>
        <v>874</v>
      </c>
      <c r="C886" s="31">
        <f t="shared" si="113"/>
        <v>1</v>
      </c>
      <c r="D886" s="32"/>
      <c r="E886" s="31"/>
      <c r="F886" s="31">
        <f>Datenbank!$E886</f>
        <v>0</v>
      </c>
      <c r="G886" s="33" t="str">
        <f>IF(ISERROR(INDEX([1]Plan!A:O,MATCH(E886,[1]Plan!C:C,0),MATCH(C886,[1]Plan!$A$2:$O$2,0))),"",INDEX([1]Plan!A:O,MATCH(E886,[1]Plan!C:C,0),MATCH(C886,[1]Plan!$A$2:$O$2,0)))</f>
        <v/>
      </c>
      <c r="H886" s="33"/>
      <c r="I886" s="33"/>
      <c r="J886" s="31"/>
      <c r="K886" s="33" t="str">
        <f t="shared" si="110"/>
        <v/>
      </c>
      <c r="L886" s="33" t="str">
        <f t="shared" si="111"/>
        <v/>
      </c>
      <c r="M886" s="31" t="str">
        <f t="shared" si="114"/>
        <v/>
      </c>
      <c r="N886" s="31" t="str">
        <f>IF(ISERROR(VLOOKUP(M886,[1]Plan!$Q$5:$R$22,2,FALSE)),"",VLOOKUP(M886,[1]Plan!$Q$5:$R$22,2,FALSE))</f>
        <v/>
      </c>
      <c r="O886" s="31" t="str">
        <f>IF(ISERROR(INDEX([1]Plan!$B:$B,MATCH(F886,[1]Plan!$C:$C,0))),"",INDEX([1]Plan!$B:$B,MATCH(F886,[1]Plan!$C:$C,0)))</f>
        <v/>
      </c>
      <c r="P886" s="33" t="str">
        <f t="shared" si="115"/>
        <v/>
      </c>
      <c r="Q886" s="33">
        <f t="shared" si="116"/>
        <v>0</v>
      </c>
      <c r="R886" s="33" t="str">
        <f t="shared" si="117"/>
        <v/>
      </c>
      <c r="S886" s="33" t="str">
        <f>IF(Z886="DUPLIKAT","",Tabelle1[[#This Row],[Soll-Monat]])</f>
        <v/>
      </c>
      <c r="T886" s="33" t="str">
        <f>IF(ISERROR(IF(M886=99,"",INDEX([1]Plan!A:O,MATCH($O886,[1]Plan!B:B,0),MATCH($C886,[1]Plan!$A$2:$O$2,0)))),"",IF(M886=99,"",INDEX([1]Plan!A:O,MATCH($O886,[1]Plan!B:B,0),MATCH($C886,[1]Plan!$A$2:$O$2,0))))</f>
        <v/>
      </c>
      <c r="U886" s="33">
        <f>IF(ISERROR(SUMIFS(P:P,E:E,Datenbank!$E886,C:C,Datenbank!$C886)),"",SUMIFS(P:P,E:E,Datenbank!$E886,C:C,Datenbank!$C886))+IF(ISERROR(SUMIFS(Q:Q,E:E,Datenbank!$E886,C:C,Datenbank!$C886)),"",SUMIFS(Q:Q,E:E,Datenbank!$E886,C:C,Datenbank!$C886))</f>
        <v>0</v>
      </c>
      <c r="V886" s="33" t="str">
        <f>IF(ISERROR(IF(Z886="Duplikat","",(Datenbank!$U886-Datenbank!$T886))),"",IF(Z886="Duplikat","",(Datenbank!$U886-Datenbank!$T886)))</f>
        <v/>
      </c>
      <c r="W886" s="33">
        <f ca="1">IF(ISERROR(SUMIF(O:T,Datenbank!$O886,T:T)),"",SUMIF(O:T,Datenbank!$O886,T:T))</f>
        <v>0</v>
      </c>
      <c r="X886" s="33">
        <f ca="1">IF(ISERROR(SUMIF(O:Q,Datenbank!$O886,Q:Q)),"",SUMIF(O:Q,Datenbank!$O886,Q:Q))+IF(ISERROR(SUMIF(O:Q,Datenbank!$O886,P:P)),"",SUMIF(O:Q,Datenbank!$O886,P:P))</f>
        <v>0</v>
      </c>
      <c r="Y886" s="33">
        <f ca="1">IF(ISERROR(Datenbank!$X886-W886),"",Datenbank!$X886-W886)</f>
        <v>0</v>
      </c>
      <c r="Z886" s="31" t="str" cm="1">
        <f t="array" ref="Z886">_xlfn.LET(_xlpm.fi,_xlfn._xlws.FILTER($O886:$O$2480,(MONTH($D886:$D$2480)=MONTH($D886))*($O886:$O$2480=$O886)),IF(COUNT(_xlpm.fi)&gt;1,"DUPLIKAT",""))</f>
        <v/>
      </c>
      <c r="AA886" s="31"/>
      <c r="AB886" s="31"/>
    </row>
    <row r="887" spans="2:28" ht="20.100000000000001" customHeight="1" x14ac:dyDescent="0.25">
      <c r="B887" s="31">
        <f t="shared" si="112"/>
        <v>875</v>
      </c>
      <c r="C887" s="31">
        <f t="shared" si="113"/>
        <v>1</v>
      </c>
      <c r="D887" s="32"/>
      <c r="E887" s="31"/>
      <c r="F887" s="31">
        <f>Datenbank!$E887</f>
        <v>0</v>
      </c>
      <c r="G887" s="33" t="str">
        <f>IF(ISERROR(INDEX([1]Plan!A:O,MATCH(E887,[1]Plan!C:C,0),MATCH(C887,[1]Plan!$A$2:$O$2,0))),"",INDEX([1]Plan!A:O,MATCH(E887,[1]Plan!C:C,0),MATCH(C887,[1]Plan!$A$2:$O$2,0)))</f>
        <v/>
      </c>
      <c r="H887" s="33"/>
      <c r="I887" s="33"/>
      <c r="J887" s="31"/>
      <c r="K887" s="33" t="str">
        <f t="shared" si="110"/>
        <v/>
      </c>
      <c r="L887" s="33" t="str">
        <f t="shared" si="111"/>
        <v/>
      </c>
      <c r="M887" s="31" t="str">
        <f t="shared" si="114"/>
        <v/>
      </c>
      <c r="N887" s="31" t="str">
        <f>IF(ISERROR(VLOOKUP(M887,[1]Plan!$Q$5:$R$22,2,FALSE)),"",VLOOKUP(M887,[1]Plan!$Q$5:$R$22,2,FALSE))</f>
        <v/>
      </c>
      <c r="O887" s="31" t="str">
        <f>IF(ISERROR(INDEX([1]Plan!$B:$B,MATCH(F887,[1]Plan!$C:$C,0))),"",INDEX([1]Plan!$B:$B,MATCH(F887,[1]Plan!$C:$C,0)))</f>
        <v/>
      </c>
      <c r="P887" s="33" t="str">
        <f t="shared" si="115"/>
        <v/>
      </c>
      <c r="Q887" s="33">
        <f t="shared" si="116"/>
        <v>0</v>
      </c>
      <c r="R887" s="33" t="str">
        <f t="shared" si="117"/>
        <v/>
      </c>
      <c r="S887" s="33" t="str">
        <f>IF(Z887="DUPLIKAT","",Tabelle1[[#This Row],[Soll-Monat]])</f>
        <v/>
      </c>
      <c r="T887" s="33" t="str">
        <f>IF(ISERROR(IF(M887=99,"",INDEX([1]Plan!A:O,MATCH($O887,[1]Plan!B:B,0),MATCH($C887,[1]Plan!$A$2:$O$2,0)))),"",IF(M887=99,"",INDEX([1]Plan!A:O,MATCH($O887,[1]Plan!B:B,0),MATCH($C887,[1]Plan!$A$2:$O$2,0))))</f>
        <v/>
      </c>
      <c r="U887" s="33">
        <f>IF(ISERROR(SUMIFS(P:P,E:E,Datenbank!$E887,C:C,Datenbank!$C887)),"",SUMIFS(P:P,E:E,Datenbank!$E887,C:C,Datenbank!$C887))+IF(ISERROR(SUMIFS(Q:Q,E:E,Datenbank!$E887,C:C,Datenbank!$C887)),"",SUMIFS(Q:Q,E:E,Datenbank!$E887,C:C,Datenbank!$C887))</f>
        <v>0</v>
      </c>
      <c r="V887" s="33" t="str">
        <f>IF(ISERROR(IF(Z887="Duplikat","",(Datenbank!$U887-Datenbank!$T887))),"",IF(Z887="Duplikat","",(Datenbank!$U887-Datenbank!$T887)))</f>
        <v/>
      </c>
      <c r="W887" s="33">
        <f ca="1">IF(ISERROR(SUMIF(O:T,Datenbank!$O887,T:T)),"",SUMIF(O:T,Datenbank!$O887,T:T))</f>
        <v>0</v>
      </c>
      <c r="X887" s="33">
        <f ca="1">IF(ISERROR(SUMIF(O:Q,Datenbank!$O887,Q:Q)),"",SUMIF(O:Q,Datenbank!$O887,Q:Q))+IF(ISERROR(SUMIF(O:Q,Datenbank!$O887,P:P)),"",SUMIF(O:Q,Datenbank!$O887,P:P))</f>
        <v>0</v>
      </c>
      <c r="Y887" s="33">
        <f ca="1">IF(ISERROR(Datenbank!$X887-W887),"",Datenbank!$X887-W887)</f>
        <v>0</v>
      </c>
      <c r="Z887" s="31" t="str" cm="1">
        <f t="array" ref="Z887">_xlfn.LET(_xlpm.fi,_xlfn._xlws.FILTER($O887:$O$2480,(MONTH($D887:$D$2480)=MONTH($D887))*($O887:$O$2480=$O887)),IF(COUNT(_xlpm.fi)&gt;1,"DUPLIKAT",""))</f>
        <v/>
      </c>
      <c r="AA887" s="31"/>
      <c r="AB887" s="31"/>
    </row>
    <row r="888" spans="2:28" ht="20.100000000000001" customHeight="1" x14ac:dyDescent="0.25">
      <c r="B888" s="31">
        <f t="shared" si="112"/>
        <v>876</v>
      </c>
      <c r="C888" s="31">
        <f t="shared" si="113"/>
        <v>1</v>
      </c>
      <c r="D888" s="32"/>
      <c r="E888" s="31"/>
      <c r="F888" s="31">
        <f>Datenbank!$E888</f>
        <v>0</v>
      </c>
      <c r="G888" s="33" t="str">
        <f>IF(ISERROR(INDEX([1]Plan!A:O,MATCH(E888,[1]Plan!C:C,0),MATCH(C888,[1]Plan!$A$2:$O$2,0))),"",INDEX([1]Plan!A:O,MATCH(E888,[1]Plan!C:C,0),MATCH(C888,[1]Plan!$A$2:$O$2,0)))</f>
        <v/>
      </c>
      <c r="H888" s="33"/>
      <c r="I888" s="33"/>
      <c r="J888" s="31"/>
      <c r="K888" s="33" t="str">
        <f t="shared" si="110"/>
        <v/>
      </c>
      <c r="L888" s="33" t="str">
        <f t="shared" si="111"/>
        <v/>
      </c>
      <c r="M888" s="31" t="str">
        <f t="shared" si="114"/>
        <v/>
      </c>
      <c r="N888" s="31" t="str">
        <f>IF(ISERROR(VLOOKUP(M888,[1]Plan!$Q$5:$R$22,2,FALSE)),"",VLOOKUP(M888,[1]Plan!$Q$5:$R$22,2,FALSE))</f>
        <v/>
      </c>
      <c r="O888" s="31" t="str">
        <f>IF(ISERROR(INDEX([1]Plan!$B:$B,MATCH(F888,[1]Plan!$C:$C,0))),"",INDEX([1]Plan!$B:$B,MATCH(F888,[1]Plan!$C:$C,0)))</f>
        <v/>
      </c>
      <c r="P888" s="33" t="str">
        <f t="shared" si="115"/>
        <v/>
      </c>
      <c r="Q888" s="33">
        <f t="shared" si="116"/>
        <v>0</v>
      </c>
      <c r="R888" s="33" t="str">
        <f t="shared" si="117"/>
        <v/>
      </c>
      <c r="S888" s="33" t="str">
        <f>IF(Z888="DUPLIKAT","",Tabelle1[[#This Row],[Soll-Monat]])</f>
        <v/>
      </c>
      <c r="T888" s="33" t="str">
        <f>IF(ISERROR(IF(M888=99,"",INDEX([1]Plan!A:O,MATCH($O888,[1]Plan!B:B,0),MATCH($C888,[1]Plan!$A$2:$O$2,0)))),"",IF(M888=99,"",INDEX([1]Plan!A:O,MATCH($O888,[1]Plan!B:B,0),MATCH($C888,[1]Plan!$A$2:$O$2,0))))</f>
        <v/>
      </c>
      <c r="U888" s="33">
        <f>IF(ISERROR(SUMIFS(P:P,E:E,Datenbank!$E888,C:C,Datenbank!$C888)),"",SUMIFS(P:P,E:E,Datenbank!$E888,C:C,Datenbank!$C888))+IF(ISERROR(SUMIFS(Q:Q,E:E,Datenbank!$E888,C:C,Datenbank!$C888)),"",SUMIFS(Q:Q,E:E,Datenbank!$E888,C:C,Datenbank!$C888))</f>
        <v>0</v>
      </c>
      <c r="V888" s="33" t="str">
        <f>IF(ISERROR(IF(Z888="Duplikat","",(Datenbank!$U888-Datenbank!$T888))),"",IF(Z888="Duplikat","",(Datenbank!$U888-Datenbank!$T888)))</f>
        <v/>
      </c>
      <c r="W888" s="33">
        <f ca="1">IF(ISERROR(SUMIF(O:T,Datenbank!$O888,T:T)),"",SUMIF(O:T,Datenbank!$O888,T:T))</f>
        <v>0</v>
      </c>
      <c r="X888" s="33">
        <f ca="1">IF(ISERROR(SUMIF(O:Q,Datenbank!$O888,Q:Q)),"",SUMIF(O:Q,Datenbank!$O888,Q:Q))+IF(ISERROR(SUMIF(O:Q,Datenbank!$O888,P:P)),"",SUMIF(O:Q,Datenbank!$O888,P:P))</f>
        <v>0</v>
      </c>
      <c r="Y888" s="33">
        <f ca="1">IF(ISERROR(Datenbank!$X888-W888),"",Datenbank!$X888-W888)</f>
        <v>0</v>
      </c>
      <c r="Z888" s="31" t="str" cm="1">
        <f t="array" ref="Z888">_xlfn.LET(_xlpm.fi,_xlfn._xlws.FILTER($O888:$O$2480,(MONTH($D888:$D$2480)=MONTH($D888))*($O888:$O$2480=$O888)),IF(COUNT(_xlpm.fi)&gt;1,"DUPLIKAT",""))</f>
        <v/>
      </c>
      <c r="AA888" s="31"/>
      <c r="AB888" s="31"/>
    </row>
    <row r="889" spans="2:28" ht="20.100000000000001" customHeight="1" x14ac:dyDescent="0.25">
      <c r="B889" s="31">
        <f t="shared" si="112"/>
        <v>877</v>
      </c>
      <c r="C889" s="31">
        <f t="shared" si="113"/>
        <v>1</v>
      </c>
      <c r="D889" s="32"/>
      <c r="E889" s="31"/>
      <c r="F889" s="31">
        <f>Datenbank!$E889</f>
        <v>0</v>
      </c>
      <c r="G889" s="33" t="str">
        <f>IF(ISERROR(INDEX([1]Plan!A:O,MATCH(E889,[1]Plan!C:C,0),MATCH(C889,[1]Plan!$A$2:$O$2,0))),"",INDEX([1]Plan!A:O,MATCH(E889,[1]Plan!C:C,0),MATCH(C889,[1]Plan!$A$2:$O$2,0)))</f>
        <v/>
      </c>
      <c r="H889" s="33"/>
      <c r="I889" s="33"/>
      <c r="J889" s="31"/>
      <c r="K889" s="33" t="str">
        <f t="shared" si="110"/>
        <v/>
      </c>
      <c r="L889" s="33" t="str">
        <f t="shared" si="111"/>
        <v/>
      </c>
      <c r="M889" s="31" t="str">
        <f t="shared" si="114"/>
        <v/>
      </c>
      <c r="N889" s="31" t="str">
        <f>IF(ISERROR(VLOOKUP(M889,[1]Plan!$Q$5:$R$22,2,FALSE)),"",VLOOKUP(M889,[1]Plan!$Q$5:$R$22,2,FALSE))</f>
        <v/>
      </c>
      <c r="O889" s="31" t="str">
        <f>IF(ISERROR(INDEX([1]Plan!$B:$B,MATCH(F889,[1]Plan!$C:$C,0))),"",INDEX([1]Plan!$B:$B,MATCH(F889,[1]Plan!$C:$C,0)))</f>
        <v/>
      </c>
      <c r="P889" s="33" t="str">
        <f t="shared" si="115"/>
        <v/>
      </c>
      <c r="Q889" s="33">
        <f t="shared" si="116"/>
        <v>0</v>
      </c>
      <c r="R889" s="33" t="str">
        <f t="shared" si="117"/>
        <v/>
      </c>
      <c r="S889" s="33" t="str">
        <f>IF(Z889="DUPLIKAT","",Tabelle1[[#This Row],[Soll-Monat]])</f>
        <v/>
      </c>
      <c r="T889" s="33" t="str">
        <f>IF(ISERROR(IF(M889=99,"",INDEX([1]Plan!A:O,MATCH($O889,[1]Plan!B:B,0),MATCH($C889,[1]Plan!$A$2:$O$2,0)))),"",IF(M889=99,"",INDEX([1]Plan!A:O,MATCH($O889,[1]Plan!B:B,0),MATCH($C889,[1]Plan!$A$2:$O$2,0))))</f>
        <v/>
      </c>
      <c r="U889" s="33">
        <f>IF(ISERROR(SUMIFS(P:P,E:E,Datenbank!$E889,C:C,Datenbank!$C889)),"",SUMIFS(P:P,E:E,Datenbank!$E889,C:C,Datenbank!$C889))+IF(ISERROR(SUMIFS(Q:Q,E:E,Datenbank!$E889,C:C,Datenbank!$C889)),"",SUMIFS(Q:Q,E:E,Datenbank!$E889,C:C,Datenbank!$C889))</f>
        <v>0</v>
      </c>
      <c r="V889" s="33" t="str">
        <f>IF(ISERROR(IF(Z889="Duplikat","",(Datenbank!$U889-Datenbank!$T889))),"",IF(Z889="Duplikat","",(Datenbank!$U889-Datenbank!$T889)))</f>
        <v/>
      </c>
      <c r="W889" s="33">
        <f ca="1">IF(ISERROR(SUMIF(O:T,Datenbank!$O889,T:T)),"",SUMIF(O:T,Datenbank!$O889,T:T))</f>
        <v>0</v>
      </c>
      <c r="X889" s="33">
        <f ca="1">IF(ISERROR(SUMIF(O:Q,Datenbank!$O889,Q:Q)),"",SUMIF(O:Q,Datenbank!$O889,Q:Q))+IF(ISERROR(SUMIF(O:Q,Datenbank!$O889,P:P)),"",SUMIF(O:Q,Datenbank!$O889,P:P))</f>
        <v>0</v>
      </c>
      <c r="Y889" s="33">
        <f ca="1">IF(ISERROR(Datenbank!$X889-W889),"",Datenbank!$X889-W889)</f>
        <v>0</v>
      </c>
      <c r="Z889" s="31" t="str" cm="1">
        <f t="array" ref="Z889">_xlfn.LET(_xlpm.fi,_xlfn._xlws.FILTER($O889:$O$2480,(MONTH($D889:$D$2480)=MONTH($D889))*($O889:$O$2480=$O889)),IF(COUNT(_xlpm.fi)&gt;1,"DUPLIKAT",""))</f>
        <v/>
      </c>
      <c r="AA889" s="31"/>
      <c r="AB889" s="31"/>
    </row>
    <row r="890" spans="2:28" ht="20.100000000000001" customHeight="1" x14ac:dyDescent="0.25">
      <c r="B890" s="31">
        <f t="shared" si="112"/>
        <v>878</v>
      </c>
      <c r="C890" s="31">
        <f t="shared" si="113"/>
        <v>1</v>
      </c>
      <c r="D890" s="32"/>
      <c r="E890" s="31"/>
      <c r="F890" s="31">
        <f>Datenbank!$E890</f>
        <v>0</v>
      </c>
      <c r="G890" s="33" t="str">
        <f>IF(ISERROR(INDEX([1]Plan!A:O,MATCH(E890,[1]Plan!C:C,0),MATCH(C890,[1]Plan!$A$2:$O$2,0))),"",INDEX([1]Plan!A:O,MATCH(E890,[1]Plan!C:C,0),MATCH(C890,[1]Plan!$A$2:$O$2,0)))</f>
        <v/>
      </c>
      <c r="H890" s="33"/>
      <c r="I890" s="33"/>
      <c r="J890" s="31"/>
      <c r="K890" s="33" t="str">
        <f t="shared" si="110"/>
        <v/>
      </c>
      <c r="L890" s="33" t="str">
        <f t="shared" si="111"/>
        <v/>
      </c>
      <c r="M890" s="31" t="str">
        <f t="shared" si="114"/>
        <v/>
      </c>
      <c r="N890" s="31" t="str">
        <f>IF(ISERROR(VLOOKUP(M890,[1]Plan!$Q$5:$R$22,2,FALSE)),"",VLOOKUP(M890,[1]Plan!$Q$5:$R$22,2,FALSE))</f>
        <v/>
      </c>
      <c r="O890" s="31" t="str">
        <f>IF(ISERROR(INDEX([1]Plan!$B:$B,MATCH(F890,[1]Plan!$C:$C,0))),"",INDEX([1]Plan!$B:$B,MATCH(F890,[1]Plan!$C:$C,0)))</f>
        <v/>
      </c>
      <c r="P890" s="33" t="str">
        <f t="shared" si="115"/>
        <v/>
      </c>
      <c r="Q890" s="33">
        <f t="shared" si="116"/>
        <v>0</v>
      </c>
      <c r="R890" s="33" t="str">
        <f t="shared" si="117"/>
        <v/>
      </c>
      <c r="S890" s="33" t="str">
        <f>IF(Z890="DUPLIKAT","",Tabelle1[[#This Row],[Soll-Monat]])</f>
        <v/>
      </c>
      <c r="T890" s="33" t="str">
        <f>IF(ISERROR(IF(M890=99,"",INDEX([1]Plan!A:O,MATCH($O890,[1]Plan!B:B,0),MATCH($C890,[1]Plan!$A$2:$O$2,0)))),"",IF(M890=99,"",INDEX([1]Plan!A:O,MATCH($O890,[1]Plan!B:B,0),MATCH($C890,[1]Plan!$A$2:$O$2,0))))</f>
        <v/>
      </c>
      <c r="U890" s="33">
        <f>IF(ISERROR(SUMIFS(P:P,E:E,Datenbank!$E890,C:C,Datenbank!$C890)),"",SUMIFS(P:P,E:E,Datenbank!$E890,C:C,Datenbank!$C890))+IF(ISERROR(SUMIFS(Q:Q,E:E,Datenbank!$E890,C:C,Datenbank!$C890)),"",SUMIFS(Q:Q,E:E,Datenbank!$E890,C:C,Datenbank!$C890))</f>
        <v>0</v>
      </c>
      <c r="V890" s="33" t="str">
        <f>IF(ISERROR(IF(Z890="Duplikat","",(Datenbank!$U890-Datenbank!$T890))),"",IF(Z890="Duplikat","",(Datenbank!$U890-Datenbank!$T890)))</f>
        <v/>
      </c>
      <c r="W890" s="33">
        <f ca="1">IF(ISERROR(SUMIF(O:T,Datenbank!$O890,T:T)),"",SUMIF(O:T,Datenbank!$O890,T:T))</f>
        <v>0</v>
      </c>
      <c r="X890" s="33">
        <f ca="1">IF(ISERROR(SUMIF(O:Q,Datenbank!$O890,Q:Q)),"",SUMIF(O:Q,Datenbank!$O890,Q:Q))+IF(ISERROR(SUMIF(O:Q,Datenbank!$O890,P:P)),"",SUMIF(O:Q,Datenbank!$O890,P:P))</f>
        <v>0</v>
      </c>
      <c r="Y890" s="33">
        <f ca="1">IF(ISERROR(Datenbank!$X890-W890),"",Datenbank!$X890-W890)</f>
        <v>0</v>
      </c>
      <c r="Z890" s="31" t="str" cm="1">
        <f t="array" ref="Z890">_xlfn.LET(_xlpm.fi,_xlfn._xlws.FILTER($O890:$O$2480,(MONTH($D890:$D$2480)=MONTH($D890))*($O890:$O$2480=$O890)),IF(COUNT(_xlpm.fi)&gt;1,"DUPLIKAT",""))</f>
        <v/>
      </c>
      <c r="AA890" s="31"/>
      <c r="AB890" s="31"/>
    </row>
    <row r="891" spans="2:28" ht="20.100000000000001" customHeight="1" x14ac:dyDescent="0.25">
      <c r="B891" s="31">
        <f t="shared" si="112"/>
        <v>879</v>
      </c>
      <c r="C891" s="31">
        <f t="shared" si="113"/>
        <v>1</v>
      </c>
      <c r="D891" s="32"/>
      <c r="E891" s="31"/>
      <c r="F891" s="31">
        <f>Datenbank!$E891</f>
        <v>0</v>
      </c>
      <c r="G891" s="33" t="str">
        <f>IF(ISERROR(INDEX([1]Plan!A:O,MATCH(E891,[1]Plan!C:C,0),MATCH(C891,[1]Plan!$A$2:$O$2,0))),"",INDEX([1]Plan!A:O,MATCH(E891,[1]Plan!C:C,0),MATCH(C891,[1]Plan!$A$2:$O$2,0)))</f>
        <v/>
      </c>
      <c r="H891" s="33"/>
      <c r="I891" s="33"/>
      <c r="J891" s="31"/>
      <c r="K891" s="33" t="str">
        <f t="shared" si="110"/>
        <v/>
      </c>
      <c r="L891" s="33" t="str">
        <f t="shared" si="111"/>
        <v/>
      </c>
      <c r="M891" s="31" t="str">
        <f t="shared" si="114"/>
        <v/>
      </c>
      <c r="N891" s="31" t="str">
        <f>IF(ISERROR(VLOOKUP(M891,[1]Plan!$Q$5:$R$22,2,FALSE)),"",VLOOKUP(M891,[1]Plan!$Q$5:$R$22,2,FALSE))</f>
        <v/>
      </c>
      <c r="O891" s="31" t="str">
        <f>IF(ISERROR(INDEX([1]Plan!$B:$B,MATCH(F891,[1]Plan!$C:$C,0))),"",INDEX([1]Plan!$B:$B,MATCH(F891,[1]Plan!$C:$C,0)))</f>
        <v/>
      </c>
      <c r="P891" s="33" t="str">
        <f t="shared" si="115"/>
        <v/>
      </c>
      <c r="Q891" s="33">
        <f t="shared" si="116"/>
        <v>0</v>
      </c>
      <c r="R891" s="33" t="str">
        <f t="shared" si="117"/>
        <v/>
      </c>
      <c r="S891" s="33" t="str">
        <f>IF(Z891="DUPLIKAT","",Tabelle1[[#This Row],[Soll-Monat]])</f>
        <v/>
      </c>
      <c r="T891" s="33" t="str">
        <f>IF(ISERROR(IF(M891=99,"",INDEX([1]Plan!A:O,MATCH($O891,[1]Plan!B:B,0),MATCH($C891,[1]Plan!$A$2:$O$2,0)))),"",IF(M891=99,"",INDEX([1]Plan!A:O,MATCH($O891,[1]Plan!B:B,0),MATCH($C891,[1]Plan!$A$2:$O$2,0))))</f>
        <v/>
      </c>
      <c r="U891" s="33">
        <f>IF(ISERROR(SUMIFS(P:P,E:E,Datenbank!$E891,C:C,Datenbank!$C891)),"",SUMIFS(P:P,E:E,Datenbank!$E891,C:C,Datenbank!$C891))+IF(ISERROR(SUMIFS(Q:Q,E:E,Datenbank!$E891,C:C,Datenbank!$C891)),"",SUMIFS(Q:Q,E:E,Datenbank!$E891,C:C,Datenbank!$C891))</f>
        <v>0</v>
      </c>
      <c r="V891" s="33" t="str">
        <f>IF(ISERROR(IF(Z891="Duplikat","",(Datenbank!$U891-Datenbank!$T891))),"",IF(Z891="Duplikat","",(Datenbank!$U891-Datenbank!$T891)))</f>
        <v/>
      </c>
      <c r="W891" s="33">
        <f ca="1">IF(ISERROR(SUMIF(O:T,Datenbank!$O891,T:T)),"",SUMIF(O:T,Datenbank!$O891,T:T))</f>
        <v>0</v>
      </c>
      <c r="X891" s="33">
        <f ca="1">IF(ISERROR(SUMIF(O:Q,Datenbank!$O891,Q:Q)),"",SUMIF(O:Q,Datenbank!$O891,Q:Q))+IF(ISERROR(SUMIF(O:Q,Datenbank!$O891,P:P)),"",SUMIF(O:Q,Datenbank!$O891,P:P))</f>
        <v>0</v>
      </c>
      <c r="Y891" s="33">
        <f ca="1">IF(ISERROR(Datenbank!$X891-W891),"",Datenbank!$X891-W891)</f>
        <v>0</v>
      </c>
      <c r="Z891" s="31" t="str" cm="1">
        <f t="array" ref="Z891">_xlfn.LET(_xlpm.fi,_xlfn._xlws.FILTER($O891:$O$2480,(MONTH($D891:$D$2480)=MONTH($D891))*($O891:$O$2480=$O891)),IF(COUNT(_xlpm.fi)&gt;1,"DUPLIKAT",""))</f>
        <v/>
      </c>
      <c r="AA891" s="31"/>
      <c r="AB891" s="31"/>
    </row>
    <row r="892" spans="2:28" ht="20.100000000000001" customHeight="1" x14ac:dyDescent="0.25">
      <c r="B892" s="31">
        <f t="shared" si="112"/>
        <v>880</v>
      </c>
      <c r="C892" s="31">
        <f t="shared" si="113"/>
        <v>1</v>
      </c>
      <c r="D892" s="32"/>
      <c r="E892" s="31"/>
      <c r="F892" s="31">
        <f>Datenbank!$E892</f>
        <v>0</v>
      </c>
      <c r="G892" s="33" t="str">
        <f>IF(ISERROR(INDEX([1]Plan!A:O,MATCH(E892,[1]Plan!C:C,0),MATCH(C892,[1]Plan!$A$2:$O$2,0))),"",INDEX([1]Plan!A:O,MATCH(E892,[1]Plan!C:C,0),MATCH(C892,[1]Plan!$A$2:$O$2,0)))</f>
        <v/>
      </c>
      <c r="H892" s="33"/>
      <c r="I892" s="33"/>
      <c r="J892" s="31"/>
      <c r="K892" s="33" t="str">
        <f t="shared" si="110"/>
        <v/>
      </c>
      <c r="L892" s="33" t="str">
        <f t="shared" si="111"/>
        <v/>
      </c>
      <c r="M892" s="31" t="str">
        <f t="shared" si="114"/>
        <v/>
      </c>
      <c r="N892" s="31" t="str">
        <f>IF(ISERROR(VLOOKUP(M892,[1]Plan!$Q$5:$R$22,2,FALSE)),"",VLOOKUP(M892,[1]Plan!$Q$5:$R$22,2,FALSE))</f>
        <v/>
      </c>
      <c r="O892" s="31" t="str">
        <f>IF(ISERROR(INDEX([1]Plan!$B:$B,MATCH(F892,[1]Plan!$C:$C,0))),"",INDEX([1]Plan!$B:$B,MATCH(F892,[1]Plan!$C:$C,0)))</f>
        <v/>
      </c>
      <c r="P892" s="33" t="str">
        <f t="shared" si="115"/>
        <v/>
      </c>
      <c r="Q892" s="33">
        <f t="shared" si="116"/>
        <v>0</v>
      </c>
      <c r="R892" s="33" t="str">
        <f t="shared" si="117"/>
        <v/>
      </c>
      <c r="S892" s="33" t="str">
        <f>IF(Z892="DUPLIKAT","",Tabelle1[[#This Row],[Soll-Monat]])</f>
        <v/>
      </c>
      <c r="T892" s="33" t="str">
        <f>IF(ISERROR(IF(M892=99,"",INDEX([1]Plan!A:O,MATCH($O892,[1]Plan!B:B,0),MATCH($C892,[1]Plan!$A$2:$O$2,0)))),"",IF(M892=99,"",INDEX([1]Plan!A:O,MATCH($O892,[1]Plan!B:B,0),MATCH($C892,[1]Plan!$A$2:$O$2,0))))</f>
        <v/>
      </c>
      <c r="U892" s="33">
        <f>IF(ISERROR(SUMIFS(P:P,E:E,Datenbank!$E892,C:C,Datenbank!$C892)),"",SUMIFS(P:P,E:E,Datenbank!$E892,C:C,Datenbank!$C892))+IF(ISERROR(SUMIFS(Q:Q,E:E,Datenbank!$E892,C:C,Datenbank!$C892)),"",SUMIFS(Q:Q,E:E,Datenbank!$E892,C:C,Datenbank!$C892))</f>
        <v>0</v>
      </c>
      <c r="V892" s="33" t="str">
        <f>IF(ISERROR(IF(Z892="Duplikat","",(Datenbank!$U892-Datenbank!$T892))),"",IF(Z892="Duplikat","",(Datenbank!$U892-Datenbank!$T892)))</f>
        <v/>
      </c>
      <c r="W892" s="33">
        <f ca="1">IF(ISERROR(SUMIF(O:T,Datenbank!$O892,T:T)),"",SUMIF(O:T,Datenbank!$O892,T:T))</f>
        <v>0</v>
      </c>
      <c r="X892" s="33">
        <f ca="1">IF(ISERROR(SUMIF(O:Q,Datenbank!$O892,Q:Q)),"",SUMIF(O:Q,Datenbank!$O892,Q:Q))+IF(ISERROR(SUMIF(O:Q,Datenbank!$O892,P:P)),"",SUMIF(O:Q,Datenbank!$O892,P:P))</f>
        <v>0</v>
      </c>
      <c r="Y892" s="33">
        <f ca="1">IF(ISERROR(Datenbank!$X892-W892),"",Datenbank!$X892-W892)</f>
        <v>0</v>
      </c>
      <c r="Z892" s="31" t="str" cm="1">
        <f t="array" ref="Z892">_xlfn.LET(_xlpm.fi,_xlfn._xlws.FILTER($O892:$O$2480,(MONTH($D892:$D$2480)=MONTH($D892))*($O892:$O$2480=$O892)),IF(COUNT(_xlpm.fi)&gt;1,"DUPLIKAT",""))</f>
        <v/>
      </c>
      <c r="AA892" s="31"/>
      <c r="AB892" s="31"/>
    </row>
    <row r="893" spans="2:28" ht="20.100000000000001" customHeight="1" x14ac:dyDescent="0.25">
      <c r="B893" s="31">
        <f t="shared" si="112"/>
        <v>881</v>
      </c>
      <c r="C893" s="31">
        <f t="shared" si="113"/>
        <v>1</v>
      </c>
      <c r="D893" s="32"/>
      <c r="E893" s="31"/>
      <c r="F893" s="31">
        <f>Datenbank!$E893</f>
        <v>0</v>
      </c>
      <c r="G893" s="33" t="str">
        <f>IF(ISERROR(INDEX([1]Plan!A:O,MATCH(E893,[1]Plan!C:C,0),MATCH(C893,[1]Plan!$A$2:$O$2,0))),"",INDEX([1]Plan!A:O,MATCH(E893,[1]Plan!C:C,0),MATCH(C893,[1]Plan!$A$2:$O$2,0)))</f>
        <v/>
      </c>
      <c r="H893" s="33"/>
      <c r="I893" s="33"/>
      <c r="J893" s="31"/>
      <c r="K893" s="33" t="str">
        <f t="shared" si="110"/>
        <v/>
      </c>
      <c r="L893" s="33" t="str">
        <f t="shared" si="111"/>
        <v/>
      </c>
      <c r="M893" s="31" t="str">
        <f t="shared" si="114"/>
        <v/>
      </c>
      <c r="N893" s="31" t="str">
        <f>IF(ISERROR(VLOOKUP(M893,[1]Plan!$Q$5:$R$22,2,FALSE)),"",VLOOKUP(M893,[1]Plan!$Q$5:$R$22,2,FALSE))</f>
        <v/>
      </c>
      <c r="O893" s="31" t="str">
        <f>IF(ISERROR(INDEX([1]Plan!$B:$B,MATCH(F893,[1]Plan!$C:$C,0))),"",INDEX([1]Plan!$B:$B,MATCH(F893,[1]Plan!$C:$C,0)))</f>
        <v/>
      </c>
      <c r="P893" s="33" t="str">
        <f t="shared" si="115"/>
        <v/>
      </c>
      <c r="Q893" s="33">
        <f t="shared" si="116"/>
        <v>0</v>
      </c>
      <c r="R893" s="33" t="str">
        <f t="shared" si="117"/>
        <v/>
      </c>
      <c r="S893" s="33" t="str">
        <f>IF(Z893="DUPLIKAT","",Tabelle1[[#This Row],[Soll-Monat]])</f>
        <v/>
      </c>
      <c r="T893" s="33" t="str">
        <f>IF(ISERROR(IF(M893=99,"",INDEX([1]Plan!A:O,MATCH($O893,[1]Plan!B:B,0),MATCH($C893,[1]Plan!$A$2:$O$2,0)))),"",IF(M893=99,"",INDEX([1]Plan!A:O,MATCH($O893,[1]Plan!B:B,0),MATCH($C893,[1]Plan!$A$2:$O$2,0))))</f>
        <v/>
      </c>
      <c r="U893" s="33">
        <f>IF(ISERROR(SUMIFS(P:P,E:E,Datenbank!$E893,C:C,Datenbank!$C893)),"",SUMIFS(P:P,E:E,Datenbank!$E893,C:C,Datenbank!$C893))+IF(ISERROR(SUMIFS(Q:Q,E:E,Datenbank!$E893,C:C,Datenbank!$C893)),"",SUMIFS(Q:Q,E:E,Datenbank!$E893,C:C,Datenbank!$C893))</f>
        <v>0</v>
      </c>
      <c r="V893" s="33" t="str">
        <f>IF(ISERROR(IF(Z893="Duplikat","",(Datenbank!$U893-Datenbank!$T893))),"",IF(Z893="Duplikat","",(Datenbank!$U893-Datenbank!$T893)))</f>
        <v/>
      </c>
      <c r="W893" s="33">
        <f ca="1">IF(ISERROR(SUMIF(O:T,Datenbank!$O893,T:T)),"",SUMIF(O:T,Datenbank!$O893,T:T))</f>
        <v>0</v>
      </c>
      <c r="X893" s="33">
        <f ca="1">IF(ISERROR(SUMIF(O:Q,Datenbank!$O893,Q:Q)),"",SUMIF(O:Q,Datenbank!$O893,Q:Q))+IF(ISERROR(SUMIF(O:Q,Datenbank!$O893,P:P)),"",SUMIF(O:Q,Datenbank!$O893,P:P))</f>
        <v>0</v>
      </c>
      <c r="Y893" s="33">
        <f ca="1">IF(ISERROR(Datenbank!$X893-W893),"",Datenbank!$X893-W893)</f>
        <v>0</v>
      </c>
      <c r="Z893" s="31" t="str" cm="1">
        <f t="array" ref="Z893">_xlfn.LET(_xlpm.fi,_xlfn._xlws.FILTER($O893:$O$2480,(MONTH($D893:$D$2480)=MONTH($D893))*($O893:$O$2480=$O893)),IF(COUNT(_xlpm.fi)&gt;1,"DUPLIKAT",""))</f>
        <v/>
      </c>
      <c r="AA893" s="31"/>
      <c r="AB893" s="31"/>
    </row>
    <row r="894" spans="2:28" ht="20.100000000000001" customHeight="1" x14ac:dyDescent="0.25">
      <c r="B894" s="31">
        <f t="shared" si="112"/>
        <v>882</v>
      </c>
      <c r="C894" s="31">
        <f t="shared" si="113"/>
        <v>1</v>
      </c>
      <c r="D894" s="32"/>
      <c r="E894" s="31"/>
      <c r="F894" s="31">
        <f>Datenbank!$E894</f>
        <v>0</v>
      </c>
      <c r="G894" s="33" t="str">
        <f>IF(ISERROR(INDEX([1]Plan!A:O,MATCH(E894,[1]Plan!C:C,0),MATCH(C894,[1]Plan!$A$2:$O$2,0))),"",INDEX([1]Plan!A:O,MATCH(E894,[1]Plan!C:C,0),MATCH(C894,[1]Plan!$A$2:$O$2,0)))</f>
        <v/>
      </c>
      <c r="H894" s="33"/>
      <c r="I894" s="33"/>
      <c r="J894" s="31"/>
      <c r="K894" s="33" t="str">
        <f t="shared" si="110"/>
        <v/>
      </c>
      <c r="L894" s="33" t="str">
        <f t="shared" si="111"/>
        <v/>
      </c>
      <c r="M894" s="31" t="str">
        <f t="shared" si="114"/>
        <v/>
      </c>
      <c r="N894" s="31" t="str">
        <f>IF(ISERROR(VLOOKUP(M894,[1]Plan!$Q$5:$R$22,2,FALSE)),"",VLOOKUP(M894,[1]Plan!$Q$5:$R$22,2,FALSE))</f>
        <v/>
      </c>
      <c r="O894" s="31" t="str">
        <f>IF(ISERROR(INDEX([1]Plan!$B:$B,MATCH(F894,[1]Plan!$C:$C,0))),"",INDEX([1]Plan!$B:$B,MATCH(F894,[1]Plan!$C:$C,0)))</f>
        <v/>
      </c>
      <c r="P894" s="33" t="str">
        <f t="shared" si="115"/>
        <v/>
      </c>
      <c r="Q894" s="33">
        <f t="shared" si="116"/>
        <v>0</v>
      </c>
      <c r="R894" s="33" t="str">
        <f t="shared" si="117"/>
        <v/>
      </c>
      <c r="S894" s="33" t="str">
        <f>IF(Z894="DUPLIKAT","",Tabelle1[[#This Row],[Soll-Monat]])</f>
        <v/>
      </c>
      <c r="T894" s="33" t="str">
        <f>IF(ISERROR(IF(M894=99,"",INDEX([1]Plan!A:O,MATCH($O894,[1]Plan!B:B,0),MATCH($C894,[1]Plan!$A$2:$O$2,0)))),"",IF(M894=99,"",INDEX([1]Plan!A:O,MATCH($O894,[1]Plan!B:B,0),MATCH($C894,[1]Plan!$A$2:$O$2,0))))</f>
        <v/>
      </c>
      <c r="U894" s="33">
        <f>IF(ISERROR(SUMIFS(P:P,E:E,Datenbank!$E894,C:C,Datenbank!$C894)),"",SUMIFS(P:P,E:E,Datenbank!$E894,C:C,Datenbank!$C894))+IF(ISERROR(SUMIFS(Q:Q,E:E,Datenbank!$E894,C:C,Datenbank!$C894)),"",SUMIFS(Q:Q,E:E,Datenbank!$E894,C:C,Datenbank!$C894))</f>
        <v>0</v>
      </c>
      <c r="V894" s="33" t="str">
        <f>IF(ISERROR(IF(Z894="Duplikat","",(Datenbank!$U894-Datenbank!$T894))),"",IF(Z894="Duplikat","",(Datenbank!$U894-Datenbank!$T894)))</f>
        <v/>
      </c>
      <c r="W894" s="33">
        <f ca="1">IF(ISERROR(SUMIF(O:T,Datenbank!$O894,T:T)),"",SUMIF(O:T,Datenbank!$O894,T:T))</f>
        <v>0</v>
      </c>
      <c r="X894" s="33">
        <f ca="1">IF(ISERROR(SUMIF(O:Q,Datenbank!$O894,Q:Q)),"",SUMIF(O:Q,Datenbank!$O894,Q:Q))+IF(ISERROR(SUMIF(O:Q,Datenbank!$O894,P:P)),"",SUMIF(O:Q,Datenbank!$O894,P:P))</f>
        <v>0</v>
      </c>
      <c r="Y894" s="33">
        <f ca="1">IF(ISERROR(Datenbank!$X894-W894),"",Datenbank!$X894-W894)</f>
        <v>0</v>
      </c>
      <c r="Z894" s="31" t="str" cm="1">
        <f t="array" ref="Z894">_xlfn.LET(_xlpm.fi,_xlfn._xlws.FILTER($O894:$O$2480,(MONTH($D894:$D$2480)=MONTH($D894))*($O894:$O$2480=$O894)),IF(COUNT(_xlpm.fi)&gt;1,"DUPLIKAT",""))</f>
        <v/>
      </c>
      <c r="AA894" s="31"/>
      <c r="AB894" s="31"/>
    </row>
    <row r="895" spans="2:28" ht="20.100000000000001" customHeight="1" x14ac:dyDescent="0.25">
      <c r="B895" s="31">
        <f t="shared" si="112"/>
        <v>883</v>
      </c>
      <c r="C895" s="31">
        <f t="shared" si="113"/>
        <v>1</v>
      </c>
      <c r="D895" s="32"/>
      <c r="E895" s="31"/>
      <c r="F895" s="31">
        <f>Datenbank!$E895</f>
        <v>0</v>
      </c>
      <c r="G895" s="33" t="str">
        <f>IF(ISERROR(INDEX([1]Plan!A:O,MATCH(E895,[1]Plan!C:C,0),MATCH(C895,[1]Plan!$A$2:$O$2,0))),"",INDEX([1]Plan!A:O,MATCH(E895,[1]Plan!C:C,0),MATCH(C895,[1]Plan!$A$2:$O$2,0)))</f>
        <v/>
      </c>
      <c r="H895" s="33"/>
      <c r="I895" s="33"/>
      <c r="J895" s="31"/>
      <c r="K895" s="33" t="str">
        <f t="shared" si="110"/>
        <v/>
      </c>
      <c r="L895" s="33" t="str">
        <f t="shared" si="111"/>
        <v/>
      </c>
      <c r="M895" s="31" t="str">
        <f t="shared" si="114"/>
        <v/>
      </c>
      <c r="N895" s="31" t="str">
        <f>IF(ISERROR(VLOOKUP(M895,[1]Plan!$Q$5:$R$22,2,FALSE)),"",VLOOKUP(M895,[1]Plan!$Q$5:$R$22,2,FALSE))</f>
        <v/>
      </c>
      <c r="O895" s="31" t="str">
        <f>IF(ISERROR(INDEX([1]Plan!$B:$B,MATCH(F895,[1]Plan!$C:$C,0))),"",INDEX([1]Plan!$B:$B,MATCH(F895,[1]Plan!$C:$C,0)))</f>
        <v/>
      </c>
      <c r="P895" s="33" t="str">
        <f t="shared" si="115"/>
        <v/>
      </c>
      <c r="Q895" s="33">
        <f t="shared" si="116"/>
        <v>0</v>
      </c>
      <c r="R895" s="33" t="str">
        <f t="shared" si="117"/>
        <v/>
      </c>
      <c r="S895" s="33" t="str">
        <f>IF(Z895="DUPLIKAT","",Tabelle1[[#This Row],[Soll-Monat]])</f>
        <v/>
      </c>
      <c r="T895" s="33" t="str">
        <f>IF(ISERROR(IF(M895=99,"",INDEX([1]Plan!A:O,MATCH($O895,[1]Plan!B:B,0),MATCH($C895,[1]Plan!$A$2:$O$2,0)))),"",IF(M895=99,"",INDEX([1]Plan!A:O,MATCH($O895,[1]Plan!B:B,0),MATCH($C895,[1]Plan!$A$2:$O$2,0))))</f>
        <v/>
      </c>
      <c r="U895" s="33">
        <f>IF(ISERROR(SUMIFS(P:P,E:E,Datenbank!$E895,C:C,Datenbank!$C895)),"",SUMIFS(P:P,E:E,Datenbank!$E895,C:C,Datenbank!$C895))+IF(ISERROR(SUMIFS(Q:Q,E:E,Datenbank!$E895,C:C,Datenbank!$C895)),"",SUMIFS(Q:Q,E:E,Datenbank!$E895,C:C,Datenbank!$C895))</f>
        <v>0</v>
      </c>
      <c r="V895" s="33" t="str">
        <f>IF(ISERROR(IF(Z895="Duplikat","",(Datenbank!$U895-Datenbank!$T895))),"",IF(Z895="Duplikat","",(Datenbank!$U895-Datenbank!$T895)))</f>
        <v/>
      </c>
      <c r="W895" s="33">
        <f ca="1">IF(ISERROR(SUMIF(O:T,Datenbank!$O895,T:T)),"",SUMIF(O:T,Datenbank!$O895,T:T))</f>
        <v>0</v>
      </c>
      <c r="X895" s="33">
        <f ca="1">IF(ISERROR(SUMIF(O:Q,Datenbank!$O895,Q:Q)),"",SUMIF(O:Q,Datenbank!$O895,Q:Q))+IF(ISERROR(SUMIF(O:Q,Datenbank!$O895,P:P)),"",SUMIF(O:Q,Datenbank!$O895,P:P))</f>
        <v>0</v>
      </c>
      <c r="Y895" s="33">
        <f ca="1">IF(ISERROR(Datenbank!$X895-W895),"",Datenbank!$X895-W895)</f>
        <v>0</v>
      </c>
      <c r="Z895" s="31" t="str" cm="1">
        <f t="array" ref="Z895">_xlfn.LET(_xlpm.fi,_xlfn._xlws.FILTER($O895:$O$2480,(MONTH($D895:$D$2480)=MONTH($D895))*($O895:$O$2480=$O895)),IF(COUNT(_xlpm.fi)&gt;1,"DUPLIKAT",""))</f>
        <v/>
      </c>
      <c r="AA895" s="31"/>
      <c r="AB895" s="31"/>
    </row>
    <row r="896" spans="2:28" ht="20.100000000000001" customHeight="1" x14ac:dyDescent="0.25">
      <c r="B896" s="31">
        <f t="shared" si="112"/>
        <v>884</v>
      </c>
      <c r="C896" s="31">
        <f t="shared" si="113"/>
        <v>1</v>
      </c>
      <c r="D896" s="32"/>
      <c r="E896" s="31"/>
      <c r="F896" s="31">
        <f>Datenbank!$E896</f>
        <v>0</v>
      </c>
      <c r="G896" s="33" t="str">
        <f>IF(ISERROR(INDEX([1]Plan!A:O,MATCH(E896,[1]Plan!C:C,0),MATCH(C896,[1]Plan!$A$2:$O$2,0))),"",INDEX([1]Plan!A:O,MATCH(E896,[1]Plan!C:C,0),MATCH(C896,[1]Plan!$A$2:$O$2,0)))</f>
        <v/>
      </c>
      <c r="H896" s="33"/>
      <c r="I896" s="33"/>
      <c r="J896" s="31"/>
      <c r="K896" s="33" t="str">
        <f t="shared" si="110"/>
        <v/>
      </c>
      <c r="L896" s="33" t="str">
        <f t="shared" si="111"/>
        <v/>
      </c>
      <c r="M896" s="31" t="str">
        <f t="shared" si="114"/>
        <v/>
      </c>
      <c r="N896" s="31" t="str">
        <f>IF(ISERROR(VLOOKUP(M896,[1]Plan!$Q$5:$R$22,2,FALSE)),"",VLOOKUP(M896,[1]Plan!$Q$5:$R$22,2,FALSE))</f>
        <v/>
      </c>
      <c r="O896" s="31" t="str">
        <f>IF(ISERROR(INDEX([1]Plan!$B:$B,MATCH(F896,[1]Plan!$C:$C,0))),"",INDEX([1]Plan!$B:$B,MATCH(F896,[1]Plan!$C:$C,0)))</f>
        <v/>
      </c>
      <c r="P896" s="33" t="str">
        <f t="shared" si="115"/>
        <v/>
      </c>
      <c r="Q896" s="33">
        <f t="shared" si="116"/>
        <v>0</v>
      </c>
      <c r="R896" s="33" t="str">
        <f t="shared" si="117"/>
        <v/>
      </c>
      <c r="S896" s="33" t="str">
        <f>IF(Z896="DUPLIKAT","",Tabelle1[[#This Row],[Soll-Monat]])</f>
        <v/>
      </c>
      <c r="T896" s="33" t="str">
        <f>IF(ISERROR(IF(M896=99,"",INDEX([1]Plan!A:O,MATCH($O896,[1]Plan!B:B,0),MATCH($C896,[1]Plan!$A$2:$O$2,0)))),"",IF(M896=99,"",INDEX([1]Plan!A:O,MATCH($O896,[1]Plan!B:B,0),MATCH($C896,[1]Plan!$A$2:$O$2,0))))</f>
        <v/>
      </c>
      <c r="U896" s="33">
        <f>IF(ISERROR(SUMIFS(P:P,E:E,Datenbank!$E896,C:C,Datenbank!$C896)),"",SUMIFS(P:P,E:E,Datenbank!$E896,C:C,Datenbank!$C896))+IF(ISERROR(SUMIFS(Q:Q,E:E,Datenbank!$E896,C:C,Datenbank!$C896)),"",SUMIFS(Q:Q,E:E,Datenbank!$E896,C:C,Datenbank!$C896))</f>
        <v>0</v>
      </c>
      <c r="V896" s="33" t="str">
        <f>IF(ISERROR(IF(Z896="Duplikat","",(Datenbank!$U896-Datenbank!$T896))),"",IF(Z896="Duplikat","",(Datenbank!$U896-Datenbank!$T896)))</f>
        <v/>
      </c>
      <c r="W896" s="33">
        <f ca="1">IF(ISERROR(SUMIF(O:T,Datenbank!$O896,T:T)),"",SUMIF(O:T,Datenbank!$O896,T:T))</f>
        <v>0</v>
      </c>
      <c r="X896" s="33">
        <f ca="1">IF(ISERROR(SUMIF(O:Q,Datenbank!$O896,Q:Q)),"",SUMIF(O:Q,Datenbank!$O896,Q:Q))+IF(ISERROR(SUMIF(O:Q,Datenbank!$O896,P:P)),"",SUMIF(O:Q,Datenbank!$O896,P:P))</f>
        <v>0</v>
      </c>
      <c r="Y896" s="33">
        <f ca="1">IF(ISERROR(Datenbank!$X896-W896),"",Datenbank!$X896-W896)</f>
        <v>0</v>
      </c>
      <c r="Z896" s="31" t="str" cm="1">
        <f t="array" ref="Z896">_xlfn.LET(_xlpm.fi,_xlfn._xlws.FILTER($O896:$O$2480,(MONTH($D896:$D$2480)=MONTH($D896))*($O896:$O$2480=$O896)),IF(COUNT(_xlpm.fi)&gt;1,"DUPLIKAT",""))</f>
        <v/>
      </c>
      <c r="AA896" s="31"/>
      <c r="AB896" s="31"/>
    </row>
    <row r="897" spans="2:28" ht="20.100000000000001" customHeight="1" x14ac:dyDescent="0.25">
      <c r="B897" s="31">
        <f t="shared" si="112"/>
        <v>885</v>
      </c>
      <c r="C897" s="31">
        <f t="shared" si="113"/>
        <v>1</v>
      </c>
      <c r="D897" s="32"/>
      <c r="E897" s="31"/>
      <c r="F897" s="31">
        <f>Datenbank!$E897</f>
        <v>0</v>
      </c>
      <c r="G897" s="33" t="str">
        <f>IF(ISERROR(INDEX([1]Plan!A:O,MATCH(E897,[1]Plan!C:C,0),MATCH(C897,[1]Plan!$A$2:$O$2,0))),"",INDEX([1]Plan!A:O,MATCH(E897,[1]Plan!C:C,0),MATCH(C897,[1]Plan!$A$2:$O$2,0)))</f>
        <v/>
      </c>
      <c r="H897" s="33"/>
      <c r="I897" s="33"/>
      <c r="J897" s="31"/>
      <c r="K897" s="33" t="str">
        <f t="shared" si="110"/>
        <v/>
      </c>
      <c r="L897" s="33" t="str">
        <f t="shared" si="111"/>
        <v/>
      </c>
      <c r="M897" s="31" t="str">
        <f t="shared" si="114"/>
        <v/>
      </c>
      <c r="N897" s="31" t="str">
        <f>IF(ISERROR(VLOOKUP(M897,[1]Plan!$Q$5:$R$22,2,FALSE)),"",VLOOKUP(M897,[1]Plan!$Q$5:$R$22,2,FALSE))</f>
        <v/>
      </c>
      <c r="O897" s="31" t="str">
        <f>IF(ISERROR(INDEX([1]Plan!$B:$B,MATCH(F897,[1]Plan!$C:$C,0))),"",INDEX([1]Plan!$B:$B,MATCH(F897,[1]Plan!$C:$C,0)))</f>
        <v/>
      </c>
      <c r="P897" s="33" t="str">
        <f t="shared" si="115"/>
        <v/>
      </c>
      <c r="Q897" s="33">
        <f t="shared" si="116"/>
        <v>0</v>
      </c>
      <c r="R897" s="33" t="str">
        <f t="shared" si="117"/>
        <v/>
      </c>
      <c r="S897" s="33" t="str">
        <f>IF(Z897="DUPLIKAT","",Tabelle1[[#This Row],[Soll-Monat]])</f>
        <v/>
      </c>
      <c r="T897" s="33" t="str">
        <f>IF(ISERROR(IF(M897=99,"",INDEX([1]Plan!A:O,MATCH($O897,[1]Plan!B:B,0),MATCH($C897,[1]Plan!$A$2:$O$2,0)))),"",IF(M897=99,"",INDEX([1]Plan!A:O,MATCH($O897,[1]Plan!B:B,0),MATCH($C897,[1]Plan!$A$2:$O$2,0))))</f>
        <v/>
      </c>
      <c r="U897" s="33">
        <f>IF(ISERROR(SUMIFS(P:P,E:E,Datenbank!$E897,C:C,Datenbank!$C897)),"",SUMIFS(P:P,E:E,Datenbank!$E897,C:C,Datenbank!$C897))+IF(ISERROR(SUMIFS(Q:Q,E:E,Datenbank!$E897,C:C,Datenbank!$C897)),"",SUMIFS(Q:Q,E:E,Datenbank!$E897,C:C,Datenbank!$C897))</f>
        <v>0</v>
      </c>
      <c r="V897" s="33" t="str">
        <f>IF(ISERROR(IF(Z897="Duplikat","",(Datenbank!$U897-Datenbank!$T897))),"",IF(Z897="Duplikat","",(Datenbank!$U897-Datenbank!$T897)))</f>
        <v/>
      </c>
      <c r="W897" s="33">
        <f ca="1">IF(ISERROR(SUMIF(O:T,Datenbank!$O897,T:T)),"",SUMIF(O:T,Datenbank!$O897,T:T))</f>
        <v>0</v>
      </c>
      <c r="X897" s="33">
        <f ca="1">IF(ISERROR(SUMIF(O:Q,Datenbank!$O897,Q:Q)),"",SUMIF(O:Q,Datenbank!$O897,Q:Q))+IF(ISERROR(SUMIF(O:Q,Datenbank!$O897,P:P)),"",SUMIF(O:Q,Datenbank!$O897,P:P))</f>
        <v>0</v>
      </c>
      <c r="Y897" s="33">
        <f ca="1">IF(ISERROR(Datenbank!$X897-W897),"",Datenbank!$X897-W897)</f>
        <v>0</v>
      </c>
      <c r="Z897" s="31" t="str" cm="1">
        <f t="array" ref="Z897">_xlfn.LET(_xlpm.fi,_xlfn._xlws.FILTER($O897:$O$2480,(MONTH($D897:$D$2480)=MONTH($D897))*($O897:$O$2480=$O897)),IF(COUNT(_xlpm.fi)&gt;1,"DUPLIKAT",""))</f>
        <v/>
      </c>
      <c r="AA897" s="31"/>
      <c r="AB897" s="31"/>
    </row>
    <row r="898" spans="2:28" ht="20.100000000000001" customHeight="1" x14ac:dyDescent="0.25">
      <c r="B898" s="31">
        <f t="shared" si="112"/>
        <v>886</v>
      </c>
      <c r="C898" s="31">
        <f t="shared" si="113"/>
        <v>1</v>
      </c>
      <c r="D898" s="32"/>
      <c r="E898" s="31"/>
      <c r="F898" s="31">
        <f>Datenbank!$E898</f>
        <v>0</v>
      </c>
      <c r="G898" s="33" t="str">
        <f>IF(ISERROR(INDEX([1]Plan!A:O,MATCH(E898,[1]Plan!C:C,0),MATCH(C898,[1]Plan!$A$2:$O$2,0))),"",INDEX([1]Plan!A:O,MATCH(E898,[1]Plan!C:C,0),MATCH(C898,[1]Plan!$A$2:$O$2,0)))</f>
        <v/>
      </c>
      <c r="H898" s="33"/>
      <c r="I898" s="33"/>
      <c r="J898" s="31"/>
      <c r="K898" s="33" t="str">
        <f t="shared" si="110"/>
        <v/>
      </c>
      <c r="L898" s="33" t="str">
        <f t="shared" si="111"/>
        <v/>
      </c>
      <c r="M898" s="31" t="str">
        <f t="shared" si="114"/>
        <v/>
      </c>
      <c r="N898" s="31" t="str">
        <f>IF(ISERROR(VLOOKUP(M898,[1]Plan!$Q$5:$R$22,2,FALSE)),"",VLOOKUP(M898,[1]Plan!$Q$5:$R$22,2,FALSE))</f>
        <v/>
      </c>
      <c r="O898" s="31" t="str">
        <f>IF(ISERROR(INDEX([1]Plan!$B:$B,MATCH(F898,[1]Plan!$C:$C,0))),"",INDEX([1]Plan!$B:$B,MATCH(F898,[1]Plan!$C:$C,0)))</f>
        <v/>
      </c>
      <c r="P898" s="33" t="str">
        <f t="shared" si="115"/>
        <v/>
      </c>
      <c r="Q898" s="33">
        <f t="shared" si="116"/>
        <v>0</v>
      </c>
      <c r="R898" s="33" t="str">
        <f t="shared" si="117"/>
        <v/>
      </c>
      <c r="S898" s="33" t="str">
        <f>IF(Z898="DUPLIKAT","",Tabelle1[[#This Row],[Soll-Monat]])</f>
        <v/>
      </c>
      <c r="T898" s="33" t="str">
        <f>IF(ISERROR(IF(M898=99,"",INDEX([1]Plan!A:O,MATCH($O898,[1]Plan!B:B,0),MATCH($C898,[1]Plan!$A$2:$O$2,0)))),"",IF(M898=99,"",INDEX([1]Plan!A:O,MATCH($O898,[1]Plan!B:B,0),MATCH($C898,[1]Plan!$A$2:$O$2,0))))</f>
        <v/>
      </c>
      <c r="U898" s="33">
        <f>IF(ISERROR(SUMIFS(P:P,E:E,Datenbank!$E898,C:C,Datenbank!$C898)),"",SUMIFS(P:P,E:E,Datenbank!$E898,C:C,Datenbank!$C898))+IF(ISERROR(SUMIFS(Q:Q,E:E,Datenbank!$E898,C:C,Datenbank!$C898)),"",SUMIFS(Q:Q,E:E,Datenbank!$E898,C:C,Datenbank!$C898))</f>
        <v>0</v>
      </c>
      <c r="V898" s="33" t="str">
        <f>IF(ISERROR(IF(Z898="Duplikat","",(Datenbank!$U898-Datenbank!$T898))),"",IF(Z898="Duplikat","",(Datenbank!$U898-Datenbank!$T898)))</f>
        <v/>
      </c>
      <c r="W898" s="33">
        <f ca="1">IF(ISERROR(SUMIF(O:T,Datenbank!$O898,T:T)),"",SUMIF(O:T,Datenbank!$O898,T:T))</f>
        <v>0</v>
      </c>
      <c r="X898" s="33">
        <f ca="1">IF(ISERROR(SUMIF(O:Q,Datenbank!$O898,Q:Q)),"",SUMIF(O:Q,Datenbank!$O898,Q:Q))+IF(ISERROR(SUMIF(O:Q,Datenbank!$O898,P:P)),"",SUMIF(O:Q,Datenbank!$O898,P:P))</f>
        <v>0</v>
      </c>
      <c r="Y898" s="33">
        <f ca="1">IF(ISERROR(Datenbank!$X898-W898),"",Datenbank!$X898-W898)</f>
        <v>0</v>
      </c>
      <c r="Z898" s="31" t="str" cm="1">
        <f t="array" ref="Z898">_xlfn.LET(_xlpm.fi,_xlfn._xlws.FILTER($O898:$O$2480,(MONTH($D898:$D$2480)=MONTH($D898))*($O898:$O$2480=$O898)),IF(COUNT(_xlpm.fi)&gt;1,"DUPLIKAT",""))</f>
        <v/>
      </c>
      <c r="AA898" s="31"/>
      <c r="AB898" s="31"/>
    </row>
    <row r="899" spans="2:28" ht="20.100000000000001" customHeight="1" x14ac:dyDescent="0.25">
      <c r="B899" s="31">
        <f t="shared" si="112"/>
        <v>887</v>
      </c>
      <c r="C899" s="31">
        <f t="shared" si="113"/>
        <v>1</v>
      </c>
      <c r="D899" s="32"/>
      <c r="E899" s="31"/>
      <c r="F899" s="31">
        <f>Datenbank!$E899</f>
        <v>0</v>
      </c>
      <c r="G899" s="33" t="str">
        <f>IF(ISERROR(INDEX([1]Plan!A:O,MATCH(E899,[1]Plan!C:C,0),MATCH(C899,[1]Plan!$A$2:$O$2,0))),"",INDEX([1]Plan!A:O,MATCH(E899,[1]Plan!C:C,0),MATCH(C899,[1]Plan!$A$2:$O$2,0)))</f>
        <v/>
      </c>
      <c r="H899" s="33"/>
      <c r="I899" s="33"/>
      <c r="J899" s="31"/>
      <c r="K899" s="33" t="str">
        <f t="shared" si="110"/>
        <v/>
      </c>
      <c r="L899" s="33" t="str">
        <f t="shared" si="111"/>
        <v/>
      </c>
      <c r="M899" s="31" t="str">
        <f t="shared" si="114"/>
        <v/>
      </c>
      <c r="N899" s="31" t="str">
        <f>IF(ISERROR(VLOOKUP(M899,[1]Plan!$Q$5:$R$22,2,FALSE)),"",VLOOKUP(M899,[1]Plan!$Q$5:$R$22,2,FALSE))</f>
        <v/>
      </c>
      <c r="O899" s="31" t="str">
        <f>IF(ISERROR(INDEX([1]Plan!$B:$B,MATCH(F899,[1]Plan!$C:$C,0))),"",INDEX([1]Plan!$B:$B,MATCH(F899,[1]Plan!$C:$C,0)))</f>
        <v/>
      </c>
      <c r="P899" s="33" t="str">
        <f t="shared" si="115"/>
        <v/>
      </c>
      <c r="Q899" s="33">
        <f t="shared" si="116"/>
        <v>0</v>
      </c>
      <c r="R899" s="33" t="str">
        <f t="shared" si="117"/>
        <v/>
      </c>
      <c r="S899" s="33" t="str">
        <f>IF(Z899="DUPLIKAT","",Tabelle1[[#This Row],[Soll-Monat]])</f>
        <v/>
      </c>
      <c r="T899" s="33" t="str">
        <f>IF(ISERROR(IF(M899=99,"",INDEX([1]Plan!A:O,MATCH($O899,[1]Plan!B:B,0),MATCH($C899,[1]Plan!$A$2:$O$2,0)))),"",IF(M899=99,"",INDEX([1]Plan!A:O,MATCH($O899,[1]Plan!B:B,0),MATCH($C899,[1]Plan!$A$2:$O$2,0))))</f>
        <v/>
      </c>
      <c r="U899" s="33">
        <f>IF(ISERROR(SUMIFS(P:P,E:E,Datenbank!$E899,C:C,Datenbank!$C899)),"",SUMIFS(P:P,E:E,Datenbank!$E899,C:C,Datenbank!$C899))+IF(ISERROR(SUMIFS(Q:Q,E:E,Datenbank!$E899,C:C,Datenbank!$C899)),"",SUMIFS(Q:Q,E:E,Datenbank!$E899,C:C,Datenbank!$C899))</f>
        <v>0</v>
      </c>
      <c r="V899" s="33" t="str">
        <f>IF(ISERROR(IF(Z899="Duplikat","",(Datenbank!$U899-Datenbank!$T899))),"",IF(Z899="Duplikat","",(Datenbank!$U899-Datenbank!$T899)))</f>
        <v/>
      </c>
      <c r="W899" s="33">
        <f ca="1">IF(ISERROR(SUMIF(O:T,Datenbank!$O899,T:T)),"",SUMIF(O:T,Datenbank!$O899,T:T))</f>
        <v>0</v>
      </c>
      <c r="X899" s="33">
        <f ca="1">IF(ISERROR(SUMIF(O:Q,Datenbank!$O899,Q:Q)),"",SUMIF(O:Q,Datenbank!$O899,Q:Q))+IF(ISERROR(SUMIF(O:Q,Datenbank!$O899,P:P)),"",SUMIF(O:Q,Datenbank!$O899,P:P))</f>
        <v>0</v>
      </c>
      <c r="Y899" s="33">
        <f ca="1">IF(ISERROR(Datenbank!$X899-W899),"",Datenbank!$X899-W899)</f>
        <v>0</v>
      </c>
      <c r="Z899" s="31" t="str" cm="1">
        <f t="array" ref="Z899">_xlfn.LET(_xlpm.fi,_xlfn._xlws.FILTER($O899:$O$2480,(MONTH($D899:$D$2480)=MONTH($D899))*($O899:$O$2480=$O899)),IF(COUNT(_xlpm.fi)&gt;1,"DUPLIKAT",""))</f>
        <v/>
      </c>
      <c r="AA899" s="31"/>
      <c r="AB899" s="31"/>
    </row>
    <row r="900" spans="2:28" ht="20.100000000000001" customHeight="1" x14ac:dyDescent="0.25">
      <c r="B900" s="31">
        <f t="shared" si="112"/>
        <v>888</v>
      </c>
      <c r="C900" s="31">
        <f t="shared" si="113"/>
        <v>1</v>
      </c>
      <c r="D900" s="32"/>
      <c r="E900" s="31"/>
      <c r="F900" s="31">
        <f>Datenbank!$E900</f>
        <v>0</v>
      </c>
      <c r="G900" s="33" t="str">
        <f>IF(ISERROR(INDEX([1]Plan!A:O,MATCH(E900,[1]Plan!C:C,0),MATCH(C900,[1]Plan!$A$2:$O$2,0))),"",INDEX([1]Plan!A:O,MATCH(E900,[1]Plan!C:C,0),MATCH(C900,[1]Plan!$A$2:$O$2,0)))</f>
        <v/>
      </c>
      <c r="H900" s="33"/>
      <c r="I900" s="33"/>
      <c r="J900" s="31"/>
      <c r="K900" s="33" t="str">
        <f t="shared" si="110"/>
        <v/>
      </c>
      <c r="L900" s="33" t="str">
        <f t="shared" si="111"/>
        <v/>
      </c>
      <c r="M900" s="31" t="str">
        <f t="shared" si="114"/>
        <v/>
      </c>
      <c r="N900" s="31" t="str">
        <f>IF(ISERROR(VLOOKUP(M900,[1]Plan!$Q$5:$R$22,2,FALSE)),"",VLOOKUP(M900,[1]Plan!$Q$5:$R$22,2,FALSE))</f>
        <v/>
      </c>
      <c r="O900" s="31" t="str">
        <f>IF(ISERROR(INDEX([1]Plan!$B:$B,MATCH(F900,[1]Plan!$C:$C,0))),"",INDEX([1]Plan!$B:$B,MATCH(F900,[1]Plan!$C:$C,0)))</f>
        <v/>
      </c>
      <c r="P900" s="33" t="str">
        <f t="shared" si="115"/>
        <v/>
      </c>
      <c r="Q900" s="33">
        <f t="shared" si="116"/>
        <v>0</v>
      </c>
      <c r="R900" s="33" t="str">
        <f t="shared" si="117"/>
        <v/>
      </c>
      <c r="S900" s="33" t="str">
        <f>IF(Z900="DUPLIKAT","",Tabelle1[[#This Row],[Soll-Monat]])</f>
        <v/>
      </c>
      <c r="T900" s="33" t="str">
        <f>IF(ISERROR(IF(M900=99,"",INDEX([1]Plan!A:O,MATCH($O900,[1]Plan!B:B,0),MATCH($C900,[1]Plan!$A$2:$O$2,0)))),"",IF(M900=99,"",INDEX([1]Plan!A:O,MATCH($O900,[1]Plan!B:B,0),MATCH($C900,[1]Plan!$A$2:$O$2,0))))</f>
        <v/>
      </c>
      <c r="U900" s="33">
        <f>IF(ISERROR(SUMIFS(P:P,E:E,Datenbank!$E900,C:C,Datenbank!$C900)),"",SUMIFS(P:P,E:E,Datenbank!$E900,C:C,Datenbank!$C900))+IF(ISERROR(SUMIFS(Q:Q,E:E,Datenbank!$E900,C:C,Datenbank!$C900)),"",SUMIFS(Q:Q,E:E,Datenbank!$E900,C:C,Datenbank!$C900))</f>
        <v>0</v>
      </c>
      <c r="V900" s="33" t="str">
        <f>IF(ISERROR(IF(Z900="Duplikat","",(Datenbank!$U900-Datenbank!$T900))),"",IF(Z900="Duplikat","",(Datenbank!$U900-Datenbank!$T900)))</f>
        <v/>
      </c>
      <c r="W900" s="33">
        <f ca="1">IF(ISERROR(SUMIF(O:T,Datenbank!$O900,T:T)),"",SUMIF(O:T,Datenbank!$O900,T:T))</f>
        <v>0</v>
      </c>
      <c r="X900" s="33">
        <f ca="1">IF(ISERROR(SUMIF(O:Q,Datenbank!$O900,Q:Q)),"",SUMIF(O:Q,Datenbank!$O900,Q:Q))+IF(ISERROR(SUMIF(O:Q,Datenbank!$O900,P:P)),"",SUMIF(O:Q,Datenbank!$O900,P:P))</f>
        <v>0</v>
      </c>
      <c r="Y900" s="33">
        <f ca="1">IF(ISERROR(Datenbank!$X900-W900),"",Datenbank!$X900-W900)</f>
        <v>0</v>
      </c>
      <c r="Z900" s="31" t="str" cm="1">
        <f t="array" ref="Z900">_xlfn.LET(_xlpm.fi,_xlfn._xlws.FILTER($O900:$O$2480,(MONTH($D900:$D$2480)=MONTH($D900))*($O900:$O$2480=$O900)),IF(COUNT(_xlpm.fi)&gt;1,"DUPLIKAT",""))</f>
        <v/>
      </c>
      <c r="AA900" s="31"/>
      <c r="AB900" s="31"/>
    </row>
    <row r="901" spans="2:28" ht="20.100000000000001" customHeight="1" x14ac:dyDescent="0.25">
      <c r="B901" s="31">
        <f t="shared" si="112"/>
        <v>889</v>
      </c>
      <c r="C901" s="31">
        <f t="shared" si="113"/>
        <v>1</v>
      </c>
      <c r="D901" s="32"/>
      <c r="E901" s="31"/>
      <c r="F901" s="31">
        <f>Datenbank!$E901</f>
        <v>0</v>
      </c>
      <c r="G901" s="33" t="str">
        <f>IF(ISERROR(INDEX([1]Plan!A:O,MATCH(E901,[1]Plan!C:C,0),MATCH(C901,[1]Plan!$A$2:$O$2,0))),"",INDEX([1]Plan!A:O,MATCH(E901,[1]Plan!C:C,0),MATCH(C901,[1]Plan!$A$2:$O$2,0)))</f>
        <v/>
      </c>
      <c r="H901" s="33"/>
      <c r="I901" s="33"/>
      <c r="J901" s="31"/>
      <c r="K901" s="33" t="str">
        <f t="shared" si="110"/>
        <v/>
      </c>
      <c r="L901" s="33" t="str">
        <f t="shared" si="111"/>
        <v/>
      </c>
      <c r="M901" s="31" t="str">
        <f t="shared" si="114"/>
        <v/>
      </c>
      <c r="N901" s="31" t="str">
        <f>IF(ISERROR(VLOOKUP(M901,[1]Plan!$Q$5:$R$22,2,FALSE)),"",VLOOKUP(M901,[1]Plan!$Q$5:$R$22,2,FALSE))</f>
        <v/>
      </c>
      <c r="O901" s="31" t="str">
        <f>IF(ISERROR(INDEX([1]Plan!$B:$B,MATCH(F901,[1]Plan!$C:$C,0))),"",INDEX([1]Plan!$B:$B,MATCH(F901,[1]Plan!$C:$C,0)))</f>
        <v/>
      </c>
      <c r="P901" s="33" t="str">
        <f t="shared" si="115"/>
        <v/>
      </c>
      <c r="Q901" s="33">
        <f t="shared" si="116"/>
        <v>0</v>
      </c>
      <c r="R901" s="33" t="str">
        <f t="shared" si="117"/>
        <v/>
      </c>
      <c r="S901" s="33" t="str">
        <f>IF(Z901="DUPLIKAT","",Tabelle1[[#This Row],[Soll-Monat]])</f>
        <v/>
      </c>
      <c r="T901" s="33" t="str">
        <f>IF(ISERROR(IF(M901=99,"",INDEX([1]Plan!A:O,MATCH($O901,[1]Plan!B:B,0),MATCH($C901,[1]Plan!$A$2:$O$2,0)))),"",IF(M901=99,"",INDEX([1]Plan!A:O,MATCH($O901,[1]Plan!B:B,0),MATCH($C901,[1]Plan!$A$2:$O$2,0))))</f>
        <v/>
      </c>
      <c r="U901" s="33">
        <f>IF(ISERROR(SUMIFS(P:P,E:E,Datenbank!$E901,C:C,Datenbank!$C901)),"",SUMIFS(P:P,E:E,Datenbank!$E901,C:C,Datenbank!$C901))+IF(ISERROR(SUMIFS(Q:Q,E:E,Datenbank!$E901,C:C,Datenbank!$C901)),"",SUMIFS(Q:Q,E:E,Datenbank!$E901,C:C,Datenbank!$C901))</f>
        <v>0</v>
      </c>
      <c r="V901" s="33" t="str">
        <f>IF(ISERROR(IF(Z901="Duplikat","",(Datenbank!$U901-Datenbank!$T901))),"",IF(Z901="Duplikat","",(Datenbank!$U901-Datenbank!$T901)))</f>
        <v/>
      </c>
      <c r="W901" s="33">
        <f ca="1">IF(ISERROR(SUMIF(O:T,Datenbank!$O901,T:T)),"",SUMIF(O:T,Datenbank!$O901,T:T))</f>
        <v>0</v>
      </c>
      <c r="X901" s="33">
        <f ca="1">IF(ISERROR(SUMIF(O:Q,Datenbank!$O901,Q:Q)),"",SUMIF(O:Q,Datenbank!$O901,Q:Q))+IF(ISERROR(SUMIF(O:Q,Datenbank!$O901,P:P)),"",SUMIF(O:Q,Datenbank!$O901,P:P))</f>
        <v>0</v>
      </c>
      <c r="Y901" s="33">
        <f ca="1">IF(ISERROR(Datenbank!$X901-W901),"",Datenbank!$X901-W901)</f>
        <v>0</v>
      </c>
      <c r="Z901" s="31" t="str" cm="1">
        <f t="array" ref="Z901">_xlfn.LET(_xlpm.fi,_xlfn._xlws.FILTER($O901:$O$2480,(MONTH($D901:$D$2480)=MONTH($D901))*($O901:$O$2480=$O901)),IF(COUNT(_xlpm.fi)&gt;1,"DUPLIKAT",""))</f>
        <v/>
      </c>
      <c r="AA901" s="31"/>
      <c r="AB901" s="31"/>
    </row>
    <row r="902" spans="2:28" ht="20.100000000000001" customHeight="1" x14ac:dyDescent="0.25">
      <c r="B902" s="31">
        <f t="shared" si="112"/>
        <v>890</v>
      </c>
      <c r="C902" s="31">
        <f t="shared" si="113"/>
        <v>1</v>
      </c>
      <c r="D902" s="32"/>
      <c r="E902" s="31"/>
      <c r="F902" s="31">
        <f>Datenbank!$E902</f>
        <v>0</v>
      </c>
      <c r="G902" s="33" t="str">
        <f>IF(ISERROR(INDEX([1]Plan!A:O,MATCH(E902,[1]Plan!C:C,0),MATCH(C902,[1]Plan!$A$2:$O$2,0))),"",INDEX([1]Plan!A:O,MATCH(E902,[1]Plan!C:C,0),MATCH(C902,[1]Plan!$A$2:$O$2,0)))</f>
        <v/>
      </c>
      <c r="H902" s="33"/>
      <c r="I902" s="33"/>
      <c r="J902" s="31"/>
      <c r="K902" s="33" t="str">
        <f t="shared" si="110"/>
        <v/>
      </c>
      <c r="L902" s="33" t="str">
        <f t="shared" si="111"/>
        <v/>
      </c>
      <c r="M902" s="31" t="str">
        <f t="shared" si="114"/>
        <v/>
      </c>
      <c r="N902" s="31" t="str">
        <f>IF(ISERROR(VLOOKUP(M902,[1]Plan!$Q$5:$R$22,2,FALSE)),"",VLOOKUP(M902,[1]Plan!$Q$5:$R$22,2,FALSE))</f>
        <v/>
      </c>
      <c r="O902" s="31" t="str">
        <f>IF(ISERROR(INDEX([1]Plan!$B:$B,MATCH(F902,[1]Plan!$C:$C,0))),"",INDEX([1]Plan!$B:$B,MATCH(F902,[1]Plan!$C:$C,0)))</f>
        <v/>
      </c>
      <c r="P902" s="33" t="str">
        <f t="shared" si="115"/>
        <v/>
      </c>
      <c r="Q902" s="33">
        <f t="shared" si="116"/>
        <v>0</v>
      </c>
      <c r="R902" s="33" t="str">
        <f t="shared" si="117"/>
        <v/>
      </c>
      <c r="S902" s="33" t="str">
        <f>IF(Z902="DUPLIKAT","",Tabelle1[[#This Row],[Soll-Monat]])</f>
        <v/>
      </c>
      <c r="T902" s="33" t="str">
        <f>IF(ISERROR(IF(M902=99,"",INDEX([1]Plan!A:O,MATCH($O902,[1]Plan!B:B,0),MATCH($C902,[1]Plan!$A$2:$O$2,0)))),"",IF(M902=99,"",INDEX([1]Plan!A:O,MATCH($O902,[1]Plan!B:B,0),MATCH($C902,[1]Plan!$A$2:$O$2,0))))</f>
        <v/>
      </c>
      <c r="U902" s="33">
        <f>IF(ISERROR(SUMIFS(P:P,E:E,Datenbank!$E902,C:C,Datenbank!$C902)),"",SUMIFS(P:P,E:E,Datenbank!$E902,C:C,Datenbank!$C902))+IF(ISERROR(SUMIFS(Q:Q,E:E,Datenbank!$E902,C:C,Datenbank!$C902)),"",SUMIFS(Q:Q,E:E,Datenbank!$E902,C:C,Datenbank!$C902))</f>
        <v>0</v>
      </c>
      <c r="V902" s="33" t="str">
        <f>IF(ISERROR(IF(Z902="Duplikat","",(Datenbank!$U902-Datenbank!$T902))),"",IF(Z902="Duplikat","",(Datenbank!$U902-Datenbank!$T902)))</f>
        <v/>
      </c>
      <c r="W902" s="33">
        <f ca="1">IF(ISERROR(SUMIF(O:T,Datenbank!$O902,T:T)),"",SUMIF(O:T,Datenbank!$O902,T:T))</f>
        <v>0</v>
      </c>
      <c r="X902" s="33">
        <f ca="1">IF(ISERROR(SUMIF(O:Q,Datenbank!$O902,Q:Q)),"",SUMIF(O:Q,Datenbank!$O902,Q:Q))+IF(ISERROR(SUMIF(O:Q,Datenbank!$O902,P:P)),"",SUMIF(O:Q,Datenbank!$O902,P:P))</f>
        <v>0</v>
      </c>
      <c r="Y902" s="33">
        <f ca="1">IF(ISERROR(Datenbank!$X902-W902),"",Datenbank!$X902-W902)</f>
        <v>0</v>
      </c>
      <c r="Z902" s="31" t="str" cm="1">
        <f t="array" ref="Z902">_xlfn.LET(_xlpm.fi,_xlfn._xlws.FILTER($O902:$O$2480,(MONTH($D902:$D$2480)=MONTH($D902))*($O902:$O$2480=$O902)),IF(COUNT(_xlpm.fi)&gt;1,"DUPLIKAT",""))</f>
        <v/>
      </c>
      <c r="AA902" s="31"/>
      <c r="AB902" s="31"/>
    </row>
    <row r="903" spans="2:28" ht="20.100000000000001" customHeight="1" x14ac:dyDescent="0.25">
      <c r="B903" s="31">
        <f t="shared" si="112"/>
        <v>891</v>
      </c>
      <c r="C903" s="31">
        <f t="shared" si="113"/>
        <v>1</v>
      </c>
      <c r="D903" s="32"/>
      <c r="E903" s="31"/>
      <c r="F903" s="31">
        <f>Datenbank!$E903</f>
        <v>0</v>
      </c>
      <c r="G903" s="33" t="str">
        <f>IF(ISERROR(INDEX([1]Plan!A:O,MATCH(E903,[1]Plan!C:C,0),MATCH(C903,[1]Plan!$A$2:$O$2,0))),"",INDEX([1]Plan!A:O,MATCH(E903,[1]Plan!C:C,0),MATCH(C903,[1]Plan!$A$2:$O$2,0)))</f>
        <v/>
      </c>
      <c r="H903" s="33"/>
      <c r="I903" s="33"/>
      <c r="J903" s="31"/>
      <c r="K903" s="33" t="str">
        <f t="shared" si="110"/>
        <v/>
      </c>
      <c r="L903" s="33" t="str">
        <f t="shared" si="111"/>
        <v/>
      </c>
      <c r="M903" s="31" t="str">
        <f t="shared" si="114"/>
        <v/>
      </c>
      <c r="N903" s="31" t="str">
        <f>IF(ISERROR(VLOOKUP(M903,[1]Plan!$Q$5:$R$22,2,FALSE)),"",VLOOKUP(M903,[1]Plan!$Q$5:$R$22,2,FALSE))</f>
        <v/>
      </c>
      <c r="O903" s="31" t="str">
        <f>IF(ISERROR(INDEX([1]Plan!$B:$B,MATCH(F903,[1]Plan!$C:$C,0))),"",INDEX([1]Plan!$B:$B,MATCH(F903,[1]Plan!$C:$C,0)))</f>
        <v/>
      </c>
      <c r="P903" s="33" t="str">
        <f t="shared" si="115"/>
        <v/>
      </c>
      <c r="Q903" s="33">
        <f t="shared" si="116"/>
        <v>0</v>
      </c>
      <c r="R903" s="33" t="str">
        <f t="shared" si="117"/>
        <v/>
      </c>
      <c r="S903" s="33" t="str">
        <f>IF(Z903="DUPLIKAT","",Tabelle1[[#This Row],[Soll-Monat]])</f>
        <v/>
      </c>
      <c r="T903" s="33" t="str">
        <f>IF(ISERROR(IF(M903=99,"",INDEX([1]Plan!A:O,MATCH($O903,[1]Plan!B:B,0),MATCH($C903,[1]Plan!$A$2:$O$2,0)))),"",IF(M903=99,"",INDEX([1]Plan!A:O,MATCH($O903,[1]Plan!B:B,0),MATCH($C903,[1]Plan!$A$2:$O$2,0))))</f>
        <v/>
      </c>
      <c r="U903" s="33">
        <f>IF(ISERROR(SUMIFS(P:P,E:E,Datenbank!$E903,C:C,Datenbank!$C903)),"",SUMIFS(P:P,E:E,Datenbank!$E903,C:C,Datenbank!$C903))+IF(ISERROR(SUMIFS(Q:Q,E:E,Datenbank!$E903,C:C,Datenbank!$C903)),"",SUMIFS(Q:Q,E:E,Datenbank!$E903,C:C,Datenbank!$C903))</f>
        <v>0</v>
      </c>
      <c r="V903" s="33" t="str">
        <f>IF(ISERROR(IF(Z903="Duplikat","",(Datenbank!$U903-Datenbank!$T903))),"",IF(Z903="Duplikat","",(Datenbank!$U903-Datenbank!$T903)))</f>
        <v/>
      </c>
      <c r="W903" s="33">
        <f ca="1">IF(ISERROR(SUMIF(O:T,Datenbank!$O903,T:T)),"",SUMIF(O:T,Datenbank!$O903,T:T))</f>
        <v>0</v>
      </c>
      <c r="X903" s="33">
        <f ca="1">IF(ISERROR(SUMIF(O:Q,Datenbank!$O903,Q:Q)),"",SUMIF(O:Q,Datenbank!$O903,Q:Q))+IF(ISERROR(SUMIF(O:Q,Datenbank!$O903,P:P)),"",SUMIF(O:Q,Datenbank!$O903,P:P))</f>
        <v>0</v>
      </c>
      <c r="Y903" s="33">
        <f ca="1">IF(ISERROR(Datenbank!$X903-W903),"",Datenbank!$X903-W903)</f>
        <v>0</v>
      </c>
      <c r="Z903" s="31" t="str" cm="1">
        <f t="array" ref="Z903">_xlfn.LET(_xlpm.fi,_xlfn._xlws.FILTER($O903:$O$2480,(MONTH($D903:$D$2480)=MONTH($D903))*($O903:$O$2480=$O903)),IF(COUNT(_xlpm.fi)&gt;1,"DUPLIKAT",""))</f>
        <v/>
      </c>
      <c r="AA903" s="31"/>
      <c r="AB903" s="31"/>
    </row>
    <row r="904" spans="2:28" ht="20.100000000000001" customHeight="1" x14ac:dyDescent="0.25">
      <c r="B904" s="31">
        <f t="shared" si="112"/>
        <v>892</v>
      </c>
      <c r="C904" s="31">
        <f t="shared" si="113"/>
        <v>1</v>
      </c>
      <c r="D904" s="32"/>
      <c r="E904" s="31"/>
      <c r="F904" s="31">
        <f>Datenbank!$E904</f>
        <v>0</v>
      </c>
      <c r="G904" s="33" t="str">
        <f>IF(ISERROR(INDEX([1]Plan!A:O,MATCH(E904,[1]Plan!C:C,0),MATCH(C904,[1]Plan!$A$2:$O$2,0))),"",INDEX([1]Plan!A:O,MATCH(E904,[1]Plan!C:C,0),MATCH(C904,[1]Plan!$A$2:$O$2,0)))</f>
        <v/>
      </c>
      <c r="H904" s="33"/>
      <c r="I904" s="33"/>
      <c r="J904" s="31"/>
      <c r="K904" s="33" t="str">
        <f t="shared" si="110"/>
        <v/>
      </c>
      <c r="L904" s="33" t="str">
        <f t="shared" si="111"/>
        <v/>
      </c>
      <c r="M904" s="31" t="str">
        <f t="shared" si="114"/>
        <v/>
      </c>
      <c r="N904" s="31" t="str">
        <f>IF(ISERROR(VLOOKUP(M904,[1]Plan!$Q$5:$R$22,2,FALSE)),"",VLOOKUP(M904,[1]Plan!$Q$5:$R$22,2,FALSE))</f>
        <v/>
      </c>
      <c r="O904" s="31" t="str">
        <f>IF(ISERROR(INDEX([1]Plan!$B:$B,MATCH(F904,[1]Plan!$C:$C,0))),"",INDEX([1]Plan!$B:$B,MATCH(F904,[1]Plan!$C:$C,0)))</f>
        <v/>
      </c>
      <c r="P904" s="33" t="str">
        <f t="shared" si="115"/>
        <v/>
      </c>
      <c r="Q904" s="33">
        <f t="shared" si="116"/>
        <v>0</v>
      </c>
      <c r="R904" s="33" t="str">
        <f t="shared" si="117"/>
        <v/>
      </c>
      <c r="S904" s="33" t="str">
        <f>IF(Z904="DUPLIKAT","",Tabelle1[[#This Row],[Soll-Monat]])</f>
        <v/>
      </c>
      <c r="T904" s="33" t="str">
        <f>IF(ISERROR(IF(M904=99,"",INDEX([1]Plan!A:O,MATCH($O904,[1]Plan!B:B,0),MATCH($C904,[1]Plan!$A$2:$O$2,0)))),"",IF(M904=99,"",INDEX([1]Plan!A:O,MATCH($O904,[1]Plan!B:B,0),MATCH($C904,[1]Plan!$A$2:$O$2,0))))</f>
        <v/>
      </c>
      <c r="U904" s="33">
        <f>IF(ISERROR(SUMIFS(P:P,E:E,Datenbank!$E904,C:C,Datenbank!$C904)),"",SUMIFS(P:P,E:E,Datenbank!$E904,C:C,Datenbank!$C904))+IF(ISERROR(SUMIFS(Q:Q,E:E,Datenbank!$E904,C:C,Datenbank!$C904)),"",SUMIFS(Q:Q,E:E,Datenbank!$E904,C:C,Datenbank!$C904))</f>
        <v>0</v>
      </c>
      <c r="V904" s="33" t="str">
        <f>IF(ISERROR(IF(Z904="Duplikat","",(Datenbank!$U904-Datenbank!$T904))),"",IF(Z904="Duplikat","",(Datenbank!$U904-Datenbank!$T904)))</f>
        <v/>
      </c>
      <c r="W904" s="33">
        <f ca="1">IF(ISERROR(SUMIF(O:T,Datenbank!$O904,T:T)),"",SUMIF(O:T,Datenbank!$O904,T:T))</f>
        <v>0</v>
      </c>
      <c r="X904" s="33">
        <f ca="1">IF(ISERROR(SUMIF(O:Q,Datenbank!$O904,Q:Q)),"",SUMIF(O:Q,Datenbank!$O904,Q:Q))+IF(ISERROR(SUMIF(O:Q,Datenbank!$O904,P:P)),"",SUMIF(O:Q,Datenbank!$O904,P:P))</f>
        <v>0</v>
      </c>
      <c r="Y904" s="33">
        <f ca="1">IF(ISERROR(Datenbank!$X904-W904),"",Datenbank!$X904-W904)</f>
        <v>0</v>
      </c>
      <c r="Z904" s="31" t="str" cm="1">
        <f t="array" ref="Z904">_xlfn.LET(_xlpm.fi,_xlfn._xlws.FILTER($O904:$O$2480,(MONTH($D904:$D$2480)=MONTH($D904))*($O904:$O$2480=$O904)),IF(COUNT(_xlpm.fi)&gt;1,"DUPLIKAT",""))</f>
        <v/>
      </c>
      <c r="AA904" s="31"/>
      <c r="AB904" s="31"/>
    </row>
    <row r="905" spans="2:28" ht="20.100000000000001" customHeight="1" x14ac:dyDescent="0.25">
      <c r="B905" s="31">
        <f t="shared" si="112"/>
        <v>893</v>
      </c>
      <c r="C905" s="31">
        <f t="shared" si="113"/>
        <v>1</v>
      </c>
      <c r="D905" s="32"/>
      <c r="E905" s="31"/>
      <c r="F905" s="31">
        <f>Datenbank!$E905</f>
        <v>0</v>
      </c>
      <c r="G905" s="33" t="str">
        <f>IF(ISERROR(INDEX([1]Plan!A:O,MATCH(E905,[1]Plan!C:C,0),MATCH(C905,[1]Plan!$A$2:$O$2,0))),"",INDEX([1]Plan!A:O,MATCH(E905,[1]Plan!C:C,0),MATCH(C905,[1]Plan!$A$2:$O$2,0)))</f>
        <v/>
      </c>
      <c r="H905" s="33"/>
      <c r="I905" s="33"/>
      <c r="J905" s="31"/>
      <c r="K905" s="33" t="str">
        <f t="shared" si="110"/>
        <v/>
      </c>
      <c r="L905" s="33" t="str">
        <f t="shared" si="111"/>
        <v/>
      </c>
      <c r="M905" s="31" t="str">
        <f t="shared" si="114"/>
        <v/>
      </c>
      <c r="N905" s="31" t="str">
        <f>IF(ISERROR(VLOOKUP(M905,[1]Plan!$Q$5:$R$22,2,FALSE)),"",VLOOKUP(M905,[1]Plan!$Q$5:$R$22,2,FALSE))</f>
        <v/>
      </c>
      <c r="O905" s="31" t="str">
        <f>IF(ISERROR(INDEX([1]Plan!$B:$B,MATCH(F905,[1]Plan!$C:$C,0))),"",INDEX([1]Plan!$B:$B,MATCH(F905,[1]Plan!$C:$C,0)))</f>
        <v/>
      </c>
      <c r="P905" s="33" t="str">
        <f t="shared" si="115"/>
        <v/>
      </c>
      <c r="Q905" s="33">
        <f t="shared" si="116"/>
        <v>0</v>
      </c>
      <c r="R905" s="33" t="str">
        <f t="shared" si="117"/>
        <v/>
      </c>
      <c r="S905" s="33" t="str">
        <f>IF(Z905="DUPLIKAT","",Tabelle1[[#This Row],[Soll-Monat]])</f>
        <v/>
      </c>
      <c r="T905" s="33" t="str">
        <f>IF(ISERROR(IF(M905=99,"",INDEX([1]Plan!A:O,MATCH($O905,[1]Plan!B:B,0),MATCH($C905,[1]Plan!$A$2:$O$2,0)))),"",IF(M905=99,"",INDEX([1]Plan!A:O,MATCH($O905,[1]Plan!B:B,0),MATCH($C905,[1]Plan!$A$2:$O$2,0))))</f>
        <v/>
      </c>
      <c r="U905" s="33">
        <f>IF(ISERROR(SUMIFS(P:P,E:E,Datenbank!$E905,C:C,Datenbank!$C905)),"",SUMIFS(P:P,E:E,Datenbank!$E905,C:C,Datenbank!$C905))+IF(ISERROR(SUMIFS(Q:Q,E:E,Datenbank!$E905,C:C,Datenbank!$C905)),"",SUMIFS(Q:Q,E:E,Datenbank!$E905,C:C,Datenbank!$C905))</f>
        <v>0</v>
      </c>
      <c r="V905" s="33" t="str">
        <f>IF(ISERROR(IF(Z905="Duplikat","",(Datenbank!$U905-Datenbank!$T905))),"",IF(Z905="Duplikat","",(Datenbank!$U905-Datenbank!$T905)))</f>
        <v/>
      </c>
      <c r="W905" s="33">
        <f ca="1">IF(ISERROR(SUMIF(O:T,Datenbank!$O905,T:T)),"",SUMIF(O:T,Datenbank!$O905,T:T))</f>
        <v>0</v>
      </c>
      <c r="X905" s="33">
        <f ca="1">IF(ISERROR(SUMIF(O:Q,Datenbank!$O905,Q:Q)),"",SUMIF(O:Q,Datenbank!$O905,Q:Q))+IF(ISERROR(SUMIF(O:Q,Datenbank!$O905,P:P)),"",SUMIF(O:Q,Datenbank!$O905,P:P))</f>
        <v>0</v>
      </c>
      <c r="Y905" s="33">
        <f ca="1">IF(ISERROR(Datenbank!$X905-W905),"",Datenbank!$X905-W905)</f>
        <v>0</v>
      </c>
      <c r="Z905" s="31" t="str" cm="1">
        <f t="array" ref="Z905">_xlfn.LET(_xlpm.fi,_xlfn._xlws.FILTER($O905:$O$2480,(MONTH($D905:$D$2480)=MONTH($D905))*($O905:$O$2480=$O905)),IF(COUNT(_xlpm.fi)&gt;1,"DUPLIKAT",""))</f>
        <v/>
      </c>
      <c r="AA905" s="31"/>
      <c r="AB905" s="31"/>
    </row>
    <row r="906" spans="2:28" ht="20.100000000000001" customHeight="1" x14ac:dyDescent="0.25">
      <c r="B906" s="31">
        <f t="shared" si="112"/>
        <v>894</v>
      </c>
      <c r="C906" s="31">
        <f t="shared" si="113"/>
        <v>1</v>
      </c>
      <c r="D906" s="32"/>
      <c r="E906" s="31"/>
      <c r="F906" s="31">
        <f>Datenbank!$E906</f>
        <v>0</v>
      </c>
      <c r="G906" s="33" t="str">
        <f>IF(ISERROR(INDEX([1]Plan!A:O,MATCH(E906,[1]Plan!C:C,0),MATCH(C906,[1]Plan!$A$2:$O$2,0))),"",INDEX([1]Plan!A:O,MATCH(E906,[1]Plan!C:C,0),MATCH(C906,[1]Plan!$A$2:$O$2,0)))</f>
        <v/>
      </c>
      <c r="H906" s="33"/>
      <c r="I906" s="33"/>
      <c r="J906" s="31"/>
      <c r="K906" s="33" t="str">
        <f t="shared" si="110"/>
        <v/>
      </c>
      <c r="L906" s="33" t="str">
        <f t="shared" si="111"/>
        <v/>
      </c>
      <c r="M906" s="31" t="str">
        <f t="shared" si="114"/>
        <v/>
      </c>
      <c r="N906" s="31" t="str">
        <f>IF(ISERROR(VLOOKUP(M906,[1]Plan!$Q$5:$R$22,2,FALSE)),"",VLOOKUP(M906,[1]Plan!$Q$5:$R$22,2,FALSE))</f>
        <v/>
      </c>
      <c r="O906" s="31" t="str">
        <f>IF(ISERROR(INDEX([1]Plan!$B:$B,MATCH(F906,[1]Plan!$C:$C,0))),"",INDEX([1]Plan!$B:$B,MATCH(F906,[1]Plan!$C:$C,0)))</f>
        <v/>
      </c>
      <c r="P906" s="33" t="str">
        <f t="shared" si="115"/>
        <v/>
      </c>
      <c r="Q906" s="33">
        <f t="shared" si="116"/>
        <v>0</v>
      </c>
      <c r="R906" s="33" t="str">
        <f t="shared" si="117"/>
        <v/>
      </c>
      <c r="S906" s="33" t="str">
        <f>IF(Z906="DUPLIKAT","",Tabelle1[[#This Row],[Soll-Monat]])</f>
        <v/>
      </c>
      <c r="T906" s="33" t="str">
        <f>IF(ISERROR(IF(M906=99,"",INDEX([1]Plan!A:O,MATCH($O906,[1]Plan!B:B,0),MATCH($C906,[1]Plan!$A$2:$O$2,0)))),"",IF(M906=99,"",INDEX([1]Plan!A:O,MATCH($O906,[1]Plan!B:B,0),MATCH($C906,[1]Plan!$A$2:$O$2,0))))</f>
        <v/>
      </c>
      <c r="U906" s="33">
        <f>IF(ISERROR(SUMIFS(P:P,E:E,Datenbank!$E906,C:C,Datenbank!$C906)),"",SUMIFS(P:P,E:E,Datenbank!$E906,C:C,Datenbank!$C906))+IF(ISERROR(SUMIFS(Q:Q,E:E,Datenbank!$E906,C:C,Datenbank!$C906)),"",SUMIFS(Q:Q,E:E,Datenbank!$E906,C:C,Datenbank!$C906))</f>
        <v>0</v>
      </c>
      <c r="V906" s="33" t="str">
        <f>IF(ISERROR(IF(Z906="Duplikat","",(Datenbank!$U906-Datenbank!$T906))),"",IF(Z906="Duplikat","",(Datenbank!$U906-Datenbank!$T906)))</f>
        <v/>
      </c>
      <c r="W906" s="33">
        <f ca="1">IF(ISERROR(SUMIF(O:T,Datenbank!$O906,T:T)),"",SUMIF(O:T,Datenbank!$O906,T:T))</f>
        <v>0</v>
      </c>
      <c r="X906" s="33">
        <f ca="1">IF(ISERROR(SUMIF(O:Q,Datenbank!$O906,Q:Q)),"",SUMIF(O:Q,Datenbank!$O906,Q:Q))+IF(ISERROR(SUMIF(O:Q,Datenbank!$O906,P:P)),"",SUMIF(O:Q,Datenbank!$O906,P:P))</f>
        <v>0</v>
      </c>
      <c r="Y906" s="33">
        <f ca="1">IF(ISERROR(Datenbank!$X906-W906),"",Datenbank!$X906-W906)</f>
        <v>0</v>
      </c>
      <c r="Z906" s="31" t="str" cm="1">
        <f t="array" ref="Z906">_xlfn.LET(_xlpm.fi,_xlfn._xlws.FILTER($O906:$O$2480,(MONTH($D906:$D$2480)=MONTH($D906))*($O906:$O$2480=$O906)),IF(COUNT(_xlpm.fi)&gt;1,"DUPLIKAT",""))</f>
        <v/>
      </c>
      <c r="AA906" s="31"/>
      <c r="AB906" s="31"/>
    </row>
    <row r="907" spans="2:28" ht="20.100000000000001" customHeight="1" x14ac:dyDescent="0.25">
      <c r="B907" s="31">
        <f t="shared" si="112"/>
        <v>895</v>
      </c>
      <c r="C907" s="31">
        <f t="shared" si="113"/>
        <v>1</v>
      </c>
      <c r="D907" s="32"/>
      <c r="E907" s="31"/>
      <c r="F907" s="31">
        <f>Datenbank!$E907</f>
        <v>0</v>
      </c>
      <c r="G907" s="33" t="str">
        <f>IF(ISERROR(INDEX([1]Plan!A:O,MATCH(E907,[1]Plan!C:C,0),MATCH(C907,[1]Plan!$A$2:$O$2,0))),"",INDEX([1]Plan!A:O,MATCH(E907,[1]Plan!C:C,0),MATCH(C907,[1]Plan!$A$2:$O$2,0)))</f>
        <v/>
      </c>
      <c r="H907" s="33"/>
      <c r="I907" s="33"/>
      <c r="J907" s="31"/>
      <c r="K907" s="33" t="str">
        <f t="shared" si="110"/>
        <v/>
      </c>
      <c r="L907" s="33" t="str">
        <f t="shared" si="111"/>
        <v/>
      </c>
      <c r="M907" s="31" t="str">
        <f t="shared" si="114"/>
        <v/>
      </c>
      <c r="N907" s="31" t="str">
        <f>IF(ISERROR(VLOOKUP(M907,[1]Plan!$Q$5:$R$22,2,FALSE)),"",VLOOKUP(M907,[1]Plan!$Q$5:$R$22,2,FALSE))</f>
        <v/>
      </c>
      <c r="O907" s="31" t="str">
        <f>IF(ISERROR(INDEX([1]Plan!$B:$B,MATCH(F907,[1]Plan!$C:$C,0))),"",INDEX([1]Plan!$B:$B,MATCH(F907,[1]Plan!$C:$C,0)))</f>
        <v/>
      </c>
      <c r="P907" s="33" t="str">
        <f t="shared" si="115"/>
        <v/>
      </c>
      <c r="Q907" s="33">
        <f t="shared" si="116"/>
        <v>0</v>
      </c>
      <c r="R907" s="33" t="str">
        <f t="shared" si="117"/>
        <v/>
      </c>
      <c r="S907" s="33" t="str">
        <f>IF(Z907="DUPLIKAT","",Tabelle1[[#This Row],[Soll-Monat]])</f>
        <v/>
      </c>
      <c r="T907" s="33" t="str">
        <f>IF(ISERROR(IF(M907=99,"",INDEX([1]Plan!A:O,MATCH($O907,[1]Plan!B:B,0),MATCH($C907,[1]Plan!$A$2:$O$2,0)))),"",IF(M907=99,"",INDEX([1]Plan!A:O,MATCH($O907,[1]Plan!B:B,0),MATCH($C907,[1]Plan!$A$2:$O$2,0))))</f>
        <v/>
      </c>
      <c r="U907" s="33">
        <f>IF(ISERROR(SUMIFS(P:P,E:E,Datenbank!$E907,C:C,Datenbank!$C907)),"",SUMIFS(P:P,E:E,Datenbank!$E907,C:C,Datenbank!$C907))+IF(ISERROR(SUMIFS(Q:Q,E:E,Datenbank!$E907,C:C,Datenbank!$C907)),"",SUMIFS(Q:Q,E:E,Datenbank!$E907,C:C,Datenbank!$C907))</f>
        <v>0</v>
      </c>
      <c r="V907" s="33" t="str">
        <f>IF(ISERROR(IF(Z907="Duplikat","",(Datenbank!$U907-Datenbank!$T907))),"",IF(Z907="Duplikat","",(Datenbank!$U907-Datenbank!$T907)))</f>
        <v/>
      </c>
      <c r="W907" s="33">
        <f ca="1">IF(ISERROR(SUMIF(O:T,Datenbank!$O907,T:T)),"",SUMIF(O:T,Datenbank!$O907,T:T))</f>
        <v>0</v>
      </c>
      <c r="X907" s="33">
        <f ca="1">IF(ISERROR(SUMIF(O:Q,Datenbank!$O907,Q:Q)),"",SUMIF(O:Q,Datenbank!$O907,Q:Q))+IF(ISERROR(SUMIF(O:Q,Datenbank!$O907,P:P)),"",SUMIF(O:Q,Datenbank!$O907,P:P))</f>
        <v>0</v>
      </c>
      <c r="Y907" s="33">
        <f ca="1">IF(ISERROR(Datenbank!$X907-W907),"",Datenbank!$X907-W907)</f>
        <v>0</v>
      </c>
      <c r="Z907" s="31" t="str" cm="1">
        <f t="array" ref="Z907">_xlfn.LET(_xlpm.fi,_xlfn._xlws.FILTER($O907:$O$2480,(MONTH($D907:$D$2480)=MONTH($D907))*($O907:$O$2480=$O907)),IF(COUNT(_xlpm.fi)&gt;1,"DUPLIKAT",""))</f>
        <v/>
      </c>
      <c r="AA907" s="31"/>
      <c r="AB907" s="31"/>
    </row>
    <row r="908" spans="2:28" ht="20.100000000000001" customHeight="1" x14ac:dyDescent="0.25">
      <c r="B908" s="31">
        <f t="shared" si="112"/>
        <v>896</v>
      </c>
      <c r="C908" s="31">
        <f t="shared" si="113"/>
        <v>1</v>
      </c>
      <c r="D908" s="32"/>
      <c r="E908" s="31"/>
      <c r="F908" s="31">
        <f>Datenbank!$E908</f>
        <v>0</v>
      </c>
      <c r="G908" s="33" t="str">
        <f>IF(ISERROR(INDEX([1]Plan!A:O,MATCH(E908,[1]Plan!C:C,0),MATCH(C908,[1]Plan!$A$2:$O$2,0))),"",INDEX([1]Plan!A:O,MATCH(E908,[1]Plan!C:C,0),MATCH(C908,[1]Plan!$A$2:$O$2,0)))</f>
        <v/>
      </c>
      <c r="H908" s="33"/>
      <c r="I908" s="33"/>
      <c r="J908" s="31"/>
      <c r="K908" s="33" t="str">
        <f t="shared" si="110"/>
        <v/>
      </c>
      <c r="L908" s="33" t="str">
        <f t="shared" si="111"/>
        <v/>
      </c>
      <c r="M908" s="31" t="str">
        <f t="shared" si="114"/>
        <v/>
      </c>
      <c r="N908" s="31" t="str">
        <f>IF(ISERROR(VLOOKUP(M908,[1]Plan!$Q$5:$R$22,2,FALSE)),"",VLOOKUP(M908,[1]Plan!$Q$5:$R$22,2,FALSE))</f>
        <v/>
      </c>
      <c r="O908" s="31" t="str">
        <f>IF(ISERROR(INDEX([1]Plan!$B:$B,MATCH(F908,[1]Plan!$C:$C,0))),"",INDEX([1]Plan!$B:$B,MATCH(F908,[1]Plan!$C:$C,0)))</f>
        <v/>
      </c>
      <c r="P908" s="33" t="str">
        <f t="shared" si="115"/>
        <v/>
      </c>
      <c r="Q908" s="33">
        <f t="shared" si="116"/>
        <v>0</v>
      </c>
      <c r="R908" s="33" t="str">
        <f t="shared" si="117"/>
        <v/>
      </c>
      <c r="S908" s="33" t="str">
        <f>IF(Z908="DUPLIKAT","",Tabelle1[[#This Row],[Soll-Monat]])</f>
        <v/>
      </c>
      <c r="T908" s="33" t="str">
        <f>IF(ISERROR(IF(M908=99,"",INDEX([1]Plan!A:O,MATCH($O908,[1]Plan!B:B,0),MATCH($C908,[1]Plan!$A$2:$O$2,0)))),"",IF(M908=99,"",INDEX([1]Plan!A:O,MATCH($O908,[1]Plan!B:B,0),MATCH($C908,[1]Plan!$A$2:$O$2,0))))</f>
        <v/>
      </c>
      <c r="U908" s="33">
        <f>IF(ISERROR(SUMIFS(P:P,E:E,Datenbank!$E908,C:C,Datenbank!$C908)),"",SUMIFS(P:P,E:E,Datenbank!$E908,C:C,Datenbank!$C908))+IF(ISERROR(SUMIFS(Q:Q,E:E,Datenbank!$E908,C:C,Datenbank!$C908)),"",SUMIFS(Q:Q,E:E,Datenbank!$E908,C:C,Datenbank!$C908))</f>
        <v>0</v>
      </c>
      <c r="V908" s="33" t="str">
        <f>IF(ISERROR(IF(Z908="Duplikat","",(Datenbank!$U908-Datenbank!$T908))),"",IF(Z908="Duplikat","",(Datenbank!$U908-Datenbank!$T908)))</f>
        <v/>
      </c>
      <c r="W908" s="33">
        <f ca="1">IF(ISERROR(SUMIF(O:T,Datenbank!$O908,T:T)),"",SUMIF(O:T,Datenbank!$O908,T:T))</f>
        <v>0</v>
      </c>
      <c r="X908" s="33">
        <f ca="1">IF(ISERROR(SUMIF(O:Q,Datenbank!$O908,Q:Q)),"",SUMIF(O:Q,Datenbank!$O908,Q:Q))+IF(ISERROR(SUMIF(O:Q,Datenbank!$O908,P:P)),"",SUMIF(O:Q,Datenbank!$O908,P:P))</f>
        <v>0</v>
      </c>
      <c r="Y908" s="33">
        <f ca="1">IF(ISERROR(Datenbank!$X908-W908),"",Datenbank!$X908-W908)</f>
        <v>0</v>
      </c>
      <c r="Z908" s="31" t="str" cm="1">
        <f t="array" ref="Z908">_xlfn.LET(_xlpm.fi,_xlfn._xlws.FILTER($O908:$O$2480,(MONTH($D908:$D$2480)=MONTH($D908))*($O908:$O$2480=$O908)),IF(COUNT(_xlpm.fi)&gt;1,"DUPLIKAT",""))</f>
        <v/>
      </c>
      <c r="AA908" s="31"/>
      <c r="AB908" s="31"/>
    </row>
    <row r="909" spans="2:28" ht="20.100000000000001" customHeight="1" x14ac:dyDescent="0.25">
      <c r="B909" s="31">
        <f t="shared" si="112"/>
        <v>897</v>
      </c>
      <c r="C909" s="31">
        <f t="shared" si="113"/>
        <v>1</v>
      </c>
      <c r="D909" s="32"/>
      <c r="E909" s="31"/>
      <c r="F909" s="31">
        <f>Datenbank!$E909</f>
        <v>0</v>
      </c>
      <c r="G909" s="33" t="str">
        <f>IF(ISERROR(INDEX([1]Plan!A:O,MATCH(E909,[1]Plan!C:C,0),MATCH(C909,[1]Plan!$A$2:$O$2,0))),"",INDEX([1]Plan!A:O,MATCH(E909,[1]Plan!C:C,0),MATCH(C909,[1]Plan!$A$2:$O$2,0)))</f>
        <v/>
      </c>
      <c r="H909" s="33"/>
      <c r="I909" s="33"/>
      <c r="J909" s="31"/>
      <c r="K909" s="33" t="str">
        <f t="shared" si="110"/>
        <v/>
      </c>
      <c r="L909" s="33" t="str">
        <f t="shared" si="111"/>
        <v/>
      </c>
      <c r="M909" s="31" t="str">
        <f t="shared" si="114"/>
        <v/>
      </c>
      <c r="N909" s="31" t="str">
        <f>IF(ISERROR(VLOOKUP(M909,[1]Plan!$Q$5:$R$22,2,FALSE)),"",VLOOKUP(M909,[1]Plan!$Q$5:$R$22,2,FALSE))</f>
        <v/>
      </c>
      <c r="O909" s="31" t="str">
        <f>IF(ISERROR(INDEX([1]Plan!$B:$B,MATCH(F909,[1]Plan!$C:$C,0))),"",INDEX([1]Plan!$B:$B,MATCH(F909,[1]Plan!$C:$C,0)))</f>
        <v/>
      </c>
      <c r="P909" s="33" t="str">
        <f t="shared" si="115"/>
        <v/>
      </c>
      <c r="Q909" s="33">
        <f t="shared" si="116"/>
        <v>0</v>
      </c>
      <c r="R909" s="33" t="str">
        <f t="shared" si="117"/>
        <v/>
      </c>
      <c r="S909" s="33" t="str">
        <f>IF(Z909="DUPLIKAT","",Tabelle1[[#This Row],[Soll-Monat]])</f>
        <v/>
      </c>
      <c r="T909" s="33" t="str">
        <f>IF(ISERROR(IF(M909=99,"",INDEX([1]Plan!A:O,MATCH($O909,[1]Plan!B:B,0),MATCH($C909,[1]Plan!$A$2:$O$2,0)))),"",IF(M909=99,"",INDEX([1]Plan!A:O,MATCH($O909,[1]Plan!B:B,0),MATCH($C909,[1]Plan!$A$2:$O$2,0))))</f>
        <v/>
      </c>
      <c r="U909" s="33">
        <f>IF(ISERROR(SUMIFS(P:P,E:E,Datenbank!$E909,C:C,Datenbank!$C909)),"",SUMIFS(P:P,E:E,Datenbank!$E909,C:C,Datenbank!$C909))+IF(ISERROR(SUMIFS(Q:Q,E:E,Datenbank!$E909,C:C,Datenbank!$C909)),"",SUMIFS(Q:Q,E:E,Datenbank!$E909,C:C,Datenbank!$C909))</f>
        <v>0</v>
      </c>
      <c r="V909" s="33" t="str">
        <f>IF(ISERROR(IF(Z909="Duplikat","",(Datenbank!$U909-Datenbank!$T909))),"",IF(Z909="Duplikat","",(Datenbank!$U909-Datenbank!$T909)))</f>
        <v/>
      </c>
      <c r="W909" s="33">
        <f ca="1">IF(ISERROR(SUMIF(O:T,Datenbank!$O909,T:T)),"",SUMIF(O:T,Datenbank!$O909,T:T))</f>
        <v>0</v>
      </c>
      <c r="X909" s="33">
        <f ca="1">IF(ISERROR(SUMIF(O:Q,Datenbank!$O909,Q:Q)),"",SUMIF(O:Q,Datenbank!$O909,Q:Q))+IF(ISERROR(SUMIF(O:Q,Datenbank!$O909,P:P)),"",SUMIF(O:Q,Datenbank!$O909,P:P))</f>
        <v>0</v>
      </c>
      <c r="Y909" s="33">
        <f ca="1">IF(ISERROR(Datenbank!$X909-W909),"",Datenbank!$X909-W909)</f>
        <v>0</v>
      </c>
      <c r="Z909" s="31" t="str" cm="1">
        <f t="array" ref="Z909">_xlfn.LET(_xlpm.fi,_xlfn._xlws.FILTER($O909:$O$2480,(MONTH($D909:$D$2480)=MONTH($D909))*($O909:$O$2480=$O909)),IF(COUNT(_xlpm.fi)&gt;1,"DUPLIKAT",""))</f>
        <v/>
      </c>
      <c r="AA909" s="31"/>
      <c r="AB909" s="31"/>
    </row>
    <row r="910" spans="2:28" ht="20.100000000000001" customHeight="1" x14ac:dyDescent="0.25">
      <c r="B910" s="31">
        <f t="shared" si="112"/>
        <v>898</v>
      </c>
      <c r="C910" s="31">
        <f t="shared" si="113"/>
        <v>1</v>
      </c>
      <c r="D910" s="32"/>
      <c r="E910" s="31"/>
      <c r="F910" s="31">
        <f>Datenbank!$E910</f>
        <v>0</v>
      </c>
      <c r="G910" s="33" t="str">
        <f>IF(ISERROR(INDEX([1]Plan!A:O,MATCH(E910,[1]Plan!C:C,0),MATCH(C910,[1]Plan!$A$2:$O$2,0))),"",INDEX([1]Plan!A:O,MATCH(E910,[1]Plan!C:C,0),MATCH(C910,[1]Plan!$A$2:$O$2,0)))</f>
        <v/>
      </c>
      <c r="H910" s="33"/>
      <c r="I910" s="33"/>
      <c r="J910" s="31"/>
      <c r="K910" s="33" t="str">
        <f t="shared" ref="K910:K973" si="118">IF(ISERROR(K909-G910),"",K909-G910)</f>
        <v/>
      </c>
      <c r="L910" s="33" t="str">
        <f t="shared" ref="L910:L973" si="119">IF(ISERROR(IF(AND(G910="",H910=""),"",L909-H910-I910)),"",IF(AND(G910="",H910=""),"",L909-H910-I910))</f>
        <v/>
      </c>
      <c r="M910" s="31" t="str">
        <f t="shared" si="114"/>
        <v/>
      </c>
      <c r="N910" s="31" t="str">
        <f>IF(ISERROR(VLOOKUP(M910,[1]Plan!$Q$5:$R$22,2,FALSE)),"",VLOOKUP(M910,[1]Plan!$Q$5:$R$22,2,FALSE))</f>
        <v/>
      </c>
      <c r="O910" s="31" t="str">
        <f>IF(ISERROR(INDEX([1]Plan!$B:$B,MATCH(F910,[1]Plan!$C:$C,0))),"",INDEX([1]Plan!$B:$B,MATCH(F910,[1]Plan!$C:$C,0)))</f>
        <v/>
      </c>
      <c r="P910" s="33" t="str">
        <f t="shared" si="115"/>
        <v/>
      </c>
      <c r="Q910" s="33">
        <f t="shared" si="116"/>
        <v>0</v>
      </c>
      <c r="R910" s="33" t="str">
        <f t="shared" si="117"/>
        <v/>
      </c>
      <c r="S910" s="33" t="str">
        <f>IF(Z910="DUPLIKAT","",Tabelle1[[#This Row],[Soll-Monat]])</f>
        <v/>
      </c>
      <c r="T910" s="33" t="str">
        <f>IF(ISERROR(IF(M910=99,"",INDEX([1]Plan!A:O,MATCH($O910,[1]Plan!B:B,0),MATCH($C910,[1]Plan!$A$2:$O$2,0)))),"",IF(M910=99,"",INDEX([1]Plan!A:O,MATCH($O910,[1]Plan!B:B,0),MATCH($C910,[1]Plan!$A$2:$O$2,0))))</f>
        <v/>
      </c>
      <c r="U910" s="33">
        <f>IF(ISERROR(SUMIFS(P:P,E:E,Datenbank!$E910,C:C,Datenbank!$C910)),"",SUMIFS(P:P,E:E,Datenbank!$E910,C:C,Datenbank!$C910))+IF(ISERROR(SUMIFS(Q:Q,E:E,Datenbank!$E910,C:C,Datenbank!$C910)),"",SUMIFS(Q:Q,E:E,Datenbank!$E910,C:C,Datenbank!$C910))</f>
        <v>0</v>
      </c>
      <c r="V910" s="33" t="str">
        <f>IF(ISERROR(IF(Z910="Duplikat","",(Datenbank!$U910-Datenbank!$T910))),"",IF(Z910="Duplikat","",(Datenbank!$U910-Datenbank!$T910)))</f>
        <v/>
      </c>
      <c r="W910" s="33">
        <f ca="1">IF(ISERROR(SUMIF(O:T,Datenbank!$O910,T:T)),"",SUMIF(O:T,Datenbank!$O910,T:T))</f>
        <v>0</v>
      </c>
      <c r="X910" s="33">
        <f ca="1">IF(ISERROR(SUMIF(O:Q,Datenbank!$O910,Q:Q)),"",SUMIF(O:Q,Datenbank!$O910,Q:Q))+IF(ISERROR(SUMIF(O:Q,Datenbank!$O910,P:P)),"",SUMIF(O:Q,Datenbank!$O910,P:P))</f>
        <v>0</v>
      </c>
      <c r="Y910" s="33">
        <f ca="1">IF(ISERROR(Datenbank!$X910-W910),"",Datenbank!$X910-W910)</f>
        <v>0</v>
      </c>
      <c r="Z910" s="31" t="str" cm="1">
        <f t="array" ref="Z910">_xlfn.LET(_xlpm.fi,_xlfn._xlws.FILTER($O910:$O$2480,(MONTH($D910:$D$2480)=MONTH($D910))*($O910:$O$2480=$O910)),IF(COUNT(_xlpm.fi)&gt;1,"DUPLIKAT",""))</f>
        <v/>
      </c>
      <c r="AA910" s="31"/>
      <c r="AB910" s="31"/>
    </row>
    <row r="911" spans="2:28" ht="20.100000000000001" customHeight="1" x14ac:dyDescent="0.25">
      <c r="B911" s="31">
        <f t="shared" si="112"/>
        <v>899</v>
      </c>
      <c r="C911" s="31">
        <f t="shared" si="113"/>
        <v>1</v>
      </c>
      <c r="D911" s="32"/>
      <c r="E911" s="31"/>
      <c r="F911" s="31">
        <f>Datenbank!$E911</f>
        <v>0</v>
      </c>
      <c r="G911" s="33" t="str">
        <f>IF(ISERROR(INDEX([1]Plan!A:O,MATCH(E911,[1]Plan!C:C,0),MATCH(C911,[1]Plan!$A$2:$O$2,0))),"",INDEX([1]Plan!A:O,MATCH(E911,[1]Plan!C:C,0),MATCH(C911,[1]Plan!$A$2:$O$2,0)))</f>
        <v/>
      </c>
      <c r="H911" s="33"/>
      <c r="I911" s="33"/>
      <c r="J911" s="31"/>
      <c r="K911" s="33" t="str">
        <f t="shared" si="118"/>
        <v/>
      </c>
      <c r="L911" s="33" t="str">
        <f t="shared" si="119"/>
        <v/>
      </c>
      <c r="M911" s="31" t="str">
        <f t="shared" si="114"/>
        <v/>
      </c>
      <c r="N911" s="31" t="str">
        <f>IF(ISERROR(VLOOKUP(M911,[1]Plan!$Q$5:$R$22,2,FALSE)),"",VLOOKUP(M911,[1]Plan!$Q$5:$R$22,2,FALSE))</f>
        <v/>
      </c>
      <c r="O911" s="31" t="str">
        <f>IF(ISERROR(INDEX([1]Plan!$B:$B,MATCH(F911,[1]Plan!$C:$C,0))),"",INDEX([1]Plan!$B:$B,MATCH(F911,[1]Plan!$C:$C,0)))</f>
        <v/>
      </c>
      <c r="P911" s="33" t="str">
        <f t="shared" si="115"/>
        <v/>
      </c>
      <c r="Q911" s="33">
        <f t="shared" si="116"/>
        <v>0</v>
      </c>
      <c r="R911" s="33" t="str">
        <f t="shared" si="117"/>
        <v/>
      </c>
      <c r="S911" s="33" t="str">
        <f>IF(Z911="DUPLIKAT","",Tabelle1[[#This Row],[Soll-Monat]])</f>
        <v/>
      </c>
      <c r="T911" s="33" t="str">
        <f>IF(ISERROR(IF(M911=99,"",INDEX([1]Plan!A:O,MATCH($O911,[1]Plan!B:B,0),MATCH($C911,[1]Plan!$A$2:$O$2,0)))),"",IF(M911=99,"",INDEX([1]Plan!A:O,MATCH($O911,[1]Plan!B:B,0),MATCH($C911,[1]Plan!$A$2:$O$2,0))))</f>
        <v/>
      </c>
      <c r="U911" s="33">
        <f>IF(ISERROR(SUMIFS(P:P,E:E,Datenbank!$E911,C:C,Datenbank!$C911)),"",SUMIFS(P:P,E:E,Datenbank!$E911,C:C,Datenbank!$C911))+IF(ISERROR(SUMIFS(Q:Q,E:E,Datenbank!$E911,C:C,Datenbank!$C911)),"",SUMIFS(Q:Q,E:E,Datenbank!$E911,C:C,Datenbank!$C911))</f>
        <v>0</v>
      </c>
      <c r="V911" s="33" t="str">
        <f>IF(ISERROR(IF(Z911="Duplikat","",(Datenbank!$U911-Datenbank!$T911))),"",IF(Z911="Duplikat","",(Datenbank!$U911-Datenbank!$T911)))</f>
        <v/>
      </c>
      <c r="W911" s="33">
        <f ca="1">IF(ISERROR(SUMIF(O:T,Datenbank!$O911,T:T)),"",SUMIF(O:T,Datenbank!$O911,T:T))</f>
        <v>0</v>
      </c>
      <c r="X911" s="33">
        <f ca="1">IF(ISERROR(SUMIF(O:Q,Datenbank!$O911,Q:Q)),"",SUMIF(O:Q,Datenbank!$O911,Q:Q))+IF(ISERROR(SUMIF(O:Q,Datenbank!$O911,P:P)),"",SUMIF(O:Q,Datenbank!$O911,P:P))</f>
        <v>0</v>
      </c>
      <c r="Y911" s="33">
        <f ca="1">IF(ISERROR(Datenbank!$X911-W911),"",Datenbank!$X911-W911)</f>
        <v>0</v>
      </c>
      <c r="Z911" s="31" t="str" cm="1">
        <f t="array" ref="Z911">_xlfn.LET(_xlpm.fi,_xlfn._xlws.FILTER($O911:$O$2480,(MONTH($D911:$D$2480)=MONTH($D911))*($O911:$O$2480=$O911)),IF(COUNT(_xlpm.fi)&gt;1,"DUPLIKAT",""))</f>
        <v/>
      </c>
      <c r="AA911" s="31"/>
      <c r="AB911" s="31"/>
    </row>
    <row r="912" spans="2:28" ht="20.100000000000001" customHeight="1" x14ac:dyDescent="0.25">
      <c r="B912" s="31">
        <f t="shared" si="112"/>
        <v>900</v>
      </c>
      <c r="C912" s="31">
        <f t="shared" si="113"/>
        <v>1</v>
      </c>
      <c r="D912" s="32"/>
      <c r="E912" s="31"/>
      <c r="F912" s="31">
        <f>Datenbank!$E912</f>
        <v>0</v>
      </c>
      <c r="G912" s="33" t="str">
        <f>IF(ISERROR(INDEX([1]Plan!A:O,MATCH(E912,[1]Plan!C:C,0),MATCH(C912,[1]Plan!$A$2:$O$2,0))),"",INDEX([1]Plan!A:O,MATCH(E912,[1]Plan!C:C,0),MATCH(C912,[1]Plan!$A$2:$O$2,0)))</f>
        <v/>
      </c>
      <c r="H912" s="33"/>
      <c r="I912" s="33"/>
      <c r="J912" s="31"/>
      <c r="K912" s="33" t="str">
        <f t="shared" si="118"/>
        <v/>
      </c>
      <c r="L912" s="33" t="str">
        <f t="shared" si="119"/>
        <v/>
      </c>
      <c r="M912" s="31" t="str">
        <f t="shared" si="114"/>
        <v/>
      </c>
      <c r="N912" s="31" t="str">
        <f>IF(ISERROR(VLOOKUP(M912,[1]Plan!$Q$5:$R$22,2,FALSE)),"",VLOOKUP(M912,[1]Plan!$Q$5:$R$22,2,FALSE))</f>
        <v/>
      </c>
      <c r="O912" s="31" t="str">
        <f>IF(ISERROR(INDEX([1]Plan!$B:$B,MATCH(F912,[1]Plan!$C:$C,0))),"",INDEX([1]Plan!$B:$B,MATCH(F912,[1]Plan!$C:$C,0)))</f>
        <v/>
      </c>
      <c r="P912" s="33" t="str">
        <f t="shared" si="115"/>
        <v/>
      </c>
      <c r="Q912" s="33">
        <f t="shared" si="116"/>
        <v>0</v>
      </c>
      <c r="R912" s="33" t="str">
        <f t="shared" si="117"/>
        <v/>
      </c>
      <c r="S912" s="33" t="str">
        <f>IF(Z912="DUPLIKAT","",Tabelle1[[#This Row],[Soll-Monat]])</f>
        <v/>
      </c>
      <c r="T912" s="33" t="str">
        <f>IF(ISERROR(IF(M912=99,"",INDEX([1]Plan!A:O,MATCH($O912,[1]Plan!B:B,0),MATCH($C912,[1]Plan!$A$2:$O$2,0)))),"",IF(M912=99,"",INDEX([1]Plan!A:O,MATCH($O912,[1]Plan!B:B,0),MATCH($C912,[1]Plan!$A$2:$O$2,0))))</f>
        <v/>
      </c>
      <c r="U912" s="33">
        <f>IF(ISERROR(SUMIFS(P:P,E:E,Datenbank!$E912,C:C,Datenbank!$C912)),"",SUMIFS(P:P,E:E,Datenbank!$E912,C:C,Datenbank!$C912))+IF(ISERROR(SUMIFS(Q:Q,E:E,Datenbank!$E912,C:C,Datenbank!$C912)),"",SUMIFS(Q:Q,E:E,Datenbank!$E912,C:C,Datenbank!$C912))</f>
        <v>0</v>
      </c>
      <c r="V912" s="33" t="str">
        <f>IF(ISERROR(IF(Z912="Duplikat","",(Datenbank!$U912-Datenbank!$T912))),"",IF(Z912="Duplikat","",(Datenbank!$U912-Datenbank!$T912)))</f>
        <v/>
      </c>
      <c r="W912" s="33">
        <f ca="1">IF(ISERROR(SUMIF(O:T,Datenbank!$O912,T:T)),"",SUMIF(O:T,Datenbank!$O912,T:T))</f>
        <v>0</v>
      </c>
      <c r="X912" s="33">
        <f ca="1">IF(ISERROR(SUMIF(O:Q,Datenbank!$O912,Q:Q)),"",SUMIF(O:Q,Datenbank!$O912,Q:Q))+IF(ISERROR(SUMIF(O:Q,Datenbank!$O912,P:P)),"",SUMIF(O:Q,Datenbank!$O912,P:P))</f>
        <v>0</v>
      </c>
      <c r="Y912" s="33">
        <f ca="1">IF(ISERROR(Datenbank!$X912-W912),"",Datenbank!$X912-W912)</f>
        <v>0</v>
      </c>
      <c r="Z912" s="31" t="str" cm="1">
        <f t="array" ref="Z912">_xlfn.LET(_xlpm.fi,_xlfn._xlws.FILTER($O912:$O$2480,(MONTH($D912:$D$2480)=MONTH($D912))*($O912:$O$2480=$O912)),IF(COUNT(_xlpm.fi)&gt;1,"DUPLIKAT",""))</f>
        <v/>
      </c>
      <c r="AA912" s="31"/>
      <c r="AB912" s="31"/>
    </row>
    <row r="913" spans="2:28" ht="20.100000000000001" customHeight="1" x14ac:dyDescent="0.25">
      <c r="B913" s="31">
        <f t="shared" si="112"/>
        <v>901</v>
      </c>
      <c r="C913" s="31">
        <f t="shared" si="113"/>
        <v>1</v>
      </c>
      <c r="D913" s="32"/>
      <c r="E913" s="31"/>
      <c r="F913" s="31">
        <f>Datenbank!$E913</f>
        <v>0</v>
      </c>
      <c r="G913" s="33" t="str">
        <f>IF(ISERROR(INDEX([1]Plan!A:O,MATCH(E913,[1]Plan!C:C,0),MATCH(C913,[1]Plan!$A$2:$O$2,0))),"",INDEX([1]Plan!A:O,MATCH(E913,[1]Plan!C:C,0),MATCH(C913,[1]Plan!$A$2:$O$2,0)))</f>
        <v/>
      </c>
      <c r="H913" s="33"/>
      <c r="I913" s="33"/>
      <c r="J913" s="31"/>
      <c r="K913" s="33" t="str">
        <f t="shared" si="118"/>
        <v/>
      </c>
      <c r="L913" s="33" t="str">
        <f t="shared" si="119"/>
        <v/>
      </c>
      <c r="M913" s="31" t="str">
        <f t="shared" si="114"/>
        <v/>
      </c>
      <c r="N913" s="31" t="str">
        <f>IF(ISERROR(VLOOKUP(M913,[1]Plan!$Q$5:$R$22,2,FALSE)),"",VLOOKUP(M913,[1]Plan!$Q$5:$R$22,2,FALSE))</f>
        <v/>
      </c>
      <c r="O913" s="31" t="str">
        <f>IF(ISERROR(INDEX([1]Plan!$B:$B,MATCH(F913,[1]Plan!$C:$C,0))),"",INDEX([1]Plan!$B:$B,MATCH(F913,[1]Plan!$C:$C,0)))</f>
        <v/>
      </c>
      <c r="P913" s="33" t="str">
        <f t="shared" si="115"/>
        <v/>
      </c>
      <c r="Q913" s="33">
        <f t="shared" si="116"/>
        <v>0</v>
      </c>
      <c r="R913" s="33" t="str">
        <f t="shared" si="117"/>
        <v/>
      </c>
      <c r="S913" s="33" t="str">
        <f>IF(Z913="DUPLIKAT","",Tabelle1[[#This Row],[Soll-Monat]])</f>
        <v/>
      </c>
      <c r="T913" s="33" t="str">
        <f>IF(ISERROR(IF(M913=99,"",INDEX([1]Plan!A:O,MATCH($O913,[1]Plan!B:B,0),MATCH($C913,[1]Plan!$A$2:$O$2,0)))),"",IF(M913=99,"",INDEX([1]Plan!A:O,MATCH($O913,[1]Plan!B:B,0),MATCH($C913,[1]Plan!$A$2:$O$2,0))))</f>
        <v/>
      </c>
      <c r="U913" s="33">
        <f>IF(ISERROR(SUMIFS(P:P,E:E,Datenbank!$E913,C:C,Datenbank!$C913)),"",SUMIFS(P:P,E:E,Datenbank!$E913,C:C,Datenbank!$C913))+IF(ISERROR(SUMIFS(Q:Q,E:E,Datenbank!$E913,C:C,Datenbank!$C913)),"",SUMIFS(Q:Q,E:E,Datenbank!$E913,C:C,Datenbank!$C913))</f>
        <v>0</v>
      </c>
      <c r="V913" s="33" t="str">
        <f>IF(ISERROR(IF(Z913="Duplikat","",(Datenbank!$U913-Datenbank!$T913))),"",IF(Z913="Duplikat","",(Datenbank!$U913-Datenbank!$T913)))</f>
        <v/>
      </c>
      <c r="W913" s="33">
        <f ca="1">IF(ISERROR(SUMIF(O:T,Datenbank!$O913,T:T)),"",SUMIF(O:T,Datenbank!$O913,T:T))</f>
        <v>0</v>
      </c>
      <c r="X913" s="33">
        <f ca="1">IF(ISERROR(SUMIF(O:Q,Datenbank!$O913,Q:Q)),"",SUMIF(O:Q,Datenbank!$O913,Q:Q))+IF(ISERROR(SUMIF(O:Q,Datenbank!$O913,P:P)),"",SUMIF(O:Q,Datenbank!$O913,P:P))</f>
        <v>0</v>
      </c>
      <c r="Y913" s="33">
        <f ca="1">IF(ISERROR(Datenbank!$X913-W913),"",Datenbank!$X913-W913)</f>
        <v>0</v>
      </c>
      <c r="Z913" s="31" t="str" cm="1">
        <f t="array" ref="Z913">_xlfn.LET(_xlpm.fi,_xlfn._xlws.FILTER($O913:$O$2480,(MONTH($D913:$D$2480)=MONTH($D913))*($O913:$O$2480=$O913)),IF(COUNT(_xlpm.fi)&gt;1,"DUPLIKAT",""))</f>
        <v/>
      </c>
      <c r="AA913" s="31"/>
      <c r="AB913" s="31"/>
    </row>
    <row r="914" spans="2:28" ht="20.100000000000001" customHeight="1" x14ac:dyDescent="0.25">
      <c r="B914" s="31">
        <f t="shared" si="112"/>
        <v>902</v>
      </c>
      <c r="C914" s="31">
        <f t="shared" si="113"/>
        <v>1</v>
      </c>
      <c r="D914" s="32"/>
      <c r="E914" s="31"/>
      <c r="F914" s="31">
        <f>Datenbank!$E914</f>
        <v>0</v>
      </c>
      <c r="G914" s="33" t="str">
        <f>IF(ISERROR(INDEX([1]Plan!A:O,MATCH(E914,[1]Plan!C:C,0),MATCH(C914,[1]Plan!$A$2:$O$2,0))),"",INDEX([1]Plan!A:O,MATCH(E914,[1]Plan!C:C,0),MATCH(C914,[1]Plan!$A$2:$O$2,0)))</f>
        <v/>
      </c>
      <c r="H914" s="33"/>
      <c r="I914" s="33"/>
      <c r="J914" s="31"/>
      <c r="K914" s="33" t="str">
        <f t="shared" si="118"/>
        <v/>
      </c>
      <c r="L914" s="33" t="str">
        <f t="shared" si="119"/>
        <v/>
      </c>
      <c r="M914" s="31" t="str">
        <f t="shared" si="114"/>
        <v/>
      </c>
      <c r="N914" s="31" t="str">
        <f>IF(ISERROR(VLOOKUP(M914,[1]Plan!$Q$5:$R$22,2,FALSE)),"",VLOOKUP(M914,[1]Plan!$Q$5:$R$22,2,FALSE))</f>
        <v/>
      </c>
      <c r="O914" s="31" t="str">
        <f>IF(ISERROR(INDEX([1]Plan!$B:$B,MATCH(F914,[1]Plan!$C:$C,0))),"",INDEX([1]Plan!$B:$B,MATCH(F914,[1]Plan!$C:$C,0)))</f>
        <v/>
      </c>
      <c r="P914" s="33" t="str">
        <f t="shared" si="115"/>
        <v/>
      </c>
      <c r="Q914" s="33">
        <f t="shared" si="116"/>
        <v>0</v>
      </c>
      <c r="R914" s="33" t="str">
        <f t="shared" si="117"/>
        <v/>
      </c>
      <c r="S914" s="33" t="str">
        <f>IF(Z914="DUPLIKAT","",Tabelle1[[#This Row],[Soll-Monat]])</f>
        <v/>
      </c>
      <c r="T914" s="33" t="str">
        <f>IF(ISERROR(IF(M914=99,"",INDEX([1]Plan!A:O,MATCH($O914,[1]Plan!B:B,0),MATCH($C914,[1]Plan!$A$2:$O$2,0)))),"",IF(M914=99,"",INDEX([1]Plan!A:O,MATCH($O914,[1]Plan!B:B,0),MATCH($C914,[1]Plan!$A$2:$O$2,0))))</f>
        <v/>
      </c>
      <c r="U914" s="33">
        <f>IF(ISERROR(SUMIFS(P:P,E:E,Datenbank!$E914,C:C,Datenbank!$C914)),"",SUMIFS(P:P,E:E,Datenbank!$E914,C:C,Datenbank!$C914))+IF(ISERROR(SUMIFS(Q:Q,E:E,Datenbank!$E914,C:C,Datenbank!$C914)),"",SUMIFS(Q:Q,E:E,Datenbank!$E914,C:C,Datenbank!$C914))</f>
        <v>0</v>
      </c>
      <c r="V914" s="33" t="str">
        <f>IF(ISERROR(IF(Z914="Duplikat","",(Datenbank!$U914-Datenbank!$T914))),"",IF(Z914="Duplikat","",(Datenbank!$U914-Datenbank!$T914)))</f>
        <v/>
      </c>
      <c r="W914" s="33">
        <f ca="1">IF(ISERROR(SUMIF(O:T,Datenbank!$O914,T:T)),"",SUMIF(O:T,Datenbank!$O914,T:T))</f>
        <v>0</v>
      </c>
      <c r="X914" s="33">
        <f ca="1">IF(ISERROR(SUMIF(O:Q,Datenbank!$O914,Q:Q)),"",SUMIF(O:Q,Datenbank!$O914,Q:Q))+IF(ISERROR(SUMIF(O:Q,Datenbank!$O914,P:P)),"",SUMIF(O:Q,Datenbank!$O914,P:P))</f>
        <v>0</v>
      </c>
      <c r="Y914" s="33">
        <f ca="1">IF(ISERROR(Datenbank!$X914-W914),"",Datenbank!$X914-W914)</f>
        <v>0</v>
      </c>
      <c r="Z914" s="31" t="str" cm="1">
        <f t="array" ref="Z914">_xlfn.LET(_xlpm.fi,_xlfn._xlws.FILTER($O914:$O$2480,(MONTH($D914:$D$2480)=MONTH($D914))*($O914:$O$2480=$O914)),IF(COUNT(_xlpm.fi)&gt;1,"DUPLIKAT",""))</f>
        <v/>
      </c>
      <c r="AA914" s="31"/>
      <c r="AB914" s="31"/>
    </row>
    <row r="915" spans="2:28" ht="20.100000000000001" customHeight="1" x14ac:dyDescent="0.25">
      <c r="B915" s="31">
        <f t="shared" si="112"/>
        <v>903</v>
      </c>
      <c r="C915" s="31">
        <f t="shared" si="113"/>
        <v>1</v>
      </c>
      <c r="D915" s="32"/>
      <c r="E915" s="31"/>
      <c r="F915" s="31">
        <f>Datenbank!$E915</f>
        <v>0</v>
      </c>
      <c r="G915" s="33" t="str">
        <f>IF(ISERROR(INDEX([1]Plan!A:O,MATCH(E915,[1]Plan!C:C,0),MATCH(C915,[1]Plan!$A$2:$O$2,0))),"",INDEX([1]Plan!A:O,MATCH(E915,[1]Plan!C:C,0),MATCH(C915,[1]Plan!$A$2:$O$2,0)))</f>
        <v/>
      </c>
      <c r="H915" s="33"/>
      <c r="I915" s="33"/>
      <c r="J915" s="31"/>
      <c r="K915" s="33" t="str">
        <f t="shared" si="118"/>
        <v/>
      </c>
      <c r="L915" s="33" t="str">
        <f t="shared" si="119"/>
        <v/>
      </c>
      <c r="M915" s="31" t="str">
        <f t="shared" si="114"/>
        <v/>
      </c>
      <c r="N915" s="31" t="str">
        <f>IF(ISERROR(VLOOKUP(M915,[1]Plan!$Q$5:$R$22,2,FALSE)),"",VLOOKUP(M915,[1]Plan!$Q$5:$R$22,2,FALSE))</f>
        <v/>
      </c>
      <c r="O915" s="31" t="str">
        <f>IF(ISERROR(INDEX([1]Plan!$B:$B,MATCH(F915,[1]Plan!$C:$C,0))),"",INDEX([1]Plan!$B:$B,MATCH(F915,[1]Plan!$C:$C,0)))</f>
        <v/>
      </c>
      <c r="P915" s="33" t="str">
        <f t="shared" si="115"/>
        <v/>
      </c>
      <c r="Q915" s="33">
        <f t="shared" si="116"/>
        <v>0</v>
      </c>
      <c r="R915" s="33" t="str">
        <f t="shared" si="117"/>
        <v/>
      </c>
      <c r="S915" s="33" t="str">
        <f>IF(Z915="DUPLIKAT","",Tabelle1[[#This Row],[Soll-Monat]])</f>
        <v/>
      </c>
      <c r="T915" s="33" t="str">
        <f>IF(ISERROR(IF(M915=99,"",INDEX([1]Plan!A:O,MATCH($O915,[1]Plan!B:B,0),MATCH($C915,[1]Plan!$A$2:$O$2,0)))),"",IF(M915=99,"",INDEX([1]Plan!A:O,MATCH($O915,[1]Plan!B:B,0),MATCH($C915,[1]Plan!$A$2:$O$2,0))))</f>
        <v/>
      </c>
      <c r="U915" s="33">
        <f>IF(ISERROR(SUMIFS(P:P,E:E,Datenbank!$E915,C:C,Datenbank!$C915)),"",SUMIFS(P:P,E:E,Datenbank!$E915,C:C,Datenbank!$C915))+IF(ISERROR(SUMIFS(Q:Q,E:E,Datenbank!$E915,C:C,Datenbank!$C915)),"",SUMIFS(Q:Q,E:E,Datenbank!$E915,C:C,Datenbank!$C915))</f>
        <v>0</v>
      </c>
      <c r="V915" s="33" t="str">
        <f>IF(ISERROR(IF(Z915="Duplikat","",(Datenbank!$U915-Datenbank!$T915))),"",IF(Z915="Duplikat","",(Datenbank!$U915-Datenbank!$T915)))</f>
        <v/>
      </c>
      <c r="W915" s="33">
        <f ca="1">IF(ISERROR(SUMIF(O:T,Datenbank!$O915,T:T)),"",SUMIF(O:T,Datenbank!$O915,T:T))</f>
        <v>0</v>
      </c>
      <c r="X915" s="33">
        <f ca="1">IF(ISERROR(SUMIF(O:Q,Datenbank!$O915,Q:Q)),"",SUMIF(O:Q,Datenbank!$O915,Q:Q))+IF(ISERROR(SUMIF(O:Q,Datenbank!$O915,P:P)),"",SUMIF(O:Q,Datenbank!$O915,P:P))</f>
        <v>0</v>
      </c>
      <c r="Y915" s="33">
        <f ca="1">IF(ISERROR(Datenbank!$X915-W915),"",Datenbank!$X915-W915)</f>
        <v>0</v>
      </c>
      <c r="Z915" s="31" t="str" cm="1">
        <f t="array" ref="Z915">_xlfn.LET(_xlpm.fi,_xlfn._xlws.FILTER($O915:$O$2480,(MONTH($D915:$D$2480)=MONTH($D915))*($O915:$O$2480=$O915)),IF(COUNT(_xlpm.fi)&gt;1,"DUPLIKAT",""))</f>
        <v/>
      </c>
      <c r="AA915" s="31"/>
      <c r="AB915" s="31"/>
    </row>
    <row r="916" spans="2:28" ht="20.100000000000001" customHeight="1" x14ac:dyDescent="0.25">
      <c r="B916" s="31">
        <f t="shared" si="112"/>
        <v>904</v>
      </c>
      <c r="C916" s="31">
        <f t="shared" si="113"/>
        <v>1</v>
      </c>
      <c r="D916" s="32"/>
      <c r="E916" s="31"/>
      <c r="F916" s="31">
        <f>Datenbank!$E916</f>
        <v>0</v>
      </c>
      <c r="G916" s="33" t="str">
        <f>IF(ISERROR(INDEX([1]Plan!A:O,MATCH(E916,[1]Plan!C:C,0),MATCH(C916,[1]Plan!$A$2:$O$2,0))),"",INDEX([1]Plan!A:O,MATCH(E916,[1]Plan!C:C,0),MATCH(C916,[1]Plan!$A$2:$O$2,0)))</f>
        <v/>
      </c>
      <c r="H916" s="33"/>
      <c r="I916" s="33"/>
      <c r="J916" s="31"/>
      <c r="K916" s="33" t="str">
        <f t="shared" si="118"/>
        <v/>
      </c>
      <c r="L916" s="33" t="str">
        <f t="shared" si="119"/>
        <v/>
      </c>
      <c r="M916" s="31" t="str">
        <f t="shared" si="114"/>
        <v/>
      </c>
      <c r="N916" s="31" t="str">
        <f>IF(ISERROR(VLOOKUP(M916,[1]Plan!$Q$5:$R$22,2,FALSE)),"",VLOOKUP(M916,[1]Plan!$Q$5:$R$22,2,FALSE))</f>
        <v/>
      </c>
      <c r="O916" s="31" t="str">
        <f>IF(ISERROR(INDEX([1]Plan!$B:$B,MATCH(F916,[1]Plan!$C:$C,0))),"",INDEX([1]Plan!$B:$B,MATCH(F916,[1]Plan!$C:$C,0)))</f>
        <v/>
      </c>
      <c r="P916" s="33" t="str">
        <f t="shared" si="115"/>
        <v/>
      </c>
      <c r="Q916" s="33">
        <f t="shared" si="116"/>
        <v>0</v>
      </c>
      <c r="R916" s="33" t="str">
        <f t="shared" si="117"/>
        <v/>
      </c>
      <c r="S916" s="33" t="str">
        <f>IF(Z916="DUPLIKAT","",Tabelle1[[#This Row],[Soll-Monat]])</f>
        <v/>
      </c>
      <c r="T916" s="33" t="str">
        <f>IF(ISERROR(IF(M916=99,"",INDEX([1]Plan!A:O,MATCH($O916,[1]Plan!B:B,0),MATCH($C916,[1]Plan!$A$2:$O$2,0)))),"",IF(M916=99,"",INDEX([1]Plan!A:O,MATCH($O916,[1]Plan!B:B,0),MATCH($C916,[1]Plan!$A$2:$O$2,0))))</f>
        <v/>
      </c>
      <c r="U916" s="33">
        <f>IF(ISERROR(SUMIFS(P:P,E:E,Datenbank!$E916,C:C,Datenbank!$C916)),"",SUMIFS(P:P,E:E,Datenbank!$E916,C:C,Datenbank!$C916))+IF(ISERROR(SUMIFS(Q:Q,E:E,Datenbank!$E916,C:C,Datenbank!$C916)),"",SUMIFS(Q:Q,E:E,Datenbank!$E916,C:C,Datenbank!$C916))</f>
        <v>0</v>
      </c>
      <c r="V916" s="33" t="str">
        <f>IF(ISERROR(IF(Z916="Duplikat","",(Datenbank!$U916-Datenbank!$T916))),"",IF(Z916="Duplikat","",(Datenbank!$U916-Datenbank!$T916)))</f>
        <v/>
      </c>
      <c r="W916" s="33">
        <f ca="1">IF(ISERROR(SUMIF(O:T,Datenbank!$O916,T:T)),"",SUMIF(O:T,Datenbank!$O916,T:T))</f>
        <v>0</v>
      </c>
      <c r="X916" s="33">
        <f ca="1">IF(ISERROR(SUMIF(O:Q,Datenbank!$O916,Q:Q)),"",SUMIF(O:Q,Datenbank!$O916,Q:Q))+IF(ISERROR(SUMIF(O:Q,Datenbank!$O916,P:P)),"",SUMIF(O:Q,Datenbank!$O916,P:P))</f>
        <v>0</v>
      </c>
      <c r="Y916" s="33">
        <f ca="1">IF(ISERROR(Datenbank!$X916-W916),"",Datenbank!$X916-W916)</f>
        <v>0</v>
      </c>
      <c r="Z916" s="31" t="str" cm="1">
        <f t="array" ref="Z916">_xlfn.LET(_xlpm.fi,_xlfn._xlws.FILTER($O916:$O$2480,(MONTH($D916:$D$2480)=MONTH($D916))*($O916:$O$2480=$O916)),IF(COUNT(_xlpm.fi)&gt;1,"DUPLIKAT",""))</f>
        <v/>
      </c>
      <c r="AA916" s="31"/>
      <c r="AB916" s="31"/>
    </row>
    <row r="917" spans="2:28" ht="20.100000000000001" customHeight="1" x14ac:dyDescent="0.25">
      <c r="B917" s="31">
        <f t="shared" ref="B917:B980" si="120">B916+1</f>
        <v>905</v>
      </c>
      <c r="C917" s="31">
        <f t="shared" ref="C917:C980" si="121">MONTH(D917)*1</f>
        <v>1</v>
      </c>
      <c r="D917" s="32"/>
      <c r="E917" s="31"/>
      <c r="F917" s="31">
        <f>Datenbank!$E917</f>
        <v>0</v>
      </c>
      <c r="G917" s="33" t="str">
        <f>IF(ISERROR(INDEX([1]Plan!A:O,MATCH(E917,[1]Plan!C:C,0),MATCH(C917,[1]Plan!$A$2:$O$2,0))),"",INDEX([1]Plan!A:O,MATCH(E917,[1]Plan!C:C,0),MATCH(C917,[1]Plan!$A$2:$O$2,0)))</f>
        <v/>
      </c>
      <c r="H917" s="33"/>
      <c r="I917" s="33"/>
      <c r="J917" s="31"/>
      <c r="K917" s="33" t="str">
        <f t="shared" si="118"/>
        <v/>
      </c>
      <c r="L917" s="33" t="str">
        <f t="shared" si="119"/>
        <v/>
      </c>
      <c r="M917" s="31" t="str">
        <f t="shared" ref="M917:M980" si="122">IF(E917&gt;0,LEFT(O917,2)*1,"")</f>
        <v/>
      </c>
      <c r="N917" s="31" t="str">
        <f>IF(ISERROR(VLOOKUP(M917,[1]Plan!$Q$5:$R$22,2,FALSE)),"",VLOOKUP(M917,[1]Plan!$Q$5:$R$22,2,FALSE))</f>
        <v/>
      </c>
      <c r="O917" s="31" t="str">
        <f>IF(ISERROR(INDEX([1]Plan!$B:$B,MATCH(F917,[1]Plan!$C:$C,0))),"",INDEX([1]Plan!$B:$B,MATCH(F917,[1]Plan!$C:$C,0)))</f>
        <v/>
      </c>
      <c r="P917" s="33" t="str">
        <f t="shared" ref="P917:P980" si="123">IF(ISERROR(IF(M917=99,0,IF(M917&lt;&gt;10,G917+I917,0))),"",IF(M917=99,0,IF(M917&lt;&gt;10,G917+I917,0)))</f>
        <v/>
      </c>
      <c r="Q917" s="33">
        <f t="shared" ref="Q917:Q980" si="124">IF(ISERROR(IF(M917=10,G917+I917,0)*1),"",IF(M917=10,G917+I917,0)*1)</f>
        <v>0</v>
      </c>
      <c r="R917" s="33" t="str">
        <f t="shared" ref="R917:R980" si="125">IF(M917=99,G917,"")</f>
        <v/>
      </c>
      <c r="S917" s="33" t="str">
        <f>IF(Z917="DUPLIKAT","",Tabelle1[[#This Row],[Soll-Monat]])</f>
        <v/>
      </c>
      <c r="T917" s="33" t="str">
        <f>IF(ISERROR(IF(M917=99,"",INDEX([1]Plan!A:O,MATCH($O917,[1]Plan!B:B,0),MATCH($C917,[1]Plan!$A$2:$O$2,0)))),"",IF(M917=99,"",INDEX([1]Plan!A:O,MATCH($O917,[1]Plan!B:B,0),MATCH($C917,[1]Plan!$A$2:$O$2,0))))</f>
        <v/>
      </c>
      <c r="U917" s="33">
        <f>IF(ISERROR(SUMIFS(P:P,E:E,Datenbank!$E917,C:C,Datenbank!$C917)),"",SUMIFS(P:P,E:E,Datenbank!$E917,C:C,Datenbank!$C917))+IF(ISERROR(SUMIFS(Q:Q,E:E,Datenbank!$E917,C:C,Datenbank!$C917)),"",SUMIFS(Q:Q,E:E,Datenbank!$E917,C:C,Datenbank!$C917))</f>
        <v>0</v>
      </c>
      <c r="V917" s="33" t="str">
        <f>IF(ISERROR(IF(Z917="Duplikat","",(Datenbank!$U917-Datenbank!$T917))),"",IF(Z917="Duplikat","",(Datenbank!$U917-Datenbank!$T917)))</f>
        <v/>
      </c>
      <c r="W917" s="33">
        <f ca="1">IF(ISERROR(SUMIF(O:T,Datenbank!$O917,T:T)),"",SUMIF(O:T,Datenbank!$O917,T:T))</f>
        <v>0</v>
      </c>
      <c r="X917" s="33">
        <f ca="1">IF(ISERROR(SUMIF(O:Q,Datenbank!$O917,Q:Q)),"",SUMIF(O:Q,Datenbank!$O917,Q:Q))+IF(ISERROR(SUMIF(O:Q,Datenbank!$O917,P:P)),"",SUMIF(O:Q,Datenbank!$O917,P:P))</f>
        <v>0</v>
      </c>
      <c r="Y917" s="33">
        <f ca="1">IF(ISERROR(Datenbank!$X917-W917),"",Datenbank!$X917-W917)</f>
        <v>0</v>
      </c>
      <c r="Z917" s="31" t="str" cm="1">
        <f t="array" ref="Z917">_xlfn.LET(_xlpm.fi,_xlfn._xlws.FILTER($O917:$O$2480,(MONTH($D917:$D$2480)=MONTH($D917))*($O917:$O$2480=$O917)),IF(COUNT(_xlpm.fi)&gt;1,"DUPLIKAT",""))</f>
        <v/>
      </c>
      <c r="AA917" s="31"/>
      <c r="AB917" s="31"/>
    </row>
    <row r="918" spans="2:28" ht="20.100000000000001" customHeight="1" x14ac:dyDescent="0.25">
      <c r="B918" s="31">
        <f t="shared" si="120"/>
        <v>906</v>
      </c>
      <c r="C918" s="31">
        <f t="shared" si="121"/>
        <v>1</v>
      </c>
      <c r="D918" s="32"/>
      <c r="E918" s="31"/>
      <c r="F918" s="31">
        <f>Datenbank!$E918</f>
        <v>0</v>
      </c>
      <c r="G918" s="33" t="str">
        <f>IF(ISERROR(INDEX([1]Plan!A:O,MATCH(E918,[1]Plan!C:C,0),MATCH(C918,[1]Plan!$A$2:$O$2,0))),"",INDEX([1]Plan!A:O,MATCH(E918,[1]Plan!C:C,0),MATCH(C918,[1]Plan!$A$2:$O$2,0)))</f>
        <v/>
      </c>
      <c r="H918" s="33"/>
      <c r="I918" s="33"/>
      <c r="J918" s="31"/>
      <c r="K918" s="33" t="str">
        <f t="shared" si="118"/>
        <v/>
      </c>
      <c r="L918" s="33" t="str">
        <f t="shared" si="119"/>
        <v/>
      </c>
      <c r="M918" s="31" t="str">
        <f t="shared" si="122"/>
        <v/>
      </c>
      <c r="N918" s="31" t="str">
        <f>IF(ISERROR(VLOOKUP(M918,[1]Plan!$Q$5:$R$22,2,FALSE)),"",VLOOKUP(M918,[1]Plan!$Q$5:$R$22,2,FALSE))</f>
        <v/>
      </c>
      <c r="O918" s="31" t="str">
        <f>IF(ISERROR(INDEX([1]Plan!$B:$B,MATCH(F918,[1]Plan!$C:$C,0))),"",INDEX([1]Plan!$B:$B,MATCH(F918,[1]Plan!$C:$C,0)))</f>
        <v/>
      </c>
      <c r="P918" s="33" t="str">
        <f t="shared" si="123"/>
        <v/>
      </c>
      <c r="Q918" s="33">
        <f t="shared" si="124"/>
        <v>0</v>
      </c>
      <c r="R918" s="33" t="str">
        <f t="shared" si="125"/>
        <v/>
      </c>
      <c r="S918" s="33" t="str">
        <f>IF(Z918="DUPLIKAT","",Tabelle1[[#This Row],[Soll-Monat]])</f>
        <v/>
      </c>
      <c r="T918" s="33" t="str">
        <f>IF(ISERROR(IF(M918=99,"",INDEX([1]Plan!A:O,MATCH($O918,[1]Plan!B:B,0),MATCH($C918,[1]Plan!$A$2:$O$2,0)))),"",IF(M918=99,"",INDEX([1]Plan!A:O,MATCH($O918,[1]Plan!B:B,0),MATCH($C918,[1]Plan!$A$2:$O$2,0))))</f>
        <v/>
      </c>
      <c r="U918" s="33">
        <f>IF(ISERROR(SUMIFS(P:P,E:E,Datenbank!$E918,C:C,Datenbank!$C918)),"",SUMIFS(P:P,E:E,Datenbank!$E918,C:C,Datenbank!$C918))+IF(ISERROR(SUMIFS(Q:Q,E:E,Datenbank!$E918,C:C,Datenbank!$C918)),"",SUMIFS(Q:Q,E:E,Datenbank!$E918,C:C,Datenbank!$C918))</f>
        <v>0</v>
      </c>
      <c r="V918" s="33" t="str">
        <f>IF(ISERROR(IF(Z918="Duplikat","",(Datenbank!$U918-Datenbank!$T918))),"",IF(Z918="Duplikat","",(Datenbank!$U918-Datenbank!$T918)))</f>
        <v/>
      </c>
      <c r="W918" s="33">
        <f ca="1">IF(ISERROR(SUMIF(O:T,Datenbank!$O918,T:T)),"",SUMIF(O:T,Datenbank!$O918,T:T))</f>
        <v>0</v>
      </c>
      <c r="X918" s="33">
        <f ca="1">IF(ISERROR(SUMIF(O:Q,Datenbank!$O918,Q:Q)),"",SUMIF(O:Q,Datenbank!$O918,Q:Q))+IF(ISERROR(SUMIF(O:Q,Datenbank!$O918,P:P)),"",SUMIF(O:Q,Datenbank!$O918,P:P))</f>
        <v>0</v>
      </c>
      <c r="Y918" s="33">
        <f ca="1">IF(ISERROR(Datenbank!$X918-W918),"",Datenbank!$X918-W918)</f>
        <v>0</v>
      </c>
      <c r="Z918" s="31" t="str" cm="1">
        <f t="array" ref="Z918">_xlfn.LET(_xlpm.fi,_xlfn._xlws.FILTER($O918:$O$2480,(MONTH($D918:$D$2480)=MONTH($D918))*($O918:$O$2480=$O918)),IF(COUNT(_xlpm.fi)&gt;1,"DUPLIKAT",""))</f>
        <v/>
      </c>
      <c r="AA918" s="31"/>
      <c r="AB918" s="31"/>
    </row>
    <row r="919" spans="2:28" ht="20.100000000000001" customHeight="1" x14ac:dyDescent="0.25">
      <c r="B919" s="31">
        <f t="shared" si="120"/>
        <v>907</v>
      </c>
      <c r="C919" s="31">
        <f t="shared" si="121"/>
        <v>1</v>
      </c>
      <c r="D919" s="32"/>
      <c r="E919" s="31"/>
      <c r="F919" s="31">
        <f>Datenbank!$E919</f>
        <v>0</v>
      </c>
      <c r="G919" s="33" t="str">
        <f>IF(ISERROR(INDEX([1]Plan!A:O,MATCH(E919,[1]Plan!C:C,0),MATCH(C919,[1]Plan!$A$2:$O$2,0))),"",INDEX([1]Plan!A:O,MATCH(E919,[1]Plan!C:C,0),MATCH(C919,[1]Plan!$A$2:$O$2,0)))</f>
        <v/>
      </c>
      <c r="H919" s="33"/>
      <c r="I919" s="33"/>
      <c r="J919" s="31"/>
      <c r="K919" s="33" t="str">
        <f t="shared" si="118"/>
        <v/>
      </c>
      <c r="L919" s="33" t="str">
        <f t="shared" si="119"/>
        <v/>
      </c>
      <c r="M919" s="31" t="str">
        <f t="shared" si="122"/>
        <v/>
      </c>
      <c r="N919" s="31" t="str">
        <f>IF(ISERROR(VLOOKUP(M919,[1]Plan!$Q$5:$R$22,2,FALSE)),"",VLOOKUP(M919,[1]Plan!$Q$5:$R$22,2,FALSE))</f>
        <v/>
      </c>
      <c r="O919" s="31" t="str">
        <f>IF(ISERROR(INDEX([1]Plan!$B:$B,MATCH(F919,[1]Plan!$C:$C,0))),"",INDEX([1]Plan!$B:$B,MATCH(F919,[1]Plan!$C:$C,0)))</f>
        <v/>
      </c>
      <c r="P919" s="33" t="str">
        <f t="shared" si="123"/>
        <v/>
      </c>
      <c r="Q919" s="33">
        <f t="shared" si="124"/>
        <v>0</v>
      </c>
      <c r="R919" s="33" t="str">
        <f t="shared" si="125"/>
        <v/>
      </c>
      <c r="S919" s="33" t="str">
        <f>IF(Z919="DUPLIKAT","",Tabelle1[[#This Row],[Soll-Monat]])</f>
        <v/>
      </c>
      <c r="T919" s="33" t="str">
        <f>IF(ISERROR(IF(M919=99,"",INDEX([1]Plan!A:O,MATCH($O919,[1]Plan!B:B,0),MATCH($C919,[1]Plan!$A$2:$O$2,0)))),"",IF(M919=99,"",INDEX([1]Plan!A:O,MATCH($O919,[1]Plan!B:B,0),MATCH($C919,[1]Plan!$A$2:$O$2,0))))</f>
        <v/>
      </c>
      <c r="U919" s="33">
        <f>IF(ISERROR(SUMIFS(P:P,E:E,Datenbank!$E919,C:C,Datenbank!$C919)),"",SUMIFS(P:P,E:E,Datenbank!$E919,C:C,Datenbank!$C919))+IF(ISERROR(SUMIFS(Q:Q,E:E,Datenbank!$E919,C:C,Datenbank!$C919)),"",SUMIFS(Q:Q,E:E,Datenbank!$E919,C:C,Datenbank!$C919))</f>
        <v>0</v>
      </c>
      <c r="V919" s="33" t="str">
        <f>IF(ISERROR(IF(Z919="Duplikat","",(Datenbank!$U919-Datenbank!$T919))),"",IF(Z919="Duplikat","",(Datenbank!$U919-Datenbank!$T919)))</f>
        <v/>
      </c>
      <c r="W919" s="33">
        <f ca="1">IF(ISERROR(SUMIF(O:T,Datenbank!$O919,T:T)),"",SUMIF(O:T,Datenbank!$O919,T:T))</f>
        <v>0</v>
      </c>
      <c r="X919" s="33">
        <f ca="1">IF(ISERROR(SUMIF(O:Q,Datenbank!$O919,Q:Q)),"",SUMIF(O:Q,Datenbank!$O919,Q:Q))+IF(ISERROR(SUMIF(O:Q,Datenbank!$O919,P:P)),"",SUMIF(O:Q,Datenbank!$O919,P:P))</f>
        <v>0</v>
      </c>
      <c r="Y919" s="33">
        <f ca="1">IF(ISERROR(Datenbank!$X919-W919),"",Datenbank!$X919-W919)</f>
        <v>0</v>
      </c>
      <c r="Z919" s="31" t="str" cm="1">
        <f t="array" ref="Z919">_xlfn.LET(_xlpm.fi,_xlfn._xlws.FILTER($O919:$O$2480,(MONTH($D919:$D$2480)=MONTH($D919))*($O919:$O$2480=$O919)),IF(COUNT(_xlpm.fi)&gt;1,"DUPLIKAT",""))</f>
        <v/>
      </c>
      <c r="AA919" s="31"/>
      <c r="AB919" s="31"/>
    </row>
    <row r="920" spans="2:28" ht="20.100000000000001" customHeight="1" x14ac:dyDescent="0.25">
      <c r="B920" s="31">
        <f t="shared" si="120"/>
        <v>908</v>
      </c>
      <c r="C920" s="31">
        <f t="shared" si="121"/>
        <v>1</v>
      </c>
      <c r="D920" s="32"/>
      <c r="E920" s="31"/>
      <c r="F920" s="31">
        <f>Datenbank!$E920</f>
        <v>0</v>
      </c>
      <c r="G920" s="33" t="str">
        <f>IF(ISERROR(INDEX([1]Plan!A:O,MATCH(E920,[1]Plan!C:C,0),MATCH(C920,[1]Plan!$A$2:$O$2,0))),"",INDEX([1]Plan!A:O,MATCH(E920,[1]Plan!C:C,0),MATCH(C920,[1]Plan!$A$2:$O$2,0)))</f>
        <v/>
      </c>
      <c r="H920" s="33"/>
      <c r="I920" s="33"/>
      <c r="J920" s="31"/>
      <c r="K920" s="33" t="str">
        <f t="shared" si="118"/>
        <v/>
      </c>
      <c r="L920" s="33" t="str">
        <f t="shared" si="119"/>
        <v/>
      </c>
      <c r="M920" s="31" t="str">
        <f t="shared" si="122"/>
        <v/>
      </c>
      <c r="N920" s="31" t="str">
        <f>IF(ISERROR(VLOOKUP(M920,[1]Plan!$Q$5:$R$22,2,FALSE)),"",VLOOKUP(M920,[1]Plan!$Q$5:$R$22,2,FALSE))</f>
        <v/>
      </c>
      <c r="O920" s="31" t="str">
        <f>IF(ISERROR(INDEX([1]Plan!$B:$B,MATCH(F920,[1]Plan!$C:$C,0))),"",INDEX([1]Plan!$B:$B,MATCH(F920,[1]Plan!$C:$C,0)))</f>
        <v/>
      </c>
      <c r="P920" s="33" t="str">
        <f t="shared" si="123"/>
        <v/>
      </c>
      <c r="Q920" s="33">
        <f t="shared" si="124"/>
        <v>0</v>
      </c>
      <c r="R920" s="33" t="str">
        <f t="shared" si="125"/>
        <v/>
      </c>
      <c r="S920" s="33" t="str">
        <f>IF(Z920="DUPLIKAT","",Tabelle1[[#This Row],[Soll-Monat]])</f>
        <v/>
      </c>
      <c r="T920" s="33" t="str">
        <f>IF(ISERROR(IF(M920=99,"",INDEX([1]Plan!A:O,MATCH($O920,[1]Plan!B:B,0),MATCH($C920,[1]Plan!$A$2:$O$2,0)))),"",IF(M920=99,"",INDEX([1]Plan!A:O,MATCH($O920,[1]Plan!B:B,0),MATCH($C920,[1]Plan!$A$2:$O$2,0))))</f>
        <v/>
      </c>
      <c r="U920" s="33">
        <f>IF(ISERROR(SUMIFS(P:P,E:E,Datenbank!$E920,C:C,Datenbank!$C920)),"",SUMIFS(P:P,E:E,Datenbank!$E920,C:C,Datenbank!$C920))+IF(ISERROR(SUMIFS(Q:Q,E:E,Datenbank!$E920,C:C,Datenbank!$C920)),"",SUMIFS(Q:Q,E:E,Datenbank!$E920,C:C,Datenbank!$C920))</f>
        <v>0</v>
      </c>
      <c r="V920" s="33" t="str">
        <f>IF(ISERROR(IF(Z920="Duplikat","",(Datenbank!$U920-Datenbank!$T920))),"",IF(Z920="Duplikat","",(Datenbank!$U920-Datenbank!$T920)))</f>
        <v/>
      </c>
      <c r="W920" s="33">
        <f ca="1">IF(ISERROR(SUMIF(O:T,Datenbank!$O920,T:T)),"",SUMIF(O:T,Datenbank!$O920,T:T))</f>
        <v>0</v>
      </c>
      <c r="X920" s="33">
        <f ca="1">IF(ISERROR(SUMIF(O:Q,Datenbank!$O920,Q:Q)),"",SUMIF(O:Q,Datenbank!$O920,Q:Q))+IF(ISERROR(SUMIF(O:Q,Datenbank!$O920,P:P)),"",SUMIF(O:Q,Datenbank!$O920,P:P))</f>
        <v>0</v>
      </c>
      <c r="Y920" s="33">
        <f ca="1">IF(ISERROR(Datenbank!$X920-W920),"",Datenbank!$X920-W920)</f>
        <v>0</v>
      </c>
      <c r="Z920" s="31" t="str" cm="1">
        <f t="array" ref="Z920">_xlfn.LET(_xlpm.fi,_xlfn._xlws.FILTER($O920:$O$2480,(MONTH($D920:$D$2480)=MONTH($D920))*($O920:$O$2480=$O920)),IF(COUNT(_xlpm.fi)&gt;1,"DUPLIKAT",""))</f>
        <v/>
      </c>
      <c r="AA920" s="31"/>
      <c r="AB920" s="31"/>
    </row>
    <row r="921" spans="2:28" ht="20.100000000000001" customHeight="1" x14ac:dyDescent="0.25">
      <c r="B921" s="31">
        <f t="shared" si="120"/>
        <v>909</v>
      </c>
      <c r="C921" s="31">
        <f t="shared" si="121"/>
        <v>1</v>
      </c>
      <c r="D921" s="32"/>
      <c r="E921" s="31"/>
      <c r="F921" s="31">
        <f>Datenbank!$E921</f>
        <v>0</v>
      </c>
      <c r="G921" s="33" t="str">
        <f>IF(ISERROR(INDEX([1]Plan!A:O,MATCH(E921,[1]Plan!C:C,0),MATCH(C921,[1]Plan!$A$2:$O$2,0))),"",INDEX([1]Plan!A:O,MATCH(E921,[1]Plan!C:C,0),MATCH(C921,[1]Plan!$A$2:$O$2,0)))</f>
        <v/>
      </c>
      <c r="H921" s="33"/>
      <c r="I921" s="33"/>
      <c r="J921" s="31"/>
      <c r="K921" s="33" t="str">
        <f t="shared" si="118"/>
        <v/>
      </c>
      <c r="L921" s="33" t="str">
        <f t="shared" si="119"/>
        <v/>
      </c>
      <c r="M921" s="31" t="str">
        <f t="shared" si="122"/>
        <v/>
      </c>
      <c r="N921" s="31" t="str">
        <f>IF(ISERROR(VLOOKUP(M921,[1]Plan!$Q$5:$R$22,2,FALSE)),"",VLOOKUP(M921,[1]Plan!$Q$5:$R$22,2,FALSE))</f>
        <v/>
      </c>
      <c r="O921" s="31" t="str">
        <f>IF(ISERROR(INDEX([1]Plan!$B:$B,MATCH(F921,[1]Plan!$C:$C,0))),"",INDEX([1]Plan!$B:$B,MATCH(F921,[1]Plan!$C:$C,0)))</f>
        <v/>
      </c>
      <c r="P921" s="33" t="str">
        <f t="shared" si="123"/>
        <v/>
      </c>
      <c r="Q921" s="33">
        <f t="shared" si="124"/>
        <v>0</v>
      </c>
      <c r="R921" s="33" t="str">
        <f t="shared" si="125"/>
        <v/>
      </c>
      <c r="S921" s="33" t="str">
        <f>IF(Z921="DUPLIKAT","",Tabelle1[[#This Row],[Soll-Monat]])</f>
        <v/>
      </c>
      <c r="T921" s="33" t="str">
        <f>IF(ISERROR(IF(M921=99,"",INDEX([1]Plan!A:O,MATCH($O921,[1]Plan!B:B,0),MATCH($C921,[1]Plan!$A$2:$O$2,0)))),"",IF(M921=99,"",INDEX([1]Plan!A:O,MATCH($O921,[1]Plan!B:B,0),MATCH($C921,[1]Plan!$A$2:$O$2,0))))</f>
        <v/>
      </c>
      <c r="U921" s="33">
        <f>IF(ISERROR(SUMIFS(P:P,E:E,Datenbank!$E921,C:C,Datenbank!$C921)),"",SUMIFS(P:P,E:E,Datenbank!$E921,C:C,Datenbank!$C921))+IF(ISERROR(SUMIFS(Q:Q,E:E,Datenbank!$E921,C:C,Datenbank!$C921)),"",SUMIFS(Q:Q,E:E,Datenbank!$E921,C:C,Datenbank!$C921))</f>
        <v>0</v>
      </c>
      <c r="V921" s="33" t="str">
        <f>IF(ISERROR(IF(Z921="Duplikat","",(Datenbank!$U921-Datenbank!$T921))),"",IF(Z921="Duplikat","",(Datenbank!$U921-Datenbank!$T921)))</f>
        <v/>
      </c>
      <c r="W921" s="33">
        <f ca="1">IF(ISERROR(SUMIF(O:T,Datenbank!$O921,T:T)),"",SUMIF(O:T,Datenbank!$O921,T:T))</f>
        <v>0</v>
      </c>
      <c r="X921" s="33">
        <f ca="1">IF(ISERROR(SUMIF(O:Q,Datenbank!$O921,Q:Q)),"",SUMIF(O:Q,Datenbank!$O921,Q:Q))+IF(ISERROR(SUMIF(O:Q,Datenbank!$O921,P:P)),"",SUMIF(O:Q,Datenbank!$O921,P:P))</f>
        <v>0</v>
      </c>
      <c r="Y921" s="33">
        <f ca="1">IF(ISERROR(Datenbank!$X921-W921),"",Datenbank!$X921-W921)</f>
        <v>0</v>
      </c>
      <c r="Z921" s="31" t="str" cm="1">
        <f t="array" ref="Z921">_xlfn.LET(_xlpm.fi,_xlfn._xlws.FILTER($O921:$O$2480,(MONTH($D921:$D$2480)=MONTH($D921))*($O921:$O$2480=$O921)),IF(COUNT(_xlpm.fi)&gt;1,"DUPLIKAT",""))</f>
        <v/>
      </c>
      <c r="AA921" s="31"/>
      <c r="AB921" s="31"/>
    </row>
    <row r="922" spans="2:28" ht="20.100000000000001" customHeight="1" x14ac:dyDescent="0.25">
      <c r="B922" s="31">
        <f t="shared" si="120"/>
        <v>910</v>
      </c>
      <c r="C922" s="31">
        <f t="shared" si="121"/>
        <v>1</v>
      </c>
      <c r="D922" s="32"/>
      <c r="E922" s="31"/>
      <c r="F922" s="31">
        <f>Datenbank!$E922</f>
        <v>0</v>
      </c>
      <c r="G922" s="33" t="str">
        <f>IF(ISERROR(INDEX([1]Plan!A:O,MATCH(E922,[1]Plan!C:C,0),MATCH(C922,[1]Plan!$A$2:$O$2,0))),"",INDEX([1]Plan!A:O,MATCH(E922,[1]Plan!C:C,0),MATCH(C922,[1]Plan!$A$2:$O$2,0)))</f>
        <v/>
      </c>
      <c r="H922" s="33"/>
      <c r="I922" s="33"/>
      <c r="J922" s="31"/>
      <c r="K922" s="33" t="str">
        <f t="shared" si="118"/>
        <v/>
      </c>
      <c r="L922" s="33" t="str">
        <f t="shared" si="119"/>
        <v/>
      </c>
      <c r="M922" s="31" t="str">
        <f t="shared" si="122"/>
        <v/>
      </c>
      <c r="N922" s="31" t="str">
        <f>IF(ISERROR(VLOOKUP(M922,[1]Plan!$Q$5:$R$22,2,FALSE)),"",VLOOKUP(M922,[1]Plan!$Q$5:$R$22,2,FALSE))</f>
        <v/>
      </c>
      <c r="O922" s="31" t="str">
        <f>IF(ISERROR(INDEX([1]Plan!$B:$B,MATCH(F922,[1]Plan!$C:$C,0))),"",INDEX([1]Plan!$B:$B,MATCH(F922,[1]Plan!$C:$C,0)))</f>
        <v/>
      </c>
      <c r="P922" s="33" t="str">
        <f t="shared" si="123"/>
        <v/>
      </c>
      <c r="Q922" s="33">
        <f t="shared" si="124"/>
        <v>0</v>
      </c>
      <c r="R922" s="33" t="str">
        <f t="shared" si="125"/>
        <v/>
      </c>
      <c r="S922" s="33" t="str">
        <f>IF(Z922="DUPLIKAT","",Tabelle1[[#This Row],[Soll-Monat]])</f>
        <v/>
      </c>
      <c r="T922" s="33" t="str">
        <f>IF(ISERROR(IF(M922=99,"",INDEX([1]Plan!A:O,MATCH($O922,[1]Plan!B:B,0),MATCH($C922,[1]Plan!$A$2:$O$2,0)))),"",IF(M922=99,"",INDEX([1]Plan!A:O,MATCH($O922,[1]Plan!B:B,0),MATCH($C922,[1]Plan!$A$2:$O$2,0))))</f>
        <v/>
      </c>
      <c r="U922" s="33">
        <f>IF(ISERROR(SUMIFS(P:P,E:E,Datenbank!$E922,C:C,Datenbank!$C922)),"",SUMIFS(P:P,E:E,Datenbank!$E922,C:C,Datenbank!$C922))+IF(ISERROR(SUMIFS(Q:Q,E:E,Datenbank!$E922,C:C,Datenbank!$C922)),"",SUMIFS(Q:Q,E:E,Datenbank!$E922,C:C,Datenbank!$C922))</f>
        <v>0</v>
      </c>
      <c r="V922" s="33" t="str">
        <f>IF(ISERROR(IF(Z922="Duplikat","",(Datenbank!$U922-Datenbank!$T922))),"",IF(Z922="Duplikat","",(Datenbank!$U922-Datenbank!$T922)))</f>
        <v/>
      </c>
      <c r="W922" s="33">
        <f ca="1">IF(ISERROR(SUMIF(O:T,Datenbank!$O922,T:T)),"",SUMIF(O:T,Datenbank!$O922,T:T))</f>
        <v>0</v>
      </c>
      <c r="X922" s="33">
        <f ca="1">IF(ISERROR(SUMIF(O:Q,Datenbank!$O922,Q:Q)),"",SUMIF(O:Q,Datenbank!$O922,Q:Q))+IF(ISERROR(SUMIF(O:Q,Datenbank!$O922,P:P)),"",SUMIF(O:Q,Datenbank!$O922,P:P))</f>
        <v>0</v>
      </c>
      <c r="Y922" s="33">
        <f ca="1">IF(ISERROR(Datenbank!$X922-W922),"",Datenbank!$X922-W922)</f>
        <v>0</v>
      </c>
      <c r="Z922" s="31" t="str" cm="1">
        <f t="array" ref="Z922">_xlfn.LET(_xlpm.fi,_xlfn._xlws.FILTER($O922:$O$2480,(MONTH($D922:$D$2480)=MONTH($D922))*($O922:$O$2480=$O922)),IF(COUNT(_xlpm.fi)&gt;1,"DUPLIKAT",""))</f>
        <v/>
      </c>
      <c r="AA922" s="31"/>
      <c r="AB922" s="31"/>
    </row>
    <row r="923" spans="2:28" ht="20.100000000000001" customHeight="1" x14ac:dyDescent="0.25">
      <c r="B923" s="31">
        <f t="shared" si="120"/>
        <v>911</v>
      </c>
      <c r="C923" s="31">
        <f t="shared" si="121"/>
        <v>1</v>
      </c>
      <c r="D923" s="32"/>
      <c r="E923" s="31"/>
      <c r="F923" s="31">
        <f>Datenbank!$E923</f>
        <v>0</v>
      </c>
      <c r="G923" s="33" t="str">
        <f>IF(ISERROR(INDEX([1]Plan!A:O,MATCH(E923,[1]Plan!C:C,0),MATCH(C923,[1]Plan!$A$2:$O$2,0))),"",INDEX([1]Plan!A:O,MATCH(E923,[1]Plan!C:C,0),MATCH(C923,[1]Plan!$A$2:$O$2,0)))</f>
        <v/>
      </c>
      <c r="H923" s="33"/>
      <c r="I923" s="33"/>
      <c r="J923" s="31"/>
      <c r="K923" s="33" t="str">
        <f t="shared" si="118"/>
        <v/>
      </c>
      <c r="L923" s="33" t="str">
        <f t="shared" si="119"/>
        <v/>
      </c>
      <c r="M923" s="31" t="str">
        <f t="shared" si="122"/>
        <v/>
      </c>
      <c r="N923" s="31" t="str">
        <f>IF(ISERROR(VLOOKUP(M923,[1]Plan!$Q$5:$R$22,2,FALSE)),"",VLOOKUP(M923,[1]Plan!$Q$5:$R$22,2,FALSE))</f>
        <v/>
      </c>
      <c r="O923" s="31" t="str">
        <f>IF(ISERROR(INDEX([1]Plan!$B:$B,MATCH(F923,[1]Plan!$C:$C,0))),"",INDEX([1]Plan!$B:$B,MATCH(F923,[1]Plan!$C:$C,0)))</f>
        <v/>
      </c>
      <c r="P923" s="33" t="str">
        <f t="shared" si="123"/>
        <v/>
      </c>
      <c r="Q923" s="33">
        <f t="shared" si="124"/>
        <v>0</v>
      </c>
      <c r="R923" s="33" t="str">
        <f t="shared" si="125"/>
        <v/>
      </c>
      <c r="S923" s="33" t="str">
        <f>IF(Z923="DUPLIKAT","",Tabelle1[[#This Row],[Soll-Monat]])</f>
        <v/>
      </c>
      <c r="T923" s="33" t="str">
        <f>IF(ISERROR(IF(M923=99,"",INDEX([1]Plan!A:O,MATCH($O923,[1]Plan!B:B,0),MATCH($C923,[1]Plan!$A$2:$O$2,0)))),"",IF(M923=99,"",INDEX([1]Plan!A:O,MATCH($O923,[1]Plan!B:B,0),MATCH($C923,[1]Plan!$A$2:$O$2,0))))</f>
        <v/>
      </c>
      <c r="U923" s="33">
        <f>IF(ISERROR(SUMIFS(P:P,E:E,Datenbank!$E923,C:C,Datenbank!$C923)),"",SUMIFS(P:P,E:E,Datenbank!$E923,C:C,Datenbank!$C923))+IF(ISERROR(SUMIFS(Q:Q,E:E,Datenbank!$E923,C:C,Datenbank!$C923)),"",SUMIFS(Q:Q,E:E,Datenbank!$E923,C:C,Datenbank!$C923))</f>
        <v>0</v>
      </c>
      <c r="V923" s="33" t="str">
        <f>IF(ISERROR(IF(Z923="Duplikat","",(Datenbank!$U923-Datenbank!$T923))),"",IF(Z923="Duplikat","",(Datenbank!$U923-Datenbank!$T923)))</f>
        <v/>
      </c>
      <c r="W923" s="33">
        <f ca="1">IF(ISERROR(SUMIF(O:T,Datenbank!$O923,T:T)),"",SUMIF(O:T,Datenbank!$O923,T:T))</f>
        <v>0</v>
      </c>
      <c r="X923" s="33">
        <f ca="1">IF(ISERROR(SUMIF(O:Q,Datenbank!$O923,Q:Q)),"",SUMIF(O:Q,Datenbank!$O923,Q:Q))+IF(ISERROR(SUMIF(O:Q,Datenbank!$O923,P:P)),"",SUMIF(O:Q,Datenbank!$O923,P:P))</f>
        <v>0</v>
      </c>
      <c r="Y923" s="33">
        <f ca="1">IF(ISERROR(Datenbank!$X923-W923),"",Datenbank!$X923-W923)</f>
        <v>0</v>
      </c>
      <c r="Z923" s="31" t="str" cm="1">
        <f t="array" ref="Z923">_xlfn.LET(_xlpm.fi,_xlfn._xlws.FILTER($O923:$O$2480,(MONTH($D923:$D$2480)=MONTH($D923))*($O923:$O$2480=$O923)),IF(COUNT(_xlpm.fi)&gt;1,"DUPLIKAT",""))</f>
        <v/>
      </c>
      <c r="AA923" s="31"/>
      <c r="AB923" s="31"/>
    </row>
    <row r="924" spans="2:28" ht="20.100000000000001" customHeight="1" x14ac:dyDescent="0.25">
      <c r="B924" s="31">
        <f t="shared" si="120"/>
        <v>912</v>
      </c>
      <c r="C924" s="31">
        <f t="shared" si="121"/>
        <v>1</v>
      </c>
      <c r="D924" s="32"/>
      <c r="E924" s="31"/>
      <c r="F924" s="31">
        <f>Datenbank!$E924</f>
        <v>0</v>
      </c>
      <c r="G924" s="33" t="str">
        <f>IF(ISERROR(INDEX([1]Plan!A:O,MATCH(E924,[1]Plan!C:C,0),MATCH(C924,[1]Plan!$A$2:$O$2,0))),"",INDEX([1]Plan!A:O,MATCH(E924,[1]Plan!C:C,0),MATCH(C924,[1]Plan!$A$2:$O$2,0)))</f>
        <v/>
      </c>
      <c r="H924" s="33"/>
      <c r="I924" s="33"/>
      <c r="J924" s="31"/>
      <c r="K924" s="33" t="str">
        <f t="shared" si="118"/>
        <v/>
      </c>
      <c r="L924" s="33" t="str">
        <f t="shared" si="119"/>
        <v/>
      </c>
      <c r="M924" s="31" t="str">
        <f t="shared" si="122"/>
        <v/>
      </c>
      <c r="N924" s="31" t="str">
        <f>IF(ISERROR(VLOOKUP(M924,[1]Plan!$Q$5:$R$22,2,FALSE)),"",VLOOKUP(M924,[1]Plan!$Q$5:$R$22,2,FALSE))</f>
        <v/>
      </c>
      <c r="O924" s="31" t="str">
        <f>IF(ISERROR(INDEX([1]Plan!$B:$B,MATCH(F924,[1]Plan!$C:$C,0))),"",INDEX([1]Plan!$B:$B,MATCH(F924,[1]Plan!$C:$C,0)))</f>
        <v/>
      </c>
      <c r="P924" s="33" t="str">
        <f t="shared" si="123"/>
        <v/>
      </c>
      <c r="Q924" s="33">
        <f t="shared" si="124"/>
        <v>0</v>
      </c>
      <c r="R924" s="33" t="str">
        <f t="shared" si="125"/>
        <v/>
      </c>
      <c r="S924" s="33" t="str">
        <f>IF(Z924="DUPLIKAT","",Tabelle1[[#This Row],[Soll-Monat]])</f>
        <v/>
      </c>
      <c r="T924" s="33" t="str">
        <f>IF(ISERROR(IF(M924=99,"",INDEX([1]Plan!A:O,MATCH($O924,[1]Plan!B:B,0),MATCH($C924,[1]Plan!$A$2:$O$2,0)))),"",IF(M924=99,"",INDEX([1]Plan!A:O,MATCH($O924,[1]Plan!B:B,0),MATCH($C924,[1]Plan!$A$2:$O$2,0))))</f>
        <v/>
      </c>
      <c r="U924" s="33">
        <f>IF(ISERROR(SUMIFS(P:P,E:E,Datenbank!$E924,C:C,Datenbank!$C924)),"",SUMIFS(P:P,E:E,Datenbank!$E924,C:C,Datenbank!$C924))+IF(ISERROR(SUMIFS(Q:Q,E:E,Datenbank!$E924,C:C,Datenbank!$C924)),"",SUMIFS(Q:Q,E:E,Datenbank!$E924,C:C,Datenbank!$C924))</f>
        <v>0</v>
      </c>
      <c r="V924" s="33" t="str">
        <f>IF(ISERROR(IF(Z924="Duplikat","",(Datenbank!$U924-Datenbank!$T924))),"",IF(Z924="Duplikat","",(Datenbank!$U924-Datenbank!$T924)))</f>
        <v/>
      </c>
      <c r="W924" s="33">
        <f ca="1">IF(ISERROR(SUMIF(O:T,Datenbank!$O924,T:T)),"",SUMIF(O:T,Datenbank!$O924,T:T))</f>
        <v>0</v>
      </c>
      <c r="X924" s="33">
        <f ca="1">IF(ISERROR(SUMIF(O:Q,Datenbank!$O924,Q:Q)),"",SUMIF(O:Q,Datenbank!$O924,Q:Q))+IF(ISERROR(SUMIF(O:Q,Datenbank!$O924,P:P)),"",SUMIF(O:Q,Datenbank!$O924,P:P))</f>
        <v>0</v>
      </c>
      <c r="Y924" s="33">
        <f ca="1">IF(ISERROR(Datenbank!$X924-W924),"",Datenbank!$X924-W924)</f>
        <v>0</v>
      </c>
      <c r="Z924" s="31" t="str" cm="1">
        <f t="array" ref="Z924">_xlfn.LET(_xlpm.fi,_xlfn._xlws.FILTER($O924:$O$2480,(MONTH($D924:$D$2480)=MONTH($D924))*($O924:$O$2480=$O924)),IF(COUNT(_xlpm.fi)&gt;1,"DUPLIKAT",""))</f>
        <v/>
      </c>
      <c r="AA924" s="31"/>
      <c r="AB924" s="31"/>
    </row>
    <row r="925" spans="2:28" ht="20.100000000000001" customHeight="1" x14ac:dyDescent="0.25">
      <c r="B925" s="31">
        <f t="shared" si="120"/>
        <v>913</v>
      </c>
      <c r="C925" s="31">
        <f t="shared" si="121"/>
        <v>1</v>
      </c>
      <c r="D925" s="32"/>
      <c r="E925" s="31"/>
      <c r="F925" s="31">
        <f>Datenbank!$E925</f>
        <v>0</v>
      </c>
      <c r="G925" s="33" t="str">
        <f>IF(ISERROR(INDEX([1]Plan!A:O,MATCH(E925,[1]Plan!C:C,0),MATCH(C925,[1]Plan!$A$2:$O$2,0))),"",INDEX([1]Plan!A:O,MATCH(E925,[1]Plan!C:C,0),MATCH(C925,[1]Plan!$A$2:$O$2,0)))</f>
        <v/>
      </c>
      <c r="H925" s="33"/>
      <c r="I925" s="33"/>
      <c r="J925" s="31"/>
      <c r="K925" s="33" t="str">
        <f t="shared" si="118"/>
        <v/>
      </c>
      <c r="L925" s="33" t="str">
        <f t="shared" si="119"/>
        <v/>
      </c>
      <c r="M925" s="31" t="str">
        <f t="shared" si="122"/>
        <v/>
      </c>
      <c r="N925" s="31" t="str">
        <f>IF(ISERROR(VLOOKUP(M925,[1]Plan!$Q$5:$R$22,2,FALSE)),"",VLOOKUP(M925,[1]Plan!$Q$5:$R$22,2,FALSE))</f>
        <v/>
      </c>
      <c r="O925" s="31" t="str">
        <f>IF(ISERROR(INDEX([1]Plan!$B:$B,MATCH(F925,[1]Plan!$C:$C,0))),"",INDEX([1]Plan!$B:$B,MATCH(F925,[1]Plan!$C:$C,0)))</f>
        <v/>
      </c>
      <c r="P925" s="33" t="str">
        <f t="shared" si="123"/>
        <v/>
      </c>
      <c r="Q925" s="33">
        <f t="shared" si="124"/>
        <v>0</v>
      </c>
      <c r="R925" s="33" t="str">
        <f t="shared" si="125"/>
        <v/>
      </c>
      <c r="S925" s="33" t="str">
        <f>IF(Z925="DUPLIKAT","",Tabelle1[[#This Row],[Soll-Monat]])</f>
        <v/>
      </c>
      <c r="T925" s="33" t="str">
        <f>IF(ISERROR(IF(M925=99,"",INDEX([1]Plan!A:O,MATCH($O925,[1]Plan!B:B,0),MATCH($C925,[1]Plan!$A$2:$O$2,0)))),"",IF(M925=99,"",INDEX([1]Plan!A:O,MATCH($O925,[1]Plan!B:B,0),MATCH($C925,[1]Plan!$A$2:$O$2,0))))</f>
        <v/>
      </c>
      <c r="U925" s="33">
        <f>IF(ISERROR(SUMIFS(P:P,E:E,Datenbank!$E925,C:C,Datenbank!$C925)),"",SUMIFS(P:P,E:E,Datenbank!$E925,C:C,Datenbank!$C925))+IF(ISERROR(SUMIFS(Q:Q,E:E,Datenbank!$E925,C:C,Datenbank!$C925)),"",SUMIFS(Q:Q,E:E,Datenbank!$E925,C:C,Datenbank!$C925))</f>
        <v>0</v>
      </c>
      <c r="V925" s="33" t="str">
        <f>IF(ISERROR(IF(Z925="Duplikat","",(Datenbank!$U925-Datenbank!$T925))),"",IF(Z925="Duplikat","",(Datenbank!$U925-Datenbank!$T925)))</f>
        <v/>
      </c>
      <c r="W925" s="33">
        <f ca="1">IF(ISERROR(SUMIF(O:T,Datenbank!$O925,T:T)),"",SUMIF(O:T,Datenbank!$O925,T:T))</f>
        <v>0</v>
      </c>
      <c r="X925" s="33">
        <f ca="1">IF(ISERROR(SUMIF(O:Q,Datenbank!$O925,Q:Q)),"",SUMIF(O:Q,Datenbank!$O925,Q:Q))+IF(ISERROR(SUMIF(O:Q,Datenbank!$O925,P:P)),"",SUMIF(O:Q,Datenbank!$O925,P:P))</f>
        <v>0</v>
      </c>
      <c r="Y925" s="33">
        <f ca="1">IF(ISERROR(Datenbank!$X925-W925),"",Datenbank!$X925-W925)</f>
        <v>0</v>
      </c>
      <c r="Z925" s="31" t="str" cm="1">
        <f t="array" ref="Z925">_xlfn.LET(_xlpm.fi,_xlfn._xlws.FILTER($O925:$O$2480,(MONTH($D925:$D$2480)=MONTH($D925))*($O925:$O$2480=$O925)),IF(COUNT(_xlpm.fi)&gt;1,"DUPLIKAT",""))</f>
        <v/>
      </c>
      <c r="AA925" s="31"/>
      <c r="AB925" s="31"/>
    </row>
    <row r="926" spans="2:28" ht="20.100000000000001" customHeight="1" x14ac:dyDescent="0.25">
      <c r="B926" s="31">
        <f t="shared" si="120"/>
        <v>914</v>
      </c>
      <c r="C926" s="31">
        <f t="shared" si="121"/>
        <v>1</v>
      </c>
      <c r="D926" s="32"/>
      <c r="E926" s="31"/>
      <c r="F926" s="31">
        <f>Datenbank!$E926</f>
        <v>0</v>
      </c>
      <c r="G926" s="33" t="str">
        <f>IF(ISERROR(INDEX([1]Plan!A:O,MATCH(E926,[1]Plan!C:C,0),MATCH(C926,[1]Plan!$A$2:$O$2,0))),"",INDEX([1]Plan!A:O,MATCH(E926,[1]Plan!C:C,0),MATCH(C926,[1]Plan!$A$2:$O$2,0)))</f>
        <v/>
      </c>
      <c r="H926" s="33"/>
      <c r="I926" s="33"/>
      <c r="J926" s="31"/>
      <c r="K926" s="33" t="str">
        <f t="shared" si="118"/>
        <v/>
      </c>
      <c r="L926" s="33" t="str">
        <f t="shared" si="119"/>
        <v/>
      </c>
      <c r="M926" s="31" t="str">
        <f t="shared" si="122"/>
        <v/>
      </c>
      <c r="N926" s="31" t="str">
        <f>IF(ISERROR(VLOOKUP(M926,[1]Plan!$Q$5:$R$22,2,FALSE)),"",VLOOKUP(M926,[1]Plan!$Q$5:$R$22,2,FALSE))</f>
        <v/>
      </c>
      <c r="O926" s="31" t="str">
        <f>IF(ISERROR(INDEX([1]Plan!$B:$B,MATCH(F926,[1]Plan!$C:$C,0))),"",INDEX([1]Plan!$B:$B,MATCH(F926,[1]Plan!$C:$C,0)))</f>
        <v/>
      </c>
      <c r="P926" s="33" t="str">
        <f t="shared" si="123"/>
        <v/>
      </c>
      <c r="Q926" s="33">
        <f t="shared" si="124"/>
        <v>0</v>
      </c>
      <c r="R926" s="33" t="str">
        <f t="shared" si="125"/>
        <v/>
      </c>
      <c r="S926" s="33" t="str">
        <f>IF(Z926="DUPLIKAT","",Tabelle1[[#This Row],[Soll-Monat]])</f>
        <v/>
      </c>
      <c r="T926" s="33" t="str">
        <f>IF(ISERROR(IF(M926=99,"",INDEX([1]Plan!A:O,MATCH($O926,[1]Plan!B:B,0),MATCH($C926,[1]Plan!$A$2:$O$2,0)))),"",IF(M926=99,"",INDEX([1]Plan!A:O,MATCH($O926,[1]Plan!B:B,0),MATCH($C926,[1]Plan!$A$2:$O$2,0))))</f>
        <v/>
      </c>
      <c r="U926" s="33">
        <f>IF(ISERROR(SUMIFS(P:P,E:E,Datenbank!$E926,C:C,Datenbank!$C926)),"",SUMIFS(P:P,E:E,Datenbank!$E926,C:C,Datenbank!$C926))+IF(ISERROR(SUMIFS(Q:Q,E:E,Datenbank!$E926,C:C,Datenbank!$C926)),"",SUMIFS(Q:Q,E:E,Datenbank!$E926,C:C,Datenbank!$C926))</f>
        <v>0</v>
      </c>
      <c r="V926" s="33" t="str">
        <f>IF(ISERROR(IF(Z926="Duplikat","",(Datenbank!$U926-Datenbank!$T926))),"",IF(Z926="Duplikat","",(Datenbank!$U926-Datenbank!$T926)))</f>
        <v/>
      </c>
      <c r="W926" s="33">
        <f ca="1">IF(ISERROR(SUMIF(O:T,Datenbank!$O926,T:T)),"",SUMIF(O:T,Datenbank!$O926,T:T))</f>
        <v>0</v>
      </c>
      <c r="X926" s="33">
        <f ca="1">IF(ISERROR(SUMIF(O:Q,Datenbank!$O926,Q:Q)),"",SUMIF(O:Q,Datenbank!$O926,Q:Q))+IF(ISERROR(SUMIF(O:Q,Datenbank!$O926,P:P)),"",SUMIF(O:Q,Datenbank!$O926,P:P))</f>
        <v>0</v>
      </c>
      <c r="Y926" s="33">
        <f ca="1">IF(ISERROR(Datenbank!$X926-W926),"",Datenbank!$X926-W926)</f>
        <v>0</v>
      </c>
      <c r="Z926" s="31" t="str" cm="1">
        <f t="array" ref="Z926">_xlfn.LET(_xlpm.fi,_xlfn._xlws.FILTER($O926:$O$2480,(MONTH($D926:$D$2480)=MONTH($D926))*($O926:$O$2480=$O926)),IF(COUNT(_xlpm.fi)&gt;1,"DUPLIKAT",""))</f>
        <v/>
      </c>
      <c r="AA926" s="31"/>
      <c r="AB926" s="31"/>
    </row>
    <row r="927" spans="2:28" ht="20.100000000000001" customHeight="1" x14ac:dyDescent="0.25">
      <c r="B927" s="31">
        <f t="shared" si="120"/>
        <v>915</v>
      </c>
      <c r="C927" s="31">
        <f t="shared" si="121"/>
        <v>1</v>
      </c>
      <c r="D927" s="32"/>
      <c r="E927" s="31"/>
      <c r="F927" s="31">
        <f>Datenbank!$E927</f>
        <v>0</v>
      </c>
      <c r="G927" s="33" t="str">
        <f>IF(ISERROR(INDEX([1]Plan!A:O,MATCH(E927,[1]Plan!C:C,0),MATCH(C927,[1]Plan!$A$2:$O$2,0))),"",INDEX([1]Plan!A:O,MATCH(E927,[1]Plan!C:C,0),MATCH(C927,[1]Plan!$A$2:$O$2,0)))</f>
        <v/>
      </c>
      <c r="H927" s="33"/>
      <c r="I927" s="33"/>
      <c r="J927" s="31"/>
      <c r="K927" s="33" t="str">
        <f t="shared" si="118"/>
        <v/>
      </c>
      <c r="L927" s="33" t="str">
        <f t="shared" si="119"/>
        <v/>
      </c>
      <c r="M927" s="31" t="str">
        <f t="shared" si="122"/>
        <v/>
      </c>
      <c r="N927" s="31" t="str">
        <f>IF(ISERROR(VLOOKUP(M927,[1]Plan!$Q$5:$R$22,2,FALSE)),"",VLOOKUP(M927,[1]Plan!$Q$5:$R$22,2,FALSE))</f>
        <v/>
      </c>
      <c r="O927" s="31" t="str">
        <f>IF(ISERROR(INDEX([1]Plan!$B:$B,MATCH(F927,[1]Plan!$C:$C,0))),"",INDEX([1]Plan!$B:$B,MATCH(F927,[1]Plan!$C:$C,0)))</f>
        <v/>
      </c>
      <c r="P927" s="33" t="str">
        <f t="shared" si="123"/>
        <v/>
      </c>
      <c r="Q927" s="33">
        <f t="shared" si="124"/>
        <v>0</v>
      </c>
      <c r="R927" s="33" t="str">
        <f t="shared" si="125"/>
        <v/>
      </c>
      <c r="S927" s="33" t="str">
        <f>IF(Z927="DUPLIKAT","",Tabelle1[[#This Row],[Soll-Monat]])</f>
        <v/>
      </c>
      <c r="T927" s="33" t="str">
        <f>IF(ISERROR(IF(M927=99,"",INDEX([1]Plan!A:O,MATCH($O927,[1]Plan!B:B,0),MATCH($C927,[1]Plan!$A$2:$O$2,0)))),"",IF(M927=99,"",INDEX([1]Plan!A:O,MATCH($O927,[1]Plan!B:B,0),MATCH($C927,[1]Plan!$A$2:$O$2,0))))</f>
        <v/>
      </c>
      <c r="U927" s="33">
        <f>IF(ISERROR(SUMIFS(P:P,E:E,Datenbank!$E927,C:C,Datenbank!$C927)),"",SUMIFS(P:P,E:E,Datenbank!$E927,C:C,Datenbank!$C927))+IF(ISERROR(SUMIFS(Q:Q,E:E,Datenbank!$E927,C:C,Datenbank!$C927)),"",SUMIFS(Q:Q,E:E,Datenbank!$E927,C:C,Datenbank!$C927))</f>
        <v>0</v>
      </c>
      <c r="V927" s="33" t="str">
        <f>IF(ISERROR(IF(Z927="Duplikat","",(Datenbank!$U927-Datenbank!$T927))),"",IF(Z927="Duplikat","",(Datenbank!$U927-Datenbank!$T927)))</f>
        <v/>
      </c>
      <c r="W927" s="33">
        <f ca="1">IF(ISERROR(SUMIF(O:T,Datenbank!$O927,T:T)),"",SUMIF(O:T,Datenbank!$O927,T:T))</f>
        <v>0</v>
      </c>
      <c r="X927" s="33">
        <f ca="1">IF(ISERROR(SUMIF(O:Q,Datenbank!$O927,Q:Q)),"",SUMIF(O:Q,Datenbank!$O927,Q:Q))+IF(ISERROR(SUMIF(O:Q,Datenbank!$O927,P:P)),"",SUMIF(O:Q,Datenbank!$O927,P:P))</f>
        <v>0</v>
      </c>
      <c r="Y927" s="33">
        <f ca="1">IF(ISERROR(Datenbank!$X927-W927),"",Datenbank!$X927-W927)</f>
        <v>0</v>
      </c>
      <c r="Z927" s="31" t="str" cm="1">
        <f t="array" ref="Z927">_xlfn.LET(_xlpm.fi,_xlfn._xlws.FILTER($O927:$O$2480,(MONTH($D927:$D$2480)=MONTH($D927))*($O927:$O$2480=$O927)),IF(COUNT(_xlpm.fi)&gt;1,"DUPLIKAT",""))</f>
        <v/>
      </c>
      <c r="AA927" s="31"/>
      <c r="AB927" s="31"/>
    </row>
    <row r="928" spans="2:28" ht="20.100000000000001" customHeight="1" x14ac:dyDescent="0.25">
      <c r="B928" s="31">
        <f t="shared" si="120"/>
        <v>916</v>
      </c>
      <c r="C928" s="31">
        <f t="shared" si="121"/>
        <v>1</v>
      </c>
      <c r="D928" s="32"/>
      <c r="E928" s="31"/>
      <c r="F928" s="31">
        <f>Datenbank!$E928</f>
        <v>0</v>
      </c>
      <c r="G928" s="33" t="str">
        <f>IF(ISERROR(INDEX([1]Plan!A:O,MATCH(E928,[1]Plan!C:C,0),MATCH(C928,[1]Plan!$A$2:$O$2,0))),"",INDEX([1]Plan!A:O,MATCH(E928,[1]Plan!C:C,0),MATCH(C928,[1]Plan!$A$2:$O$2,0)))</f>
        <v/>
      </c>
      <c r="H928" s="33"/>
      <c r="I928" s="33"/>
      <c r="J928" s="31"/>
      <c r="K928" s="33" t="str">
        <f t="shared" si="118"/>
        <v/>
      </c>
      <c r="L928" s="33" t="str">
        <f t="shared" si="119"/>
        <v/>
      </c>
      <c r="M928" s="31" t="str">
        <f t="shared" si="122"/>
        <v/>
      </c>
      <c r="N928" s="31" t="str">
        <f>IF(ISERROR(VLOOKUP(M928,[1]Plan!$Q$5:$R$22,2,FALSE)),"",VLOOKUP(M928,[1]Plan!$Q$5:$R$22,2,FALSE))</f>
        <v/>
      </c>
      <c r="O928" s="31" t="str">
        <f>IF(ISERROR(INDEX([1]Plan!$B:$B,MATCH(F928,[1]Plan!$C:$C,0))),"",INDEX([1]Plan!$B:$B,MATCH(F928,[1]Plan!$C:$C,0)))</f>
        <v/>
      </c>
      <c r="P928" s="33" t="str">
        <f t="shared" si="123"/>
        <v/>
      </c>
      <c r="Q928" s="33">
        <f t="shared" si="124"/>
        <v>0</v>
      </c>
      <c r="R928" s="33" t="str">
        <f t="shared" si="125"/>
        <v/>
      </c>
      <c r="S928" s="33" t="str">
        <f>IF(Z928="DUPLIKAT","",Tabelle1[[#This Row],[Soll-Monat]])</f>
        <v/>
      </c>
      <c r="T928" s="33" t="str">
        <f>IF(ISERROR(IF(M928=99,"",INDEX([1]Plan!A:O,MATCH($O928,[1]Plan!B:B,0),MATCH($C928,[1]Plan!$A$2:$O$2,0)))),"",IF(M928=99,"",INDEX([1]Plan!A:O,MATCH($O928,[1]Plan!B:B,0),MATCH($C928,[1]Plan!$A$2:$O$2,0))))</f>
        <v/>
      </c>
      <c r="U928" s="33">
        <f>IF(ISERROR(SUMIFS(P:P,E:E,Datenbank!$E928,C:C,Datenbank!$C928)),"",SUMIFS(P:P,E:E,Datenbank!$E928,C:C,Datenbank!$C928))+IF(ISERROR(SUMIFS(Q:Q,E:E,Datenbank!$E928,C:C,Datenbank!$C928)),"",SUMIFS(Q:Q,E:E,Datenbank!$E928,C:C,Datenbank!$C928))</f>
        <v>0</v>
      </c>
      <c r="V928" s="33" t="str">
        <f>IF(ISERROR(IF(Z928="Duplikat","",(Datenbank!$U928-Datenbank!$T928))),"",IF(Z928="Duplikat","",(Datenbank!$U928-Datenbank!$T928)))</f>
        <v/>
      </c>
      <c r="W928" s="33">
        <f ca="1">IF(ISERROR(SUMIF(O:T,Datenbank!$O928,T:T)),"",SUMIF(O:T,Datenbank!$O928,T:T))</f>
        <v>0</v>
      </c>
      <c r="X928" s="33">
        <f ca="1">IF(ISERROR(SUMIF(O:Q,Datenbank!$O928,Q:Q)),"",SUMIF(O:Q,Datenbank!$O928,Q:Q))+IF(ISERROR(SUMIF(O:Q,Datenbank!$O928,P:P)),"",SUMIF(O:Q,Datenbank!$O928,P:P))</f>
        <v>0</v>
      </c>
      <c r="Y928" s="33">
        <f ca="1">IF(ISERROR(Datenbank!$X928-W928),"",Datenbank!$X928-W928)</f>
        <v>0</v>
      </c>
      <c r="Z928" s="31" t="str" cm="1">
        <f t="array" ref="Z928">_xlfn.LET(_xlpm.fi,_xlfn._xlws.FILTER($O928:$O$2480,(MONTH($D928:$D$2480)=MONTH($D928))*($O928:$O$2480=$O928)),IF(COUNT(_xlpm.fi)&gt;1,"DUPLIKAT",""))</f>
        <v/>
      </c>
      <c r="AA928" s="31"/>
      <c r="AB928" s="31"/>
    </row>
    <row r="929" spans="2:28" ht="20.100000000000001" customHeight="1" x14ac:dyDescent="0.25">
      <c r="B929" s="31">
        <f t="shared" si="120"/>
        <v>917</v>
      </c>
      <c r="C929" s="31">
        <f t="shared" si="121"/>
        <v>1</v>
      </c>
      <c r="D929" s="32"/>
      <c r="E929" s="31"/>
      <c r="F929" s="31">
        <f>Datenbank!$E929</f>
        <v>0</v>
      </c>
      <c r="G929" s="33" t="str">
        <f>IF(ISERROR(INDEX([1]Plan!A:O,MATCH(E929,[1]Plan!C:C,0),MATCH(C929,[1]Plan!$A$2:$O$2,0))),"",INDEX([1]Plan!A:O,MATCH(E929,[1]Plan!C:C,0),MATCH(C929,[1]Plan!$A$2:$O$2,0)))</f>
        <v/>
      </c>
      <c r="H929" s="33"/>
      <c r="I929" s="33"/>
      <c r="J929" s="31"/>
      <c r="K929" s="33" t="str">
        <f t="shared" si="118"/>
        <v/>
      </c>
      <c r="L929" s="33" t="str">
        <f t="shared" si="119"/>
        <v/>
      </c>
      <c r="M929" s="31" t="str">
        <f t="shared" si="122"/>
        <v/>
      </c>
      <c r="N929" s="31" t="str">
        <f>IF(ISERROR(VLOOKUP(M929,[1]Plan!$Q$5:$R$22,2,FALSE)),"",VLOOKUP(M929,[1]Plan!$Q$5:$R$22,2,FALSE))</f>
        <v/>
      </c>
      <c r="O929" s="31" t="str">
        <f>IF(ISERROR(INDEX([1]Plan!$B:$B,MATCH(F929,[1]Plan!$C:$C,0))),"",INDEX([1]Plan!$B:$B,MATCH(F929,[1]Plan!$C:$C,0)))</f>
        <v/>
      </c>
      <c r="P929" s="33" t="str">
        <f t="shared" si="123"/>
        <v/>
      </c>
      <c r="Q929" s="33">
        <f t="shared" si="124"/>
        <v>0</v>
      </c>
      <c r="R929" s="33" t="str">
        <f t="shared" si="125"/>
        <v/>
      </c>
      <c r="S929" s="33" t="str">
        <f>IF(Z929="DUPLIKAT","",Tabelle1[[#This Row],[Soll-Monat]])</f>
        <v/>
      </c>
      <c r="T929" s="33" t="str">
        <f>IF(ISERROR(IF(M929=99,"",INDEX([1]Plan!A:O,MATCH($O929,[1]Plan!B:B,0),MATCH($C929,[1]Plan!$A$2:$O$2,0)))),"",IF(M929=99,"",INDEX([1]Plan!A:O,MATCH($O929,[1]Plan!B:B,0),MATCH($C929,[1]Plan!$A$2:$O$2,0))))</f>
        <v/>
      </c>
      <c r="U929" s="33">
        <f>IF(ISERROR(SUMIFS(P:P,E:E,Datenbank!$E929,C:C,Datenbank!$C929)),"",SUMIFS(P:P,E:E,Datenbank!$E929,C:C,Datenbank!$C929))+IF(ISERROR(SUMIFS(Q:Q,E:E,Datenbank!$E929,C:C,Datenbank!$C929)),"",SUMIFS(Q:Q,E:E,Datenbank!$E929,C:C,Datenbank!$C929))</f>
        <v>0</v>
      </c>
      <c r="V929" s="33" t="str">
        <f>IF(ISERROR(IF(Z929="Duplikat","",(Datenbank!$U929-Datenbank!$T929))),"",IF(Z929="Duplikat","",(Datenbank!$U929-Datenbank!$T929)))</f>
        <v/>
      </c>
      <c r="W929" s="33">
        <f ca="1">IF(ISERROR(SUMIF(O:T,Datenbank!$O929,T:T)),"",SUMIF(O:T,Datenbank!$O929,T:T))</f>
        <v>0</v>
      </c>
      <c r="X929" s="33">
        <f ca="1">IF(ISERROR(SUMIF(O:Q,Datenbank!$O929,Q:Q)),"",SUMIF(O:Q,Datenbank!$O929,Q:Q))+IF(ISERROR(SUMIF(O:Q,Datenbank!$O929,P:P)),"",SUMIF(O:Q,Datenbank!$O929,P:P))</f>
        <v>0</v>
      </c>
      <c r="Y929" s="33">
        <f ca="1">IF(ISERROR(Datenbank!$X929-W929),"",Datenbank!$X929-W929)</f>
        <v>0</v>
      </c>
      <c r="Z929" s="31" t="str" cm="1">
        <f t="array" ref="Z929">_xlfn.LET(_xlpm.fi,_xlfn._xlws.FILTER($O929:$O$2480,(MONTH($D929:$D$2480)=MONTH($D929))*($O929:$O$2480=$O929)),IF(COUNT(_xlpm.fi)&gt;1,"DUPLIKAT",""))</f>
        <v/>
      </c>
      <c r="AA929" s="31"/>
      <c r="AB929" s="31"/>
    </row>
    <row r="930" spans="2:28" ht="20.100000000000001" customHeight="1" x14ac:dyDescent="0.25">
      <c r="B930" s="31">
        <f t="shared" si="120"/>
        <v>918</v>
      </c>
      <c r="C930" s="31">
        <f t="shared" si="121"/>
        <v>1</v>
      </c>
      <c r="D930" s="32"/>
      <c r="E930" s="31"/>
      <c r="F930" s="31">
        <f>Datenbank!$E930</f>
        <v>0</v>
      </c>
      <c r="G930" s="33" t="str">
        <f>IF(ISERROR(INDEX([1]Plan!A:O,MATCH(E930,[1]Plan!C:C,0),MATCH(C930,[1]Plan!$A$2:$O$2,0))),"",INDEX([1]Plan!A:O,MATCH(E930,[1]Plan!C:C,0),MATCH(C930,[1]Plan!$A$2:$O$2,0)))</f>
        <v/>
      </c>
      <c r="H930" s="33"/>
      <c r="I930" s="33"/>
      <c r="J930" s="31"/>
      <c r="K930" s="33" t="str">
        <f t="shared" si="118"/>
        <v/>
      </c>
      <c r="L930" s="33" t="str">
        <f t="shared" si="119"/>
        <v/>
      </c>
      <c r="M930" s="31" t="str">
        <f t="shared" si="122"/>
        <v/>
      </c>
      <c r="N930" s="31" t="str">
        <f>IF(ISERROR(VLOOKUP(M930,[1]Plan!$Q$5:$R$22,2,FALSE)),"",VLOOKUP(M930,[1]Plan!$Q$5:$R$22,2,FALSE))</f>
        <v/>
      </c>
      <c r="O930" s="31" t="str">
        <f>IF(ISERROR(INDEX([1]Plan!$B:$B,MATCH(F930,[1]Plan!$C:$C,0))),"",INDEX([1]Plan!$B:$B,MATCH(F930,[1]Plan!$C:$C,0)))</f>
        <v/>
      </c>
      <c r="P930" s="33" t="str">
        <f t="shared" si="123"/>
        <v/>
      </c>
      <c r="Q930" s="33">
        <f t="shared" si="124"/>
        <v>0</v>
      </c>
      <c r="R930" s="33" t="str">
        <f t="shared" si="125"/>
        <v/>
      </c>
      <c r="S930" s="33" t="str">
        <f>IF(Z930="DUPLIKAT","",Tabelle1[[#This Row],[Soll-Monat]])</f>
        <v/>
      </c>
      <c r="T930" s="33" t="str">
        <f>IF(ISERROR(IF(M930=99,"",INDEX([1]Plan!A:O,MATCH($O930,[1]Plan!B:B,0),MATCH($C930,[1]Plan!$A$2:$O$2,0)))),"",IF(M930=99,"",INDEX([1]Plan!A:O,MATCH($O930,[1]Plan!B:B,0),MATCH($C930,[1]Plan!$A$2:$O$2,0))))</f>
        <v/>
      </c>
      <c r="U930" s="33">
        <f>IF(ISERROR(SUMIFS(P:P,E:E,Datenbank!$E930,C:C,Datenbank!$C930)),"",SUMIFS(P:P,E:E,Datenbank!$E930,C:C,Datenbank!$C930))+IF(ISERROR(SUMIFS(Q:Q,E:E,Datenbank!$E930,C:C,Datenbank!$C930)),"",SUMIFS(Q:Q,E:E,Datenbank!$E930,C:C,Datenbank!$C930))</f>
        <v>0</v>
      </c>
      <c r="V930" s="33" t="str">
        <f>IF(ISERROR(IF(Z930="Duplikat","",(Datenbank!$U930-Datenbank!$T930))),"",IF(Z930="Duplikat","",(Datenbank!$U930-Datenbank!$T930)))</f>
        <v/>
      </c>
      <c r="W930" s="33">
        <f ca="1">IF(ISERROR(SUMIF(O:T,Datenbank!$O930,T:T)),"",SUMIF(O:T,Datenbank!$O930,T:T))</f>
        <v>0</v>
      </c>
      <c r="X930" s="33">
        <f ca="1">IF(ISERROR(SUMIF(O:Q,Datenbank!$O930,Q:Q)),"",SUMIF(O:Q,Datenbank!$O930,Q:Q))+IF(ISERROR(SUMIF(O:Q,Datenbank!$O930,P:P)),"",SUMIF(O:Q,Datenbank!$O930,P:P))</f>
        <v>0</v>
      </c>
      <c r="Y930" s="33">
        <f ca="1">IF(ISERROR(Datenbank!$X930-W930),"",Datenbank!$X930-W930)</f>
        <v>0</v>
      </c>
      <c r="Z930" s="31" t="str" cm="1">
        <f t="array" ref="Z930">_xlfn.LET(_xlpm.fi,_xlfn._xlws.FILTER($O930:$O$2480,(MONTH($D930:$D$2480)=MONTH($D930))*($O930:$O$2480=$O930)),IF(COUNT(_xlpm.fi)&gt;1,"DUPLIKAT",""))</f>
        <v/>
      </c>
      <c r="AA930" s="31"/>
      <c r="AB930" s="31"/>
    </row>
    <row r="931" spans="2:28" ht="20.100000000000001" customHeight="1" x14ac:dyDescent="0.25">
      <c r="B931" s="31">
        <f t="shared" si="120"/>
        <v>919</v>
      </c>
      <c r="C931" s="31">
        <f t="shared" si="121"/>
        <v>1</v>
      </c>
      <c r="D931" s="32"/>
      <c r="E931" s="31"/>
      <c r="F931" s="31">
        <f>Datenbank!$E931</f>
        <v>0</v>
      </c>
      <c r="G931" s="33" t="str">
        <f>IF(ISERROR(INDEX([1]Plan!A:O,MATCH(E931,[1]Plan!C:C,0),MATCH(C931,[1]Plan!$A$2:$O$2,0))),"",INDEX([1]Plan!A:O,MATCH(E931,[1]Plan!C:C,0),MATCH(C931,[1]Plan!$A$2:$O$2,0)))</f>
        <v/>
      </c>
      <c r="H931" s="33"/>
      <c r="I931" s="33"/>
      <c r="J931" s="31"/>
      <c r="K931" s="33" t="str">
        <f t="shared" si="118"/>
        <v/>
      </c>
      <c r="L931" s="33" t="str">
        <f t="shared" si="119"/>
        <v/>
      </c>
      <c r="M931" s="31" t="str">
        <f t="shared" si="122"/>
        <v/>
      </c>
      <c r="N931" s="31" t="str">
        <f>IF(ISERROR(VLOOKUP(M931,[1]Plan!$Q$5:$R$22,2,FALSE)),"",VLOOKUP(M931,[1]Plan!$Q$5:$R$22,2,FALSE))</f>
        <v/>
      </c>
      <c r="O931" s="31" t="str">
        <f>IF(ISERROR(INDEX([1]Plan!$B:$B,MATCH(F931,[1]Plan!$C:$C,0))),"",INDEX([1]Plan!$B:$B,MATCH(F931,[1]Plan!$C:$C,0)))</f>
        <v/>
      </c>
      <c r="P931" s="33" t="str">
        <f t="shared" si="123"/>
        <v/>
      </c>
      <c r="Q931" s="33">
        <f t="shared" si="124"/>
        <v>0</v>
      </c>
      <c r="R931" s="33" t="str">
        <f t="shared" si="125"/>
        <v/>
      </c>
      <c r="S931" s="33" t="str">
        <f>IF(Z931="DUPLIKAT","",Tabelle1[[#This Row],[Soll-Monat]])</f>
        <v/>
      </c>
      <c r="T931" s="33" t="str">
        <f>IF(ISERROR(IF(M931=99,"",INDEX([1]Plan!A:O,MATCH($O931,[1]Plan!B:B,0),MATCH($C931,[1]Plan!$A$2:$O$2,0)))),"",IF(M931=99,"",INDEX([1]Plan!A:O,MATCH($O931,[1]Plan!B:B,0),MATCH($C931,[1]Plan!$A$2:$O$2,0))))</f>
        <v/>
      </c>
      <c r="U931" s="33">
        <f>IF(ISERROR(SUMIFS(P:P,E:E,Datenbank!$E931,C:C,Datenbank!$C931)),"",SUMIFS(P:P,E:E,Datenbank!$E931,C:C,Datenbank!$C931))+IF(ISERROR(SUMIFS(Q:Q,E:E,Datenbank!$E931,C:C,Datenbank!$C931)),"",SUMIFS(Q:Q,E:E,Datenbank!$E931,C:C,Datenbank!$C931))</f>
        <v>0</v>
      </c>
      <c r="V931" s="33" t="str">
        <f>IF(ISERROR(IF(Z931="Duplikat","",(Datenbank!$U931-Datenbank!$T931))),"",IF(Z931="Duplikat","",(Datenbank!$U931-Datenbank!$T931)))</f>
        <v/>
      </c>
      <c r="W931" s="33">
        <f ca="1">IF(ISERROR(SUMIF(O:T,Datenbank!$O931,T:T)),"",SUMIF(O:T,Datenbank!$O931,T:T))</f>
        <v>0</v>
      </c>
      <c r="X931" s="33">
        <f ca="1">IF(ISERROR(SUMIF(O:Q,Datenbank!$O931,Q:Q)),"",SUMIF(O:Q,Datenbank!$O931,Q:Q))+IF(ISERROR(SUMIF(O:Q,Datenbank!$O931,P:P)),"",SUMIF(O:Q,Datenbank!$O931,P:P))</f>
        <v>0</v>
      </c>
      <c r="Y931" s="33">
        <f ca="1">IF(ISERROR(Datenbank!$X931-W931),"",Datenbank!$X931-W931)</f>
        <v>0</v>
      </c>
      <c r="Z931" s="31" t="str" cm="1">
        <f t="array" ref="Z931">_xlfn.LET(_xlpm.fi,_xlfn._xlws.FILTER($O931:$O$2480,(MONTH($D931:$D$2480)=MONTH($D931))*($O931:$O$2480=$O931)),IF(COUNT(_xlpm.fi)&gt;1,"DUPLIKAT",""))</f>
        <v/>
      </c>
      <c r="AA931" s="31"/>
      <c r="AB931" s="31"/>
    </row>
    <row r="932" spans="2:28" ht="20.100000000000001" customHeight="1" x14ac:dyDescent="0.25">
      <c r="B932" s="31">
        <f t="shared" si="120"/>
        <v>920</v>
      </c>
      <c r="C932" s="31">
        <f t="shared" si="121"/>
        <v>1</v>
      </c>
      <c r="D932" s="32"/>
      <c r="E932" s="31"/>
      <c r="F932" s="31">
        <f>Datenbank!$E932</f>
        <v>0</v>
      </c>
      <c r="G932" s="33" t="str">
        <f>IF(ISERROR(INDEX([1]Plan!A:O,MATCH(E932,[1]Plan!C:C,0),MATCH(C932,[1]Plan!$A$2:$O$2,0))),"",INDEX([1]Plan!A:O,MATCH(E932,[1]Plan!C:C,0),MATCH(C932,[1]Plan!$A$2:$O$2,0)))</f>
        <v/>
      </c>
      <c r="H932" s="33"/>
      <c r="I932" s="33"/>
      <c r="J932" s="31"/>
      <c r="K932" s="33" t="str">
        <f t="shared" si="118"/>
        <v/>
      </c>
      <c r="L932" s="33" t="str">
        <f t="shared" si="119"/>
        <v/>
      </c>
      <c r="M932" s="31" t="str">
        <f t="shared" si="122"/>
        <v/>
      </c>
      <c r="N932" s="31" t="str">
        <f>IF(ISERROR(VLOOKUP(M932,[1]Plan!$Q$5:$R$22,2,FALSE)),"",VLOOKUP(M932,[1]Plan!$Q$5:$R$22,2,FALSE))</f>
        <v/>
      </c>
      <c r="O932" s="31" t="str">
        <f>IF(ISERROR(INDEX([1]Plan!$B:$B,MATCH(F932,[1]Plan!$C:$C,0))),"",INDEX([1]Plan!$B:$B,MATCH(F932,[1]Plan!$C:$C,0)))</f>
        <v/>
      </c>
      <c r="P932" s="33" t="str">
        <f t="shared" si="123"/>
        <v/>
      </c>
      <c r="Q932" s="33">
        <f t="shared" si="124"/>
        <v>0</v>
      </c>
      <c r="R932" s="33" t="str">
        <f t="shared" si="125"/>
        <v/>
      </c>
      <c r="S932" s="33" t="str">
        <f>IF(Z932="DUPLIKAT","",Tabelle1[[#This Row],[Soll-Monat]])</f>
        <v/>
      </c>
      <c r="T932" s="33" t="str">
        <f>IF(ISERROR(IF(M932=99,"",INDEX([1]Plan!A:O,MATCH($O932,[1]Plan!B:B,0),MATCH($C932,[1]Plan!$A$2:$O$2,0)))),"",IF(M932=99,"",INDEX([1]Plan!A:O,MATCH($O932,[1]Plan!B:B,0),MATCH($C932,[1]Plan!$A$2:$O$2,0))))</f>
        <v/>
      </c>
      <c r="U932" s="33">
        <f>IF(ISERROR(SUMIFS(P:P,E:E,Datenbank!$E932,C:C,Datenbank!$C932)),"",SUMIFS(P:P,E:E,Datenbank!$E932,C:C,Datenbank!$C932))+IF(ISERROR(SUMIFS(Q:Q,E:E,Datenbank!$E932,C:C,Datenbank!$C932)),"",SUMIFS(Q:Q,E:E,Datenbank!$E932,C:C,Datenbank!$C932))</f>
        <v>0</v>
      </c>
      <c r="V932" s="33" t="str">
        <f>IF(ISERROR(IF(Z932="Duplikat","",(Datenbank!$U932-Datenbank!$T932))),"",IF(Z932="Duplikat","",(Datenbank!$U932-Datenbank!$T932)))</f>
        <v/>
      </c>
      <c r="W932" s="33">
        <f ca="1">IF(ISERROR(SUMIF(O:T,Datenbank!$O932,T:T)),"",SUMIF(O:T,Datenbank!$O932,T:T))</f>
        <v>0</v>
      </c>
      <c r="X932" s="33">
        <f ca="1">IF(ISERROR(SUMIF(O:Q,Datenbank!$O932,Q:Q)),"",SUMIF(O:Q,Datenbank!$O932,Q:Q))+IF(ISERROR(SUMIF(O:Q,Datenbank!$O932,P:P)),"",SUMIF(O:Q,Datenbank!$O932,P:P))</f>
        <v>0</v>
      </c>
      <c r="Y932" s="33">
        <f ca="1">IF(ISERROR(Datenbank!$X932-W932),"",Datenbank!$X932-W932)</f>
        <v>0</v>
      </c>
      <c r="Z932" s="31" t="str" cm="1">
        <f t="array" ref="Z932">_xlfn.LET(_xlpm.fi,_xlfn._xlws.FILTER($O932:$O$2480,(MONTH($D932:$D$2480)=MONTH($D932))*($O932:$O$2480=$O932)),IF(COUNT(_xlpm.fi)&gt;1,"DUPLIKAT",""))</f>
        <v/>
      </c>
      <c r="AA932" s="31"/>
      <c r="AB932" s="31"/>
    </row>
    <row r="933" spans="2:28" ht="20.100000000000001" customHeight="1" x14ac:dyDescent="0.25">
      <c r="B933" s="31">
        <f t="shared" si="120"/>
        <v>921</v>
      </c>
      <c r="C933" s="31">
        <f t="shared" si="121"/>
        <v>1</v>
      </c>
      <c r="D933" s="32"/>
      <c r="E933" s="31"/>
      <c r="F933" s="31">
        <f>Datenbank!$E933</f>
        <v>0</v>
      </c>
      <c r="G933" s="33" t="str">
        <f>IF(ISERROR(INDEX([1]Plan!A:O,MATCH(E933,[1]Plan!C:C,0),MATCH(C933,[1]Plan!$A$2:$O$2,0))),"",INDEX([1]Plan!A:O,MATCH(E933,[1]Plan!C:C,0),MATCH(C933,[1]Plan!$A$2:$O$2,0)))</f>
        <v/>
      </c>
      <c r="H933" s="33"/>
      <c r="I933" s="33"/>
      <c r="J933" s="31"/>
      <c r="K933" s="33" t="str">
        <f t="shared" si="118"/>
        <v/>
      </c>
      <c r="L933" s="33" t="str">
        <f t="shared" si="119"/>
        <v/>
      </c>
      <c r="M933" s="31" t="str">
        <f t="shared" si="122"/>
        <v/>
      </c>
      <c r="N933" s="31" t="str">
        <f>IF(ISERROR(VLOOKUP(M933,[1]Plan!$Q$5:$R$22,2,FALSE)),"",VLOOKUP(M933,[1]Plan!$Q$5:$R$22,2,FALSE))</f>
        <v/>
      </c>
      <c r="O933" s="31" t="str">
        <f>IF(ISERROR(INDEX([1]Plan!$B:$B,MATCH(F933,[1]Plan!$C:$C,0))),"",INDEX([1]Plan!$B:$B,MATCH(F933,[1]Plan!$C:$C,0)))</f>
        <v/>
      </c>
      <c r="P933" s="33" t="str">
        <f t="shared" si="123"/>
        <v/>
      </c>
      <c r="Q933" s="33">
        <f t="shared" si="124"/>
        <v>0</v>
      </c>
      <c r="R933" s="33" t="str">
        <f t="shared" si="125"/>
        <v/>
      </c>
      <c r="S933" s="33" t="str">
        <f>IF(Z933="DUPLIKAT","",Tabelle1[[#This Row],[Soll-Monat]])</f>
        <v/>
      </c>
      <c r="T933" s="33" t="str">
        <f>IF(ISERROR(IF(M933=99,"",INDEX([1]Plan!A:O,MATCH($O933,[1]Plan!B:B,0),MATCH($C933,[1]Plan!$A$2:$O$2,0)))),"",IF(M933=99,"",INDEX([1]Plan!A:O,MATCH($O933,[1]Plan!B:B,0),MATCH($C933,[1]Plan!$A$2:$O$2,0))))</f>
        <v/>
      </c>
      <c r="U933" s="33">
        <f>IF(ISERROR(SUMIFS(P:P,E:E,Datenbank!$E933,C:C,Datenbank!$C933)),"",SUMIFS(P:P,E:E,Datenbank!$E933,C:C,Datenbank!$C933))+IF(ISERROR(SUMIFS(Q:Q,E:E,Datenbank!$E933,C:C,Datenbank!$C933)),"",SUMIFS(Q:Q,E:E,Datenbank!$E933,C:C,Datenbank!$C933))</f>
        <v>0</v>
      </c>
      <c r="V933" s="33" t="str">
        <f>IF(ISERROR(IF(Z933="Duplikat","",(Datenbank!$U933-Datenbank!$T933))),"",IF(Z933="Duplikat","",(Datenbank!$U933-Datenbank!$T933)))</f>
        <v/>
      </c>
      <c r="W933" s="33">
        <f ca="1">IF(ISERROR(SUMIF(O:T,Datenbank!$O933,T:T)),"",SUMIF(O:T,Datenbank!$O933,T:T))</f>
        <v>0</v>
      </c>
      <c r="X933" s="33">
        <f ca="1">IF(ISERROR(SUMIF(O:Q,Datenbank!$O933,Q:Q)),"",SUMIF(O:Q,Datenbank!$O933,Q:Q))+IF(ISERROR(SUMIF(O:Q,Datenbank!$O933,P:P)),"",SUMIF(O:Q,Datenbank!$O933,P:P))</f>
        <v>0</v>
      </c>
      <c r="Y933" s="33">
        <f ca="1">IF(ISERROR(Datenbank!$X933-W933),"",Datenbank!$X933-W933)</f>
        <v>0</v>
      </c>
      <c r="Z933" s="31" t="str" cm="1">
        <f t="array" ref="Z933">_xlfn.LET(_xlpm.fi,_xlfn._xlws.FILTER($O933:$O$2480,(MONTH($D933:$D$2480)=MONTH($D933))*($O933:$O$2480=$O933)),IF(COUNT(_xlpm.fi)&gt;1,"DUPLIKAT",""))</f>
        <v/>
      </c>
      <c r="AA933" s="31"/>
      <c r="AB933" s="31"/>
    </row>
    <row r="934" spans="2:28" ht="20.100000000000001" customHeight="1" x14ac:dyDescent="0.25">
      <c r="B934" s="31">
        <f t="shared" si="120"/>
        <v>922</v>
      </c>
      <c r="C934" s="31">
        <f t="shared" si="121"/>
        <v>1</v>
      </c>
      <c r="D934" s="32"/>
      <c r="E934" s="31"/>
      <c r="F934" s="31">
        <f>Datenbank!$E934</f>
        <v>0</v>
      </c>
      <c r="G934" s="33" t="str">
        <f>IF(ISERROR(INDEX([1]Plan!A:O,MATCH(E934,[1]Plan!C:C,0),MATCH(C934,[1]Plan!$A$2:$O$2,0))),"",INDEX([1]Plan!A:O,MATCH(E934,[1]Plan!C:C,0),MATCH(C934,[1]Plan!$A$2:$O$2,0)))</f>
        <v/>
      </c>
      <c r="H934" s="33"/>
      <c r="I934" s="33"/>
      <c r="J934" s="31"/>
      <c r="K934" s="33" t="str">
        <f t="shared" si="118"/>
        <v/>
      </c>
      <c r="L934" s="33" t="str">
        <f t="shared" si="119"/>
        <v/>
      </c>
      <c r="M934" s="31" t="str">
        <f t="shared" si="122"/>
        <v/>
      </c>
      <c r="N934" s="31" t="str">
        <f>IF(ISERROR(VLOOKUP(M934,[1]Plan!$Q$5:$R$22,2,FALSE)),"",VLOOKUP(M934,[1]Plan!$Q$5:$R$22,2,FALSE))</f>
        <v/>
      </c>
      <c r="O934" s="31" t="str">
        <f>IF(ISERROR(INDEX([1]Plan!$B:$B,MATCH(F934,[1]Plan!$C:$C,0))),"",INDEX([1]Plan!$B:$B,MATCH(F934,[1]Plan!$C:$C,0)))</f>
        <v/>
      </c>
      <c r="P934" s="33" t="str">
        <f t="shared" si="123"/>
        <v/>
      </c>
      <c r="Q934" s="33">
        <f t="shared" si="124"/>
        <v>0</v>
      </c>
      <c r="R934" s="33" t="str">
        <f t="shared" si="125"/>
        <v/>
      </c>
      <c r="S934" s="33" t="str">
        <f>IF(Z934="DUPLIKAT","",Tabelle1[[#This Row],[Soll-Monat]])</f>
        <v/>
      </c>
      <c r="T934" s="33" t="str">
        <f>IF(ISERROR(IF(M934=99,"",INDEX([1]Plan!A:O,MATCH($O934,[1]Plan!B:B,0),MATCH($C934,[1]Plan!$A$2:$O$2,0)))),"",IF(M934=99,"",INDEX([1]Plan!A:O,MATCH($O934,[1]Plan!B:B,0),MATCH($C934,[1]Plan!$A$2:$O$2,0))))</f>
        <v/>
      </c>
      <c r="U934" s="33">
        <f>IF(ISERROR(SUMIFS(P:P,E:E,Datenbank!$E934,C:C,Datenbank!$C934)),"",SUMIFS(P:P,E:E,Datenbank!$E934,C:C,Datenbank!$C934))+IF(ISERROR(SUMIFS(Q:Q,E:E,Datenbank!$E934,C:C,Datenbank!$C934)),"",SUMIFS(Q:Q,E:E,Datenbank!$E934,C:C,Datenbank!$C934))</f>
        <v>0</v>
      </c>
      <c r="V934" s="33" t="str">
        <f>IF(ISERROR(IF(Z934="Duplikat","",(Datenbank!$U934-Datenbank!$T934))),"",IF(Z934="Duplikat","",(Datenbank!$U934-Datenbank!$T934)))</f>
        <v/>
      </c>
      <c r="W934" s="33">
        <f ca="1">IF(ISERROR(SUMIF(O:T,Datenbank!$O934,T:T)),"",SUMIF(O:T,Datenbank!$O934,T:T))</f>
        <v>0</v>
      </c>
      <c r="X934" s="33">
        <f ca="1">IF(ISERROR(SUMIF(O:Q,Datenbank!$O934,Q:Q)),"",SUMIF(O:Q,Datenbank!$O934,Q:Q))+IF(ISERROR(SUMIF(O:Q,Datenbank!$O934,P:P)),"",SUMIF(O:Q,Datenbank!$O934,P:P))</f>
        <v>0</v>
      </c>
      <c r="Y934" s="33">
        <f ca="1">IF(ISERROR(Datenbank!$X934-W934),"",Datenbank!$X934-W934)</f>
        <v>0</v>
      </c>
      <c r="Z934" s="31" t="str" cm="1">
        <f t="array" ref="Z934">_xlfn.LET(_xlpm.fi,_xlfn._xlws.FILTER($O934:$O$2480,(MONTH($D934:$D$2480)=MONTH($D934))*($O934:$O$2480=$O934)),IF(COUNT(_xlpm.fi)&gt;1,"DUPLIKAT",""))</f>
        <v/>
      </c>
      <c r="AA934" s="31"/>
      <c r="AB934" s="31"/>
    </row>
    <row r="935" spans="2:28" ht="20.100000000000001" customHeight="1" x14ac:dyDescent="0.25">
      <c r="B935" s="31">
        <f t="shared" si="120"/>
        <v>923</v>
      </c>
      <c r="C935" s="31">
        <f t="shared" si="121"/>
        <v>1</v>
      </c>
      <c r="D935" s="32"/>
      <c r="E935" s="31"/>
      <c r="F935" s="31">
        <f>Datenbank!$E935</f>
        <v>0</v>
      </c>
      <c r="G935" s="33" t="str">
        <f>IF(ISERROR(INDEX([1]Plan!A:O,MATCH(E935,[1]Plan!C:C,0),MATCH(C935,[1]Plan!$A$2:$O$2,0))),"",INDEX([1]Plan!A:O,MATCH(E935,[1]Plan!C:C,0),MATCH(C935,[1]Plan!$A$2:$O$2,0)))</f>
        <v/>
      </c>
      <c r="H935" s="33"/>
      <c r="I935" s="33"/>
      <c r="J935" s="31"/>
      <c r="K935" s="33" t="str">
        <f t="shared" si="118"/>
        <v/>
      </c>
      <c r="L935" s="33" t="str">
        <f t="shared" si="119"/>
        <v/>
      </c>
      <c r="M935" s="31" t="str">
        <f t="shared" si="122"/>
        <v/>
      </c>
      <c r="N935" s="31" t="str">
        <f>IF(ISERROR(VLOOKUP(M935,[1]Plan!$Q$5:$R$22,2,FALSE)),"",VLOOKUP(M935,[1]Plan!$Q$5:$R$22,2,FALSE))</f>
        <v/>
      </c>
      <c r="O935" s="31" t="str">
        <f>IF(ISERROR(INDEX([1]Plan!$B:$B,MATCH(F935,[1]Plan!$C:$C,0))),"",INDEX([1]Plan!$B:$B,MATCH(F935,[1]Plan!$C:$C,0)))</f>
        <v/>
      </c>
      <c r="P935" s="33" t="str">
        <f t="shared" si="123"/>
        <v/>
      </c>
      <c r="Q935" s="33">
        <f t="shared" si="124"/>
        <v>0</v>
      </c>
      <c r="R935" s="33" t="str">
        <f t="shared" si="125"/>
        <v/>
      </c>
      <c r="S935" s="33" t="str">
        <f>IF(Z935="DUPLIKAT","",Tabelle1[[#This Row],[Soll-Monat]])</f>
        <v/>
      </c>
      <c r="T935" s="33" t="str">
        <f>IF(ISERROR(IF(M935=99,"",INDEX([1]Plan!A:O,MATCH($O935,[1]Plan!B:B,0),MATCH($C935,[1]Plan!$A$2:$O$2,0)))),"",IF(M935=99,"",INDEX([1]Plan!A:O,MATCH($O935,[1]Plan!B:B,0),MATCH($C935,[1]Plan!$A$2:$O$2,0))))</f>
        <v/>
      </c>
      <c r="U935" s="33">
        <f>IF(ISERROR(SUMIFS(P:P,E:E,Datenbank!$E935,C:C,Datenbank!$C935)),"",SUMIFS(P:P,E:E,Datenbank!$E935,C:C,Datenbank!$C935))+IF(ISERROR(SUMIFS(Q:Q,E:E,Datenbank!$E935,C:C,Datenbank!$C935)),"",SUMIFS(Q:Q,E:E,Datenbank!$E935,C:C,Datenbank!$C935))</f>
        <v>0</v>
      </c>
      <c r="V935" s="33" t="str">
        <f>IF(ISERROR(IF(Z935="Duplikat","",(Datenbank!$U935-Datenbank!$T935))),"",IF(Z935="Duplikat","",(Datenbank!$U935-Datenbank!$T935)))</f>
        <v/>
      </c>
      <c r="W935" s="33">
        <f ca="1">IF(ISERROR(SUMIF(O:T,Datenbank!$O935,T:T)),"",SUMIF(O:T,Datenbank!$O935,T:T))</f>
        <v>0</v>
      </c>
      <c r="X935" s="33">
        <f ca="1">IF(ISERROR(SUMIF(O:Q,Datenbank!$O935,Q:Q)),"",SUMIF(O:Q,Datenbank!$O935,Q:Q))+IF(ISERROR(SUMIF(O:Q,Datenbank!$O935,P:P)),"",SUMIF(O:Q,Datenbank!$O935,P:P))</f>
        <v>0</v>
      </c>
      <c r="Y935" s="33">
        <f ca="1">IF(ISERROR(Datenbank!$X935-W935),"",Datenbank!$X935-W935)</f>
        <v>0</v>
      </c>
      <c r="Z935" s="31" t="str" cm="1">
        <f t="array" ref="Z935">_xlfn.LET(_xlpm.fi,_xlfn._xlws.FILTER($O935:$O$2480,(MONTH($D935:$D$2480)=MONTH($D935))*($O935:$O$2480=$O935)),IF(COUNT(_xlpm.fi)&gt;1,"DUPLIKAT",""))</f>
        <v/>
      </c>
      <c r="AA935" s="31"/>
      <c r="AB935" s="31"/>
    </row>
    <row r="936" spans="2:28" ht="20.100000000000001" customHeight="1" x14ac:dyDescent="0.25">
      <c r="B936" s="31">
        <f t="shared" si="120"/>
        <v>924</v>
      </c>
      <c r="C936" s="31">
        <f t="shared" si="121"/>
        <v>1</v>
      </c>
      <c r="D936" s="32"/>
      <c r="E936" s="31"/>
      <c r="F936" s="31">
        <f>Datenbank!$E936</f>
        <v>0</v>
      </c>
      <c r="G936" s="33" t="str">
        <f>IF(ISERROR(INDEX([1]Plan!A:O,MATCH(E936,[1]Plan!C:C,0),MATCH(C936,[1]Plan!$A$2:$O$2,0))),"",INDEX([1]Plan!A:O,MATCH(E936,[1]Plan!C:C,0),MATCH(C936,[1]Plan!$A$2:$O$2,0)))</f>
        <v/>
      </c>
      <c r="H936" s="33"/>
      <c r="I936" s="33"/>
      <c r="J936" s="31"/>
      <c r="K936" s="33" t="str">
        <f t="shared" si="118"/>
        <v/>
      </c>
      <c r="L936" s="33" t="str">
        <f t="shared" si="119"/>
        <v/>
      </c>
      <c r="M936" s="31" t="str">
        <f t="shared" si="122"/>
        <v/>
      </c>
      <c r="N936" s="31" t="str">
        <f>IF(ISERROR(VLOOKUP(M936,[1]Plan!$Q$5:$R$22,2,FALSE)),"",VLOOKUP(M936,[1]Plan!$Q$5:$R$22,2,FALSE))</f>
        <v/>
      </c>
      <c r="O936" s="31" t="str">
        <f>IF(ISERROR(INDEX([1]Plan!$B:$B,MATCH(F936,[1]Plan!$C:$C,0))),"",INDEX([1]Plan!$B:$B,MATCH(F936,[1]Plan!$C:$C,0)))</f>
        <v/>
      </c>
      <c r="P936" s="33" t="str">
        <f t="shared" si="123"/>
        <v/>
      </c>
      <c r="Q936" s="33">
        <f t="shared" si="124"/>
        <v>0</v>
      </c>
      <c r="R936" s="33" t="str">
        <f t="shared" si="125"/>
        <v/>
      </c>
      <c r="S936" s="33" t="str">
        <f>IF(Z936="DUPLIKAT","",Tabelle1[[#This Row],[Soll-Monat]])</f>
        <v/>
      </c>
      <c r="T936" s="33" t="str">
        <f>IF(ISERROR(IF(M936=99,"",INDEX([1]Plan!A:O,MATCH($O936,[1]Plan!B:B,0),MATCH($C936,[1]Plan!$A$2:$O$2,0)))),"",IF(M936=99,"",INDEX([1]Plan!A:O,MATCH($O936,[1]Plan!B:B,0),MATCH($C936,[1]Plan!$A$2:$O$2,0))))</f>
        <v/>
      </c>
      <c r="U936" s="33">
        <f>IF(ISERROR(SUMIFS(P:P,E:E,Datenbank!$E936,C:C,Datenbank!$C936)),"",SUMIFS(P:P,E:E,Datenbank!$E936,C:C,Datenbank!$C936))+IF(ISERROR(SUMIFS(Q:Q,E:E,Datenbank!$E936,C:C,Datenbank!$C936)),"",SUMIFS(Q:Q,E:E,Datenbank!$E936,C:C,Datenbank!$C936))</f>
        <v>0</v>
      </c>
      <c r="V936" s="33" t="str">
        <f>IF(ISERROR(IF(Z936="Duplikat","",(Datenbank!$U936-Datenbank!$T936))),"",IF(Z936="Duplikat","",(Datenbank!$U936-Datenbank!$T936)))</f>
        <v/>
      </c>
      <c r="W936" s="33">
        <f ca="1">IF(ISERROR(SUMIF(O:T,Datenbank!$O936,T:T)),"",SUMIF(O:T,Datenbank!$O936,T:T))</f>
        <v>0</v>
      </c>
      <c r="X936" s="33">
        <f ca="1">IF(ISERROR(SUMIF(O:Q,Datenbank!$O936,Q:Q)),"",SUMIF(O:Q,Datenbank!$O936,Q:Q))+IF(ISERROR(SUMIF(O:Q,Datenbank!$O936,P:P)),"",SUMIF(O:Q,Datenbank!$O936,P:P))</f>
        <v>0</v>
      </c>
      <c r="Y936" s="33">
        <f ca="1">IF(ISERROR(Datenbank!$X936-W936),"",Datenbank!$X936-W936)</f>
        <v>0</v>
      </c>
      <c r="Z936" s="31" t="str" cm="1">
        <f t="array" ref="Z936">_xlfn.LET(_xlpm.fi,_xlfn._xlws.FILTER($O936:$O$2480,(MONTH($D936:$D$2480)=MONTH($D936))*($O936:$O$2480=$O936)),IF(COUNT(_xlpm.fi)&gt;1,"DUPLIKAT",""))</f>
        <v/>
      </c>
      <c r="AA936" s="31"/>
      <c r="AB936" s="31"/>
    </row>
    <row r="937" spans="2:28" ht="20.100000000000001" customHeight="1" x14ac:dyDescent="0.25">
      <c r="B937" s="31">
        <f t="shared" si="120"/>
        <v>925</v>
      </c>
      <c r="C937" s="31">
        <f t="shared" si="121"/>
        <v>1</v>
      </c>
      <c r="D937" s="32"/>
      <c r="E937" s="31"/>
      <c r="F937" s="31">
        <f>Datenbank!$E937</f>
        <v>0</v>
      </c>
      <c r="G937" s="33" t="str">
        <f>IF(ISERROR(INDEX([1]Plan!A:O,MATCH(E937,[1]Plan!C:C,0),MATCH(C937,[1]Plan!$A$2:$O$2,0))),"",INDEX([1]Plan!A:O,MATCH(E937,[1]Plan!C:C,0),MATCH(C937,[1]Plan!$A$2:$O$2,0)))</f>
        <v/>
      </c>
      <c r="H937" s="33"/>
      <c r="I937" s="33"/>
      <c r="J937" s="31"/>
      <c r="K937" s="33" t="str">
        <f t="shared" si="118"/>
        <v/>
      </c>
      <c r="L937" s="33" t="str">
        <f t="shared" si="119"/>
        <v/>
      </c>
      <c r="M937" s="31" t="str">
        <f t="shared" si="122"/>
        <v/>
      </c>
      <c r="N937" s="31" t="str">
        <f>IF(ISERROR(VLOOKUP(M937,[1]Plan!$Q$5:$R$22,2,FALSE)),"",VLOOKUP(M937,[1]Plan!$Q$5:$R$22,2,FALSE))</f>
        <v/>
      </c>
      <c r="O937" s="31" t="str">
        <f>IF(ISERROR(INDEX([1]Plan!$B:$B,MATCH(F937,[1]Plan!$C:$C,0))),"",INDEX([1]Plan!$B:$B,MATCH(F937,[1]Plan!$C:$C,0)))</f>
        <v/>
      </c>
      <c r="P937" s="33" t="str">
        <f t="shared" si="123"/>
        <v/>
      </c>
      <c r="Q937" s="33">
        <f t="shared" si="124"/>
        <v>0</v>
      </c>
      <c r="R937" s="33" t="str">
        <f t="shared" si="125"/>
        <v/>
      </c>
      <c r="S937" s="33" t="str">
        <f>IF(Z937="DUPLIKAT","",Tabelle1[[#This Row],[Soll-Monat]])</f>
        <v/>
      </c>
      <c r="T937" s="33" t="str">
        <f>IF(ISERROR(IF(M937=99,"",INDEX([1]Plan!A:O,MATCH($O937,[1]Plan!B:B,0),MATCH($C937,[1]Plan!$A$2:$O$2,0)))),"",IF(M937=99,"",INDEX([1]Plan!A:O,MATCH($O937,[1]Plan!B:B,0),MATCH($C937,[1]Plan!$A$2:$O$2,0))))</f>
        <v/>
      </c>
      <c r="U937" s="33">
        <f>IF(ISERROR(SUMIFS(P:P,E:E,Datenbank!$E937,C:C,Datenbank!$C937)),"",SUMIFS(P:P,E:E,Datenbank!$E937,C:C,Datenbank!$C937))+IF(ISERROR(SUMIFS(Q:Q,E:E,Datenbank!$E937,C:C,Datenbank!$C937)),"",SUMIFS(Q:Q,E:E,Datenbank!$E937,C:C,Datenbank!$C937))</f>
        <v>0</v>
      </c>
      <c r="V937" s="33" t="str">
        <f>IF(ISERROR(IF(Z937="Duplikat","",(Datenbank!$U937-Datenbank!$T937))),"",IF(Z937="Duplikat","",(Datenbank!$U937-Datenbank!$T937)))</f>
        <v/>
      </c>
      <c r="W937" s="33">
        <f ca="1">IF(ISERROR(SUMIF(O:T,Datenbank!$O937,T:T)),"",SUMIF(O:T,Datenbank!$O937,T:T))</f>
        <v>0</v>
      </c>
      <c r="X937" s="33">
        <f ca="1">IF(ISERROR(SUMIF(O:Q,Datenbank!$O937,Q:Q)),"",SUMIF(O:Q,Datenbank!$O937,Q:Q))+IF(ISERROR(SUMIF(O:Q,Datenbank!$O937,P:P)),"",SUMIF(O:Q,Datenbank!$O937,P:P))</f>
        <v>0</v>
      </c>
      <c r="Y937" s="33">
        <f ca="1">IF(ISERROR(Datenbank!$X937-W937),"",Datenbank!$X937-W937)</f>
        <v>0</v>
      </c>
      <c r="Z937" s="31" t="str" cm="1">
        <f t="array" ref="Z937">_xlfn.LET(_xlpm.fi,_xlfn._xlws.FILTER($O937:$O$2480,(MONTH($D937:$D$2480)=MONTH($D937))*($O937:$O$2480=$O937)),IF(COUNT(_xlpm.fi)&gt;1,"DUPLIKAT",""))</f>
        <v/>
      </c>
      <c r="AA937" s="31"/>
      <c r="AB937" s="31"/>
    </row>
    <row r="938" spans="2:28" ht="20.100000000000001" customHeight="1" x14ac:dyDescent="0.25">
      <c r="B938" s="31">
        <f t="shared" si="120"/>
        <v>926</v>
      </c>
      <c r="C938" s="31">
        <f t="shared" si="121"/>
        <v>1</v>
      </c>
      <c r="D938" s="32"/>
      <c r="E938" s="31"/>
      <c r="F938" s="31">
        <f>Datenbank!$E938</f>
        <v>0</v>
      </c>
      <c r="G938" s="33" t="str">
        <f>IF(ISERROR(INDEX([1]Plan!A:O,MATCH(E938,[1]Plan!C:C,0),MATCH(C938,[1]Plan!$A$2:$O$2,0))),"",INDEX([1]Plan!A:O,MATCH(E938,[1]Plan!C:C,0),MATCH(C938,[1]Plan!$A$2:$O$2,0)))</f>
        <v/>
      </c>
      <c r="H938" s="33"/>
      <c r="I938" s="33"/>
      <c r="J938" s="31"/>
      <c r="K938" s="33" t="str">
        <f t="shared" si="118"/>
        <v/>
      </c>
      <c r="L938" s="33" t="str">
        <f t="shared" si="119"/>
        <v/>
      </c>
      <c r="M938" s="31" t="str">
        <f t="shared" si="122"/>
        <v/>
      </c>
      <c r="N938" s="31" t="str">
        <f>IF(ISERROR(VLOOKUP(M938,[1]Plan!$Q$5:$R$22,2,FALSE)),"",VLOOKUP(M938,[1]Plan!$Q$5:$R$22,2,FALSE))</f>
        <v/>
      </c>
      <c r="O938" s="31" t="str">
        <f>IF(ISERROR(INDEX([1]Plan!$B:$B,MATCH(F938,[1]Plan!$C:$C,0))),"",INDEX([1]Plan!$B:$B,MATCH(F938,[1]Plan!$C:$C,0)))</f>
        <v/>
      </c>
      <c r="P938" s="33" t="str">
        <f t="shared" si="123"/>
        <v/>
      </c>
      <c r="Q938" s="33">
        <f t="shared" si="124"/>
        <v>0</v>
      </c>
      <c r="R938" s="33" t="str">
        <f t="shared" si="125"/>
        <v/>
      </c>
      <c r="S938" s="33" t="str">
        <f>IF(Z938="DUPLIKAT","",Tabelle1[[#This Row],[Soll-Monat]])</f>
        <v/>
      </c>
      <c r="T938" s="33" t="str">
        <f>IF(ISERROR(IF(M938=99,"",INDEX([1]Plan!A:O,MATCH($O938,[1]Plan!B:B,0),MATCH($C938,[1]Plan!$A$2:$O$2,0)))),"",IF(M938=99,"",INDEX([1]Plan!A:O,MATCH($O938,[1]Plan!B:B,0),MATCH($C938,[1]Plan!$A$2:$O$2,0))))</f>
        <v/>
      </c>
      <c r="U938" s="33">
        <f>IF(ISERROR(SUMIFS(P:P,E:E,Datenbank!$E938,C:C,Datenbank!$C938)),"",SUMIFS(P:P,E:E,Datenbank!$E938,C:C,Datenbank!$C938))+IF(ISERROR(SUMIFS(Q:Q,E:E,Datenbank!$E938,C:C,Datenbank!$C938)),"",SUMIFS(Q:Q,E:E,Datenbank!$E938,C:C,Datenbank!$C938))</f>
        <v>0</v>
      </c>
      <c r="V938" s="33" t="str">
        <f>IF(ISERROR(IF(Z938="Duplikat","",(Datenbank!$U938-Datenbank!$T938))),"",IF(Z938="Duplikat","",(Datenbank!$U938-Datenbank!$T938)))</f>
        <v/>
      </c>
      <c r="W938" s="33">
        <f ca="1">IF(ISERROR(SUMIF(O:T,Datenbank!$O938,T:T)),"",SUMIF(O:T,Datenbank!$O938,T:T))</f>
        <v>0</v>
      </c>
      <c r="X938" s="33">
        <f ca="1">IF(ISERROR(SUMIF(O:Q,Datenbank!$O938,Q:Q)),"",SUMIF(O:Q,Datenbank!$O938,Q:Q))+IF(ISERROR(SUMIF(O:Q,Datenbank!$O938,P:P)),"",SUMIF(O:Q,Datenbank!$O938,P:P))</f>
        <v>0</v>
      </c>
      <c r="Y938" s="33">
        <f ca="1">IF(ISERROR(Datenbank!$X938-W938),"",Datenbank!$X938-W938)</f>
        <v>0</v>
      </c>
      <c r="Z938" s="31" t="str" cm="1">
        <f t="array" ref="Z938">_xlfn.LET(_xlpm.fi,_xlfn._xlws.FILTER($O938:$O$2480,(MONTH($D938:$D$2480)=MONTH($D938))*($O938:$O$2480=$O938)),IF(COUNT(_xlpm.fi)&gt;1,"DUPLIKAT",""))</f>
        <v/>
      </c>
      <c r="AA938" s="31"/>
      <c r="AB938" s="31"/>
    </row>
    <row r="939" spans="2:28" ht="20.100000000000001" customHeight="1" x14ac:dyDescent="0.25">
      <c r="B939" s="31">
        <f t="shared" si="120"/>
        <v>927</v>
      </c>
      <c r="C939" s="31">
        <f t="shared" si="121"/>
        <v>1</v>
      </c>
      <c r="D939" s="32"/>
      <c r="E939" s="31"/>
      <c r="F939" s="31">
        <f>Datenbank!$E939</f>
        <v>0</v>
      </c>
      <c r="G939" s="33" t="str">
        <f>IF(ISERROR(INDEX([1]Plan!A:O,MATCH(E939,[1]Plan!C:C,0),MATCH(C939,[1]Plan!$A$2:$O$2,0))),"",INDEX([1]Plan!A:O,MATCH(E939,[1]Plan!C:C,0),MATCH(C939,[1]Plan!$A$2:$O$2,0)))</f>
        <v/>
      </c>
      <c r="H939" s="33"/>
      <c r="I939" s="33"/>
      <c r="J939" s="31"/>
      <c r="K939" s="33" t="str">
        <f t="shared" si="118"/>
        <v/>
      </c>
      <c r="L939" s="33" t="str">
        <f t="shared" si="119"/>
        <v/>
      </c>
      <c r="M939" s="31" t="str">
        <f t="shared" si="122"/>
        <v/>
      </c>
      <c r="N939" s="31" t="str">
        <f>IF(ISERROR(VLOOKUP(M939,[1]Plan!$Q$5:$R$22,2,FALSE)),"",VLOOKUP(M939,[1]Plan!$Q$5:$R$22,2,FALSE))</f>
        <v/>
      </c>
      <c r="O939" s="31" t="str">
        <f>IF(ISERROR(INDEX([1]Plan!$B:$B,MATCH(F939,[1]Plan!$C:$C,0))),"",INDEX([1]Plan!$B:$B,MATCH(F939,[1]Plan!$C:$C,0)))</f>
        <v/>
      </c>
      <c r="P939" s="33" t="str">
        <f t="shared" si="123"/>
        <v/>
      </c>
      <c r="Q939" s="33">
        <f t="shared" si="124"/>
        <v>0</v>
      </c>
      <c r="R939" s="33" t="str">
        <f t="shared" si="125"/>
        <v/>
      </c>
      <c r="S939" s="33" t="str">
        <f>IF(Z939="DUPLIKAT","",Tabelle1[[#This Row],[Soll-Monat]])</f>
        <v/>
      </c>
      <c r="T939" s="33" t="str">
        <f>IF(ISERROR(IF(M939=99,"",INDEX([1]Plan!A:O,MATCH($O939,[1]Plan!B:B,0),MATCH($C939,[1]Plan!$A$2:$O$2,0)))),"",IF(M939=99,"",INDEX([1]Plan!A:O,MATCH($O939,[1]Plan!B:B,0),MATCH($C939,[1]Plan!$A$2:$O$2,0))))</f>
        <v/>
      </c>
      <c r="U939" s="33">
        <f>IF(ISERROR(SUMIFS(P:P,E:E,Datenbank!$E939,C:C,Datenbank!$C939)),"",SUMIFS(P:P,E:E,Datenbank!$E939,C:C,Datenbank!$C939))+IF(ISERROR(SUMIFS(Q:Q,E:E,Datenbank!$E939,C:C,Datenbank!$C939)),"",SUMIFS(Q:Q,E:E,Datenbank!$E939,C:C,Datenbank!$C939))</f>
        <v>0</v>
      </c>
      <c r="V939" s="33" t="str">
        <f>IF(ISERROR(IF(Z939="Duplikat","",(Datenbank!$U939-Datenbank!$T939))),"",IF(Z939="Duplikat","",(Datenbank!$U939-Datenbank!$T939)))</f>
        <v/>
      </c>
      <c r="W939" s="33">
        <f ca="1">IF(ISERROR(SUMIF(O:T,Datenbank!$O939,T:T)),"",SUMIF(O:T,Datenbank!$O939,T:T))</f>
        <v>0</v>
      </c>
      <c r="X939" s="33">
        <f ca="1">IF(ISERROR(SUMIF(O:Q,Datenbank!$O939,Q:Q)),"",SUMIF(O:Q,Datenbank!$O939,Q:Q))+IF(ISERROR(SUMIF(O:Q,Datenbank!$O939,P:P)),"",SUMIF(O:Q,Datenbank!$O939,P:P))</f>
        <v>0</v>
      </c>
      <c r="Y939" s="33">
        <f ca="1">IF(ISERROR(Datenbank!$X939-W939),"",Datenbank!$X939-W939)</f>
        <v>0</v>
      </c>
      <c r="Z939" s="31" t="str" cm="1">
        <f t="array" ref="Z939">_xlfn.LET(_xlpm.fi,_xlfn._xlws.FILTER($O939:$O$2480,(MONTH($D939:$D$2480)=MONTH($D939))*($O939:$O$2480=$O939)),IF(COUNT(_xlpm.fi)&gt;1,"DUPLIKAT",""))</f>
        <v/>
      </c>
      <c r="AA939" s="31"/>
      <c r="AB939" s="31"/>
    </row>
    <row r="940" spans="2:28" ht="20.100000000000001" customHeight="1" x14ac:dyDescent="0.25">
      <c r="B940" s="31">
        <f t="shared" si="120"/>
        <v>928</v>
      </c>
      <c r="C940" s="31">
        <f t="shared" si="121"/>
        <v>1</v>
      </c>
      <c r="D940" s="32"/>
      <c r="E940" s="31"/>
      <c r="F940" s="31">
        <f>Datenbank!$E940</f>
        <v>0</v>
      </c>
      <c r="G940" s="33" t="str">
        <f>IF(ISERROR(INDEX([1]Plan!A:O,MATCH(E940,[1]Plan!C:C,0),MATCH(C940,[1]Plan!$A$2:$O$2,0))),"",INDEX([1]Plan!A:O,MATCH(E940,[1]Plan!C:C,0),MATCH(C940,[1]Plan!$A$2:$O$2,0)))</f>
        <v/>
      </c>
      <c r="H940" s="33"/>
      <c r="I940" s="33"/>
      <c r="J940" s="31"/>
      <c r="K940" s="33" t="str">
        <f t="shared" si="118"/>
        <v/>
      </c>
      <c r="L940" s="33" t="str">
        <f t="shared" si="119"/>
        <v/>
      </c>
      <c r="M940" s="31" t="str">
        <f t="shared" si="122"/>
        <v/>
      </c>
      <c r="N940" s="31" t="str">
        <f>IF(ISERROR(VLOOKUP(M940,[1]Plan!$Q$5:$R$22,2,FALSE)),"",VLOOKUP(M940,[1]Plan!$Q$5:$R$22,2,FALSE))</f>
        <v/>
      </c>
      <c r="O940" s="31" t="str">
        <f>IF(ISERROR(INDEX([1]Plan!$B:$B,MATCH(F940,[1]Plan!$C:$C,0))),"",INDEX([1]Plan!$B:$B,MATCH(F940,[1]Plan!$C:$C,0)))</f>
        <v/>
      </c>
      <c r="P940" s="33" t="str">
        <f t="shared" si="123"/>
        <v/>
      </c>
      <c r="Q940" s="33">
        <f t="shared" si="124"/>
        <v>0</v>
      </c>
      <c r="R940" s="33" t="str">
        <f t="shared" si="125"/>
        <v/>
      </c>
      <c r="S940" s="33" t="str">
        <f>IF(Z940="DUPLIKAT","",Tabelle1[[#This Row],[Soll-Monat]])</f>
        <v/>
      </c>
      <c r="T940" s="33" t="str">
        <f>IF(ISERROR(IF(M940=99,"",INDEX([1]Plan!A:O,MATCH($O940,[1]Plan!B:B,0),MATCH($C940,[1]Plan!$A$2:$O$2,0)))),"",IF(M940=99,"",INDEX([1]Plan!A:O,MATCH($O940,[1]Plan!B:B,0),MATCH($C940,[1]Plan!$A$2:$O$2,0))))</f>
        <v/>
      </c>
      <c r="U940" s="33">
        <f>IF(ISERROR(SUMIFS(P:P,E:E,Datenbank!$E940,C:C,Datenbank!$C940)),"",SUMIFS(P:P,E:E,Datenbank!$E940,C:C,Datenbank!$C940))+IF(ISERROR(SUMIFS(Q:Q,E:E,Datenbank!$E940,C:C,Datenbank!$C940)),"",SUMIFS(Q:Q,E:E,Datenbank!$E940,C:C,Datenbank!$C940))</f>
        <v>0</v>
      </c>
      <c r="V940" s="33" t="str">
        <f>IF(ISERROR(IF(Z940="Duplikat","",(Datenbank!$U940-Datenbank!$T940))),"",IF(Z940="Duplikat","",(Datenbank!$U940-Datenbank!$T940)))</f>
        <v/>
      </c>
      <c r="W940" s="33">
        <f ca="1">IF(ISERROR(SUMIF(O:T,Datenbank!$O940,T:T)),"",SUMIF(O:T,Datenbank!$O940,T:T))</f>
        <v>0</v>
      </c>
      <c r="X940" s="33">
        <f ca="1">IF(ISERROR(SUMIF(O:Q,Datenbank!$O940,Q:Q)),"",SUMIF(O:Q,Datenbank!$O940,Q:Q))+IF(ISERROR(SUMIF(O:Q,Datenbank!$O940,P:P)),"",SUMIF(O:Q,Datenbank!$O940,P:P))</f>
        <v>0</v>
      </c>
      <c r="Y940" s="33">
        <f ca="1">IF(ISERROR(Datenbank!$X940-W940),"",Datenbank!$X940-W940)</f>
        <v>0</v>
      </c>
      <c r="Z940" s="31" t="str" cm="1">
        <f t="array" ref="Z940">_xlfn.LET(_xlpm.fi,_xlfn._xlws.FILTER($O940:$O$2480,(MONTH($D940:$D$2480)=MONTH($D940))*($O940:$O$2480=$O940)),IF(COUNT(_xlpm.fi)&gt;1,"DUPLIKAT",""))</f>
        <v/>
      </c>
      <c r="AA940" s="31"/>
      <c r="AB940" s="31"/>
    </row>
    <row r="941" spans="2:28" ht="20.100000000000001" customHeight="1" x14ac:dyDescent="0.25">
      <c r="B941" s="31">
        <f t="shared" si="120"/>
        <v>929</v>
      </c>
      <c r="C941" s="31">
        <f t="shared" si="121"/>
        <v>1</v>
      </c>
      <c r="D941" s="32"/>
      <c r="E941" s="31"/>
      <c r="F941" s="31">
        <f>Datenbank!$E941</f>
        <v>0</v>
      </c>
      <c r="G941" s="33" t="str">
        <f>IF(ISERROR(INDEX([1]Plan!A:O,MATCH(E941,[1]Plan!C:C,0),MATCH(C941,[1]Plan!$A$2:$O$2,0))),"",INDEX([1]Plan!A:O,MATCH(E941,[1]Plan!C:C,0),MATCH(C941,[1]Plan!$A$2:$O$2,0)))</f>
        <v/>
      </c>
      <c r="H941" s="33"/>
      <c r="I941" s="33"/>
      <c r="J941" s="31"/>
      <c r="K941" s="33" t="str">
        <f t="shared" si="118"/>
        <v/>
      </c>
      <c r="L941" s="33" t="str">
        <f t="shared" si="119"/>
        <v/>
      </c>
      <c r="M941" s="31" t="str">
        <f t="shared" si="122"/>
        <v/>
      </c>
      <c r="N941" s="31" t="str">
        <f>IF(ISERROR(VLOOKUP(M941,[1]Plan!$Q$5:$R$22,2,FALSE)),"",VLOOKUP(M941,[1]Plan!$Q$5:$R$22,2,FALSE))</f>
        <v/>
      </c>
      <c r="O941" s="31" t="str">
        <f>IF(ISERROR(INDEX([1]Plan!$B:$B,MATCH(F941,[1]Plan!$C:$C,0))),"",INDEX([1]Plan!$B:$B,MATCH(F941,[1]Plan!$C:$C,0)))</f>
        <v/>
      </c>
      <c r="P941" s="33" t="str">
        <f t="shared" si="123"/>
        <v/>
      </c>
      <c r="Q941" s="33">
        <f t="shared" si="124"/>
        <v>0</v>
      </c>
      <c r="R941" s="33" t="str">
        <f t="shared" si="125"/>
        <v/>
      </c>
      <c r="S941" s="33" t="str">
        <f>IF(Z941="DUPLIKAT","",Tabelle1[[#This Row],[Soll-Monat]])</f>
        <v/>
      </c>
      <c r="T941" s="33" t="str">
        <f>IF(ISERROR(IF(M941=99,"",INDEX([1]Plan!A:O,MATCH($O941,[1]Plan!B:B,0),MATCH($C941,[1]Plan!$A$2:$O$2,0)))),"",IF(M941=99,"",INDEX([1]Plan!A:O,MATCH($O941,[1]Plan!B:B,0),MATCH($C941,[1]Plan!$A$2:$O$2,0))))</f>
        <v/>
      </c>
      <c r="U941" s="33">
        <f>IF(ISERROR(SUMIFS(P:P,E:E,Datenbank!$E941,C:C,Datenbank!$C941)),"",SUMIFS(P:P,E:E,Datenbank!$E941,C:C,Datenbank!$C941))+IF(ISERROR(SUMIFS(Q:Q,E:E,Datenbank!$E941,C:C,Datenbank!$C941)),"",SUMIFS(Q:Q,E:E,Datenbank!$E941,C:C,Datenbank!$C941))</f>
        <v>0</v>
      </c>
      <c r="V941" s="33" t="str">
        <f>IF(ISERROR(IF(Z941="Duplikat","",(Datenbank!$U941-Datenbank!$T941))),"",IF(Z941="Duplikat","",(Datenbank!$U941-Datenbank!$T941)))</f>
        <v/>
      </c>
      <c r="W941" s="33">
        <f ca="1">IF(ISERROR(SUMIF(O:T,Datenbank!$O941,T:T)),"",SUMIF(O:T,Datenbank!$O941,T:T))</f>
        <v>0</v>
      </c>
      <c r="X941" s="33">
        <f ca="1">IF(ISERROR(SUMIF(O:Q,Datenbank!$O941,Q:Q)),"",SUMIF(O:Q,Datenbank!$O941,Q:Q))+IF(ISERROR(SUMIF(O:Q,Datenbank!$O941,P:P)),"",SUMIF(O:Q,Datenbank!$O941,P:P))</f>
        <v>0</v>
      </c>
      <c r="Y941" s="33">
        <f ca="1">IF(ISERROR(Datenbank!$X941-W941),"",Datenbank!$X941-W941)</f>
        <v>0</v>
      </c>
      <c r="Z941" s="31" t="str" cm="1">
        <f t="array" ref="Z941">_xlfn.LET(_xlpm.fi,_xlfn._xlws.FILTER($O941:$O$2480,(MONTH($D941:$D$2480)=MONTH($D941))*($O941:$O$2480=$O941)),IF(COUNT(_xlpm.fi)&gt;1,"DUPLIKAT",""))</f>
        <v/>
      </c>
      <c r="AA941" s="31"/>
      <c r="AB941" s="31"/>
    </row>
    <row r="942" spans="2:28" ht="20.100000000000001" customHeight="1" x14ac:dyDescent="0.25">
      <c r="B942" s="31">
        <f t="shared" si="120"/>
        <v>930</v>
      </c>
      <c r="C942" s="31">
        <f t="shared" si="121"/>
        <v>1</v>
      </c>
      <c r="D942" s="32"/>
      <c r="E942" s="31"/>
      <c r="F942" s="31">
        <f>Datenbank!$E942</f>
        <v>0</v>
      </c>
      <c r="G942" s="33" t="str">
        <f>IF(ISERROR(INDEX([1]Plan!A:O,MATCH(E942,[1]Plan!C:C,0),MATCH(C942,[1]Plan!$A$2:$O$2,0))),"",INDEX([1]Plan!A:O,MATCH(E942,[1]Plan!C:C,0),MATCH(C942,[1]Plan!$A$2:$O$2,0)))</f>
        <v/>
      </c>
      <c r="H942" s="33"/>
      <c r="I942" s="33"/>
      <c r="J942" s="31"/>
      <c r="K942" s="33" t="str">
        <f t="shared" si="118"/>
        <v/>
      </c>
      <c r="L942" s="33" t="str">
        <f t="shared" si="119"/>
        <v/>
      </c>
      <c r="M942" s="31" t="str">
        <f t="shared" si="122"/>
        <v/>
      </c>
      <c r="N942" s="31" t="str">
        <f>IF(ISERROR(VLOOKUP(M942,[1]Plan!$Q$5:$R$22,2,FALSE)),"",VLOOKUP(M942,[1]Plan!$Q$5:$R$22,2,FALSE))</f>
        <v/>
      </c>
      <c r="O942" s="31" t="str">
        <f>IF(ISERROR(INDEX([1]Plan!$B:$B,MATCH(F942,[1]Plan!$C:$C,0))),"",INDEX([1]Plan!$B:$B,MATCH(F942,[1]Plan!$C:$C,0)))</f>
        <v/>
      </c>
      <c r="P942" s="33" t="str">
        <f t="shared" si="123"/>
        <v/>
      </c>
      <c r="Q942" s="33">
        <f t="shared" si="124"/>
        <v>0</v>
      </c>
      <c r="R942" s="33" t="str">
        <f t="shared" si="125"/>
        <v/>
      </c>
      <c r="S942" s="33" t="str">
        <f>IF(Z942="DUPLIKAT","",Tabelle1[[#This Row],[Soll-Monat]])</f>
        <v/>
      </c>
      <c r="T942" s="33" t="str">
        <f>IF(ISERROR(IF(M942=99,"",INDEX([1]Plan!A:O,MATCH($O942,[1]Plan!B:B,0),MATCH($C942,[1]Plan!$A$2:$O$2,0)))),"",IF(M942=99,"",INDEX([1]Plan!A:O,MATCH($O942,[1]Plan!B:B,0),MATCH($C942,[1]Plan!$A$2:$O$2,0))))</f>
        <v/>
      </c>
      <c r="U942" s="33">
        <f>IF(ISERROR(SUMIFS(P:P,E:E,Datenbank!$E942,C:C,Datenbank!$C942)),"",SUMIFS(P:P,E:E,Datenbank!$E942,C:C,Datenbank!$C942))+IF(ISERROR(SUMIFS(Q:Q,E:E,Datenbank!$E942,C:C,Datenbank!$C942)),"",SUMIFS(Q:Q,E:E,Datenbank!$E942,C:C,Datenbank!$C942))</f>
        <v>0</v>
      </c>
      <c r="V942" s="33" t="str">
        <f>IF(ISERROR(IF(Z942="Duplikat","",(Datenbank!$U942-Datenbank!$T942))),"",IF(Z942="Duplikat","",(Datenbank!$U942-Datenbank!$T942)))</f>
        <v/>
      </c>
      <c r="W942" s="33">
        <f ca="1">IF(ISERROR(SUMIF(O:T,Datenbank!$O942,T:T)),"",SUMIF(O:T,Datenbank!$O942,T:T))</f>
        <v>0</v>
      </c>
      <c r="X942" s="33">
        <f ca="1">IF(ISERROR(SUMIF(O:Q,Datenbank!$O942,Q:Q)),"",SUMIF(O:Q,Datenbank!$O942,Q:Q))+IF(ISERROR(SUMIF(O:Q,Datenbank!$O942,P:P)),"",SUMIF(O:Q,Datenbank!$O942,P:P))</f>
        <v>0</v>
      </c>
      <c r="Y942" s="33">
        <f ca="1">IF(ISERROR(Datenbank!$X942-W942),"",Datenbank!$X942-W942)</f>
        <v>0</v>
      </c>
      <c r="Z942" s="31" t="str" cm="1">
        <f t="array" ref="Z942">_xlfn.LET(_xlpm.fi,_xlfn._xlws.FILTER($O942:$O$2480,(MONTH($D942:$D$2480)=MONTH($D942))*($O942:$O$2480=$O942)),IF(COUNT(_xlpm.fi)&gt;1,"DUPLIKAT",""))</f>
        <v/>
      </c>
      <c r="AA942" s="31"/>
      <c r="AB942" s="31"/>
    </row>
    <row r="943" spans="2:28" ht="20.100000000000001" customHeight="1" x14ac:dyDescent="0.25">
      <c r="B943" s="31">
        <f t="shared" si="120"/>
        <v>931</v>
      </c>
      <c r="C943" s="31">
        <f t="shared" si="121"/>
        <v>1</v>
      </c>
      <c r="D943" s="32"/>
      <c r="E943" s="31"/>
      <c r="F943" s="31">
        <f>Datenbank!$E943</f>
        <v>0</v>
      </c>
      <c r="G943" s="33" t="str">
        <f>IF(ISERROR(INDEX([1]Plan!A:O,MATCH(E943,[1]Plan!C:C,0),MATCH(C943,[1]Plan!$A$2:$O$2,0))),"",INDEX([1]Plan!A:O,MATCH(E943,[1]Plan!C:C,0),MATCH(C943,[1]Plan!$A$2:$O$2,0)))</f>
        <v/>
      </c>
      <c r="H943" s="33"/>
      <c r="I943" s="33"/>
      <c r="J943" s="31"/>
      <c r="K943" s="33" t="str">
        <f t="shared" si="118"/>
        <v/>
      </c>
      <c r="L943" s="33" t="str">
        <f t="shared" si="119"/>
        <v/>
      </c>
      <c r="M943" s="31" t="str">
        <f t="shared" si="122"/>
        <v/>
      </c>
      <c r="N943" s="31" t="str">
        <f>IF(ISERROR(VLOOKUP(M943,[1]Plan!$Q$5:$R$22,2,FALSE)),"",VLOOKUP(M943,[1]Plan!$Q$5:$R$22,2,FALSE))</f>
        <v/>
      </c>
      <c r="O943" s="31" t="str">
        <f>IF(ISERROR(INDEX([1]Plan!$B:$B,MATCH(F943,[1]Plan!$C:$C,0))),"",INDEX([1]Plan!$B:$B,MATCH(F943,[1]Plan!$C:$C,0)))</f>
        <v/>
      </c>
      <c r="P943" s="33" t="str">
        <f t="shared" si="123"/>
        <v/>
      </c>
      <c r="Q943" s="33">
        <f t="shared" si="124"/>
        <v>0</v>
      </c>
      <c r="R943" s="33" t="str">
        <f t="shared" si="125"/>
        <v/>
      </c>
      <c r="S943" s="33" t="str">
        <f>IF(Z943="DUPLIKAT","",Tabelle1[[#This Row],[Soll-Monat]])</f>
        <v/>
      </c>
      <c r="T943" s="33" t="str">
        <f>IF(ISERROR(IF(M943=99,"",INDEX([1]Plan!A:O,MATCH($O943,[1]Plan!B:B,0),MATCH($C943,[1]Plan!$A$2:$O$2,0)))),"",IF(M943=99,"",INDEX([1]Plan!A:O,MATCH($O943,[1]Plan!B:B,0),MATCH($C943,[1]Plan!$A$2:$O$2,0))))</f>
        <v/>
      </c>
      <c r="U943" s="33">
        <f>IF(ISERROR(SUMIFS(P:P,E:E,Datenbank!$E943,C:C,Datenbank!$C943)),"",SUMIFS(P:P,E:E,Datenbank!$E943,C:C,Datenbank!$C943))+IF(ISERROR(SUMIFS(Q:Q,E:E,Datenbank!$E943,C:C,Datenbank!$C943)),"",SUMIFS(Q:Q,E:E,Datenbank!$E943,C:C,Datenbank!$C943))</f>
        <v>0</v>
      </c>
      <c r="V943" s="33" t="str">
        <f>IF(ISERROR(IF(Z943="Duplikat","",(Datenbank!$U943-Datenbank!$T943))),"",IF(Z943="Duplikat","",(Datenbank!$U943-Datenbank!$T943)))</f>
        <v/>
      </c>
      <c r="W943" s="33">
        <f ca="1">IF(ISERROR(SUMIF(O:T,Datenbank!$O943,T:T)),"",SUMIF(O:T,Datenbank!$O943,T:T))</f>
        <v>0</v>
      </c>
      <c r="X943" s="33">
        <f ca="1">IF(ISERROR(SUMIF(O:Q,Datenbank!$O943,Q:Q)),"",SUMIF(O:Q,Datenbank!$O943,Q:Q))+IF(ISERROR(SUMIF(O:Q,Datenbank!$O943,P:P)),"",SUMIF(O:Q,Datenbank!$O943,P:P))</f>
        <v>0</v>
      </c>
      <c r="Y943" s="33">
        <f ca="1">IF(ISERROR(Datenbank!$X943-W943),"",Datenbank!$X943-W943)</f>
        <v>0</v>
      </c>
      <c r="Z943" s="31" t="str" cm="1">
        <f t="array" ref="Z943">_xlfn.LET(_xlpm.fi,_xlfn._xlws.FILTER($O943:$O$2480,(MONTH($D943:$D$2480)=MONTH($D943))*($O943:$O$2480=$O943)),IF(COUNT(_xlpm.fi)&gt;1,"DUPLIKAT",""))</f>
        <v/>
      </c>
      <c r="AA943" s="31"/>
      <c r="AB943" s="31"/>
    </row>
    <row r="944" spans="2:28" ht="20.100000000000001" customHeight="1" x14ac:dyDescent="0.25">
      <c r="B944" s="31">
        <f t="shared" si="120"/>
        <v>932</v>
      </c>
      <c r="C944" s="31">
        <f t="shared" si="121"/>
        <v>1</v>
      </c>
      <c r="D944" s="32"/>
      <c r="E944" s="31"/>
      <c r="F944" s="31">
        <f>Datenbank!$E944</f>
        <v>0</v>
      </c>
      <c r="G944" s="33" t="str">
        <f>IF(ISERROR(INDEX([1]Plan!A:O,MATCH(E944,[1]Plan!C:C,0),MATCH(C944,[1]Plan!$A$2:$O$2,0))),"",INDEX([1]Plan!A:O,MATCH(E944,[1]Plan!C:C,0),MATCH(C944,[1]Plan!$A$2:$O$2,0)))</f>
        <v/>
      </c>
      <c r="H944" s="33"/>
      <c r="I944" s="33"/>
      <c r="J944" s="31"/>
      <c r="K944" s="33" t="str">
        <f t="shared" si="118"/>
        <v/>
      </c>
      <c r="L944" s="33" t="str">
        <f t="shared" si="119"/>
        <v/>
      </c>
      <c r="M944" s="31" t="str">
        <f t="shared" si="122"/>
        <v/>
      </c>
      <c r="N944" s="31" t="str">
        <f>IF(ISERROR(VLOOKUP(M944,[1]Plan!$Q$5:$R$22,2,FALSE)),"",VLOOKUP(M944,[1]Plan!$Q$5:$R$22,2,FALSE))</f>
        <v/>
      </c>
      <c r="O944" s="31" t="str">
        <f>IF(ISERROR(INDEX([1]Plan!$B:$B,MATCH(F944,[1]Plan!$C:$C,0))),"",INDEX([1]Plan!$B:$B,MATCH(F944,[1]Plan!$C:$C,0)))</f>
        <v/>
      </c>
      <c r="P944" s="33" t="str">
        <f t="shared" si="123"/>
        <v/>
      </c>
      <c r="Q944" s="33">
        <f t="shared" si="124"/>
        <v>0</v>
      </c>
      <c r="R944" s="33" t="str">
        <f t="shared" si="125"/>
        <v/>
      </c>
      <c r="S944" s="33" t="str">
        <f>IF(Z944="DUPLIKAT","",Tabelle1[[#This Row],[Soll-Monat]])</f>
        <v/>
      </c>
      <c r="T944" s="33" t="str">
        <f>IF(ISERROR(IF(M944=99,"",INDEX([1]Plan!A:O,MATCH($O944,[1]Plan!B:B,0),MATCH($C944,[1]Plan!$A$2:$O$2,0)))),"",IF(M944=99,"",INDEX([1]Plan!A:O,MATCH($O944,[1]Plan!B:B,0),MATCH($C944,[1]Plan!$A$2:$O$2,0))))</f>
        <v/>
      </c>
      <c r="U944" s="33">
        <f>IF(ISERROR(SUMIFS(P:P,E:E,Datenbank!$E944,C:C,Datenbank!$C944)),"",SUMIFS(P:P,E:E,Datenbank!$E944,C:C,Datenbank!$C944))+IF(ISERROR(SUMIFS(Q:Q,E:E,Datenbank!$E944,C:C,Datenbank!$C944)),"",SUMIFS(Q:Q,E:E,Datenbank!$E944,C:C,Datenbank!$C944))</f>
        <v>0</v>
      </c>
      <c r="V944" s="33" t="str">
        <f>IF(ISERROR(IF(Z944="Duplikat","",(Datenbank!$U944-Datenbank!$T944))),"",IF(Z944="Duplikat","",(Datenbank!$U944-Datenbank!$T944)))</f>
        <v/>
      </c>
      <c r="W944" s="33">
        <f ca="1">IF(ISERROR(SUMIF(O:T,Datenbank!$O944,T:T)),"",SUMIF(O:T,Datenbank!$O944,T:T))</f>
        <v>0</v>
      </c>
      <c r="X944" s="33">
        <f ca="1">IF(ISERROR(SUMIF(O:Q,Datenbank!$O944,Q:Q)),"",SUMIF(O:Q,Datenbank!$O944,Q:Q))+IF(ISERROR(SUMIF(O:Q,Datenbank!$O944,P:P)),"",SUMIF(O:Q,Datenbank!$O944,P:P))</f>
        <v>0</v>
      </c>
      <c r="Y944" s="33">
        <f ca="1">IF(ISERROR(Datenbank!$X944-W944),"",Datenbank!$X944-W944)</f>
        <v>0</v>
      </c>
      <c r="Z944" s="31" t="str" cm="1">
        <f t="array" ref="Z944">_xlfn.LET(_xlpm.fi,_xlfn._xlws.FILTER($O944:$O$2480,(MONTH($D944:$D$2480)=MONTH($D944))*($O944:$O$2480=$O944)),IF(COUNT(_xlpm.fi)&gt;1,"DUPLIKAT",""))</f>
        <v/>
      </c>
      <c r="AA944" s="31"/>
      <c r="AB944" s="31"/>
    </row>
    <row r="945" spans="2:28" ht="20.100000000000001" customHeight="1" x14ac:dyDescent="0.25">
      <c r="B945" s="31">
        <f t="shared" si="120"/>
        <v>933</v>
      </c>
      <c r="C945" s="31">
        <f t="shared" si="121"/>
        <v>1</v>
      </c>
      <c r="D945" s="32"/>
      <c r="E945" s="31"/>
      <c r="F945" s="31">
        <f>Datenbank!$E945</f>
        <v>0</v>
      </c>
      <c r="G945" s="33" t="str">
        <f>IF(ISERROR(INDEX([1]Plan!A:O,MATCH(E945,[1]Plan!C:C,0),MATCH(C945,[1]Plan!$A$2:$O$2,0))),"",INDEX([1]Plan!A:O,MATCH(E945,[1]Plan!C:C,0),MATCH(C945,[1]Plan!$A$2:$O$2,0)))</f>
        <v/>
      </c>
      <c r="H945" s="33"/>
      <c r="I945" s="33"/>
      <c r="J945" s="31"/>
      <c r="K945" s="33" t="str">
        <f t="shared" si="118"/>
        <v/>
      </c>
      <c r="L945" s="33" t="str">
        <f t="shared" si="119"/>
        <v/>
      </c>
      <c r="M945" s="31" t="str">
        <f t="shared" si="122"/>
        <v/>
      </c>
      <c r="N945" s="31" t="str">
        <f>IF(ISERROR(VLOOKUP(M945,[1]Plan!$Q$5:$R$22,2,FALSE)),"",VLOOKUP(M945,[1]Plan!$Q$5:$R$22,2,FALSE))</f>
        <v/>
      </c>
      <c r="O945" s="31" t="str">
        <f>IF(ISERROR(INDEX([1]Plan!$B:$B,MATCH(F945,[1]Plan!$C:$C,0))),"",INDEX([1]Plan!$B:$B,MATCH(F945,[1]Plan!$C:$C,0)))</f>
        <v/>
      </c>
      <c r="P945" s="33" t="str">
        <f t="shared" si="123"/>
        <v/>
      </c>
      <c r="Q945" s="33">
        <f t="shared" si="124"/>
        <v>0</v>
      </c>
      <c r="R945" s="33" t="str">
        <f t="shared" si="125"/>
        <v/>
      </c>
      <c r="S945" s="33" t="str">
        <f>IF(Z945="DUPLIKAT","",Tabelle1[[#This Row],[Soll-Monat]])</f>
        <v/>
      </c>
      <c r="T945" s="33" t="str">
        <f>IF(ISERROR(IF(M945=99,"",INDEX([1]Plan!A:O,MATCH($O945,[1]Plan!B:B,0),MATCH($C945,[1]Plan!$A$2:$O$2,0)))),"",IF(M945=99,"",INDEX([1]Plan!A:O,MATCH($O945,[1]Plan!B:B,0),MATCH($C945,[1]Plan!$A$2:$O$2,0))))</f>
        <v/>
      </c>
      <c r="U945" s="33">
        <f>IF(ISERROR(SUMIFS(P:P,E:E,Datenbank!$E945,C:C,Datenbank!$C945)),"",SUMIFS(P:P,E:E,Datenbank!$E945,C:C,Datenbank!$C945))+IF(ISERROR(SUMIFS(Q:Q,E:E,Datenbank!$E945,C:C,Datenbank!$C945)),"",SUMIFS(Q:Q,E:E,Datenbank!$E945,C:C,Datenbank!$C945))</f>
        <v>0</v>
      </c>
      <c r="V945" s="33" t="str">
        <f>IF(ISERROR(IF(Z945="Duplikat","",(Datenbank!$U945-Datenbank!$T945))),"",IF(Z945="Duplikat","",(Datenbank!$U945-Datenbank!$T945)))</f>
        <v/>
      </c>
      <c r="W945" s="33">
        <f ca="1">IF(ISERROR(SUMIF(O:T,Datenbank!$O945,T:T)),"",SUMIF(O:T,Datenbank!$O945,T:T))</f>
        <v>0</v>
      </c>
      <c r="X945" s="33">
        <f ca="1">IF(ISERROR(SUMIF(O:Q,Datenbank!$O945,Q:Q)),"",SUMIF(O:Q,Datenbank!$O945,Q:Q))+IF(ISERROR(SUMIF(O:Q,Datenbank!$O945,P:P)),"",SUMIF(O:Q,Datenbank!$O945,P:P))</f>
        <v>0</v>
      </c>
      <c r="Y945" s="33">
        <f ca="1">IF(ISERROR(Datenbank!$X945-W945),"",Datenbank!$X945-W945)</f>
        <v>0</v>
      </c>
      <c r="Z945" s="31" t="str" cm="1">
        <f t="array" ref="Z945">_xlfn.LET(_xlpm.fi,_xlfn._xlws.FILTER($O945:$O$2480,(MONTH($D945:$D$2480)=MONTH($D945))*($O945:$O$2480=$O945)),IF(COUNT(_xlpm.fi)&gt;1,"DUPLIKAT",""))</f>
        <v/>
      </c>
      <c r="AA945" s="31"/>
      <c r="AB945" s="31"/>
    </row>
    <row r="946" spans="2:28" ht="20.100000000000001" customHeight="1" x14ac:dyDescent="0.25">
      <c r="B946" s="31">
        <f t="shared" si="120"/>
        <v>934</v>
      </c>
      <c r="C946" s="31">
        <f t="shared" si="121"/>
        <v>1</v>
      </c>
      <c r="D946" s="32"/>
      <c r="E946" s="31"/>
      <c r="F946" s="31">
        <f>Datenbank!$E946</f>
        <v>0</v>
      </c>
      <c r="G946" s="33" t="str">
        <f>IF(ISERROR(INDEX([1]Plan!A:O,MATCH(E946,[1]Plan!C:C,0),MATCH(C946,[1]Plan!$A$2:$O$2,0))),"",INDEX([1]Plan!A:O,MATCH(E946,[1]Plan!C:C,0),MATCH(C946,[1]Plan!$A$2:$O$2,0)))</f>
        <v/>
      </c>
      <c r="H946" s="33"/>
      <c r="I946" s="33"/>
      <c r="J946" s="31"/>
      <c r="K946" s="33" t="str">
        <f t="shared" si="118"/>
        <v/>
      </c>
      <c r="L946" s="33" t="str">
        <f t="shared" si="119"/>
        <v/>
      </c>
      <c r="M946" s="31" t="str">
        <f t="shared" si="122"/>
        <v/>
      </c>
      <c r="N946" s="31" t="str">
        <f>IF(ISERROR(VLOOKUP(M946,[1]Plan!$Q$5:$R$22,2,FALSE)),"",VLOOKUP(M946,[1]Plan!$Q$5:$R$22,2,FALSE))</f>
        <v/>
      </c>
      <c r="O946" s="31" t="str">
        <f>IF(ISERROR(INDEX([1]Plan!$B:$B,MATCH(F946,[1]Plan!$C:$C,0))),"",INDEX([1]Plan!$B:$B,MATCH(F946,[1]Plan!$C:$C,0)))</f>
        <v/>
      </c>
      <c r="P946" s="33" t="str">
        <f t="shared" si="123"/>
        <v/>
      </c>
      <c r="Q946" s="33">
        <f t="shared" si="124"/>
        <v>0</v>
      </c>
      <c r="R946" s="33" t="str">
        <f t="shared" si="125"/>
        <v/>
      </c>
      <c r="S946" s="33" t="str">
        <f>IF(Z946="DUPLIKAT","",Tabelle1[[#This Row],[Soll-Monat]])</f>
        <v/>
      </c>
      <c r="T946" s="33" t="str">
        <f>IF(ISERROR(IF(M946=99,"",INDEX([1]Plan!A:O,MATCH($O946,[1]Plan!B:B,0),MATCH($C946,[1]Plan!$A$2:$O$2,0)))),"",IF(M946=99,"",INDEX([1]Plan!A:O,MATCH($O946,[1]Plan!B:B,0),MATCH($C946,[1]Plan!$A$2:$O$2,0))))</f>
        <v/>
      </c>
      <c r="U946" s="33">
        <f>IF(ISERROR(SUMIFS(P:P,E:E,Datenbank!$E946,C:C,Datenbank!$C946)),"",SUMIFS(P:P,E:E,Datenbank!$E946,C:C,Datenbank!$C946))+IF(ISERROR(SUMIFS(Q:Q,E:E,Datenbank!$E946,C:C,Datenbank!$C946)),"",SUMIFS(Q:Q,E:E,Datenbank!$E946,C:C,Datenbank!$C946))</f>
        <v>0</v>
      </c>
      <c r="V946" s="33" t="str">
        <f>IF(ISERROR(IF(Z946="Duplikat","",(Datenbank!$U946-Datenbank!$T946))),"",IF(Z946="Duplikat","",(Datenbank!$U946-Datenbank!$T946)))</f>
        <v/>
      </c>
      <c r="W946" s="33">
        <f ca="1">IF(ISERROR(SUMIF(O:T,Datenbank!$O946,T:T)),"",SUMIF(O:T,Datenbank!$O946,T:T))</f>
        <v>0</v>
      </c>
      <c r="X946" s="33">
        <f ca="1">IF(ISERROR(SUMIF(O:Q,Datenbank!$O946,Q:Q)),"",SUMIF(O:Q,Datenbank!$O946,Q:Q))+IF(ISERROR(SUMIF(O:Q,Datenbank!$O946,P:P)),"",SUMIF(O:Q,Datenbank!$O946,P:P))</f>
        <v>0</v>
      </c>
      <c r="Y946" s="33">
        <f ca="1">IF(ISERROR(Datenbank!$X946-W946),"",Datenbank!$X946-W946)</f>
        <v>0</v>
      </c>
      <c r="Z946" s="31" t="str" cm="1">
        <f t="array" ref="Z946">_xlfn.LET(_xlpm.fi,_xlfn._xlws.FILTER($O946:$O$2480,(MONTH($D946:$D$2480)=MONTH($D946))*($O946:$O$2480=$O946)),IF(COUNT(_xlpm.fi)&gt;1,"DUPLIKAT",""))</f>
        <v/>
      </c>
      <c r="AA946" s="31"/>
      <c r="AB946" s="31"/>
    </row>
    <row r="947" spans="2:28" ht="20.100000000000001" customHeight="1" x14ac:dyDescent="0.25">
      <c r="B947" s="31">
        <f t="shared" si="120"/>
        <v>935</v>
      </c>
      <c r="C947" s="31">
        <f t="shared" si="121"/>
        <v>1</v>
      </c>
      <c r="D947" s="32"/>
      <c r="E947" s="31"/>
      <c r="F947" s="31">
        <f>Datenbank!$E947</f>
        <v>0</v>
      </c>
      <c r="G947" s="33" t="str">
        <f>IF(ISERROR(INDEX([1]Plan!A:O,MATCH(E947,[1]Plan!C:C,0),MATCH(C947,[1]Plan!$A$2:$O$2,0))),"",INDEX([1]Plan!A:O,MATCH(E947,[1]Plan!C:C,0),MATCH(C947,[1]Plan!$A$2:$O$2,0)))</f>
        <v/>
      </c>
      <c r="H947" s="33"/>
      <c r="I947" s="33"/>
      <c r="J947" s="31"/>
      <c r="K947" s="33" t="str">
        <f t="shared" si="118"/>
        <v/>
      </c>
      <c r="L947" s="33" t="str">
        <f t="shared" si="119"/>
        <v/>
      </c>
      <c r="M947" s="31" t="str">
        <f t="shared" si="122"/>
        <v/>
      </c>
      <c r="N947" s="31" t="str">
        <f>IF(ISERROR(VLOOKUP(M947,[1]Plan!$Q$5:$R$22,2,FALSE)),"",VLOOKUP(M947,[1]Plan!$Q$5:$R$22,2,FALSE))</f>
        <v/>
      </c>
      <c r="O947" s="31" t="str">
        <f>IF(ISERROR(INDEX([1]Plan!$B:$B,MATCH(F947,[1]Plan!$C:$C,0))),"",INDEX([1]Plan!$B:$B,MATCH(F947,[1]Plan!$C:$C,0)))</f>
        <v/>
      </c>
      <c r="P947" s="33" t="str">
        <f t="shared" si="123"/>
        <v/>
      </c>
      <c r="Q947" s="33">
        <f t="shared" si="124"/>
        <v>0</v>
      </c>
      <c r="R947" s="33" t="str">
        <f t="shared" si="125"/>
        <v/>
      </c>
      <c r="S947" s="33" t="str">
        <f>IF(Z947="DUPLIKAT","",Tabelle1[[#This Row],[Soll-Monat]])</f>
        <v/>
      </c>
      <c r="T947" s="33" t="str">
        <f>IF(ISERROR(IF(M947=99,"",INDEX([1]Plan!A:O,MATCH($O947,[1]Plan!B:B,0),MATCH($C947,[1]Plan!$A$2:$O$2,0)))),"",IF(M947=99,"",INDEX([1]Plan!A:O,MATCH($O947,[1]Plan!B:B,0),MATCH($C947,[1]Plan!$A$2:$O$2,0))))</f>
        <v/>
      </c>
      <c r="U947" s="33">
        <f>IF(ISERROR(SUMIFS(P:P,E:E,Datenbank!$E947,C:C,Datenbank!$C947)),"",SUMIFS(P:P,E:E,Datenbank!$E947,C:C,Datenbank!$C947))+IF(ISERROR(SUMIFS(Q:Q,E:E,Datenbank!$E947,C:C,Datenbank!$C947)),"",SUMIFS(Q:Q,E:E,Datenbank!$E947,C:C,Datenbank!$C947))</f>
        <v>0</v>
      </c>
      <c r="V947" s="33" t="str">
        <f>IF(ISERROR(IF(Z947="Duplikat","",(Datenbank!$U947-Datenbank!$T947))),"",IF(Z947="Duplikat","",(Datenbank!$U947-Datenbank!$T947)))</f>
        <v/>
      </c>
      <c r="W947" s="33">
        <f ca="1">IF(ISERROR(SUMIF(O:T,Datenbank!$O947,T:T)),"",SUMIF(O:T,Datenbank!$O947,T:T))</f>
        <v>0</v>
      </c>
      <c r="X947" s="33">
        <f ca="1">IF(ISERROR(SUMIF(O:Q,Datenbank!$O947,Q:Q)),"",SUMIF(O:Q,Datenbank!$O947,Q:Q))+IF(ISERROR(SUMIF(O:Q,Datenbank!$O947,P:P)),"",SUMIF(O:Q,Datenbank!$O947,P:P))</f>
        <v>0</v>
      </c>
      <c r="Y947" s="33">
        <f ca="1">IF(ISERROR(Datenbank!$X947-W947),"",Datenbank!$X947-W947)</f>
        <v>0</v>
      </c>
      <c r="Z947" s="31" t="str" cm="1">
        <f t="array" ref="Z947">_xlfn.LET(_xlpm.fi,_xlfn._xlws.FILTER($O947:$O$2480,(MONTH($D947:$D$2480)=MONTH($D947))*($O947:$O$2480=$O947)),IF(COUNT(_xlpm.fi)&gt;1,"DUPLIKAT",""))</f>
        <v/>
      </c>
      <c r="AA947" s="31"/>
      <c r="AB947" s="31"/>
    </row>
    <row r="948" spans="2:28" ht="20.100000000000001" customHeight="1" x14ac:dyDescent="0.25">
      <c r="B948" s="31">
        <f t="shared" si="120"/>
        <v>936</v>
      </c>
      <c r="C948" s="31">
        <f t="shared" si="121"/>
        <v>1</v>
      </c>
      <c r="D948" s="32"/>
      <c r="E948" s="31"/>
      <c r="F948" s="31">
        <f>Datenbank!$E948</f>
        <v>0</v>
      </c>
      <c r="G948" s="33" t="str">
        <f>IF(ISERROR(INDEX([1]Plan!A:O,MATCH(E948,[1]Plan!C:C,0),MATCH(C948,[1]Plan!$A$2:$O$2,0))),"",INDEX([1]Plan!A:O,MATCH(E948,[1]Plan!C:C,0),MATCH(C948,[1]Plan!$A$2:$O$2,0)))</f>
        <v/>
      </c>
      <c r="H948" s="33"/>
      <c r="I948" s="33"/>
      <c r="J948" s="31"/>
      <c r="K948" s="33" t="str">
        <f t="shared" si="118"/>
        <v/>
      </c>
      <c r="L948" s="33" t="str">
        <f t="shared" si="119"/>
        <v/>
      </c>
      <c r="M948" s="31" t="str">
        <f t="shared" si="122"/>
        <v/>
      </c>
      <c r="N948" s="31" t="str">
        <f>IF(ISERROR(VLOOKUP(M948,[1]Plan!$Q$5:$R$22,2,FALSE)),"",VLOOKUP(M948,[1]Plan!$Q$5:$R$22,2,FALSE))</f>
        <v/>
      </c>
      <c r="O948" s="31" t="str">
        <f>IF(ISERROR(INDEX([1]Plan!$B:$B,MATCH(F948,[1]Plan!$C:$C,0))),"",INDEX([1]Plan!$B:$B,MATCH(F948,[1]Plan!$C:$C,0)))</f>
        <v/>
      </c>
      <c r="P948" s="33" t="str">
        <f t="shared" si="123"/>
        <v/>
      </c>
      <c r="Q948" s="33">
        <f t="shared" si="124"/>
        <v>0</v>
      </c>
      <c r="R948" s="33" t="str">
        <f t="shared" si="125"/>
        <v/>
      </c>
      <c r="S948" s="33" t="str">
        <f>IF(Z948="DUPLIKAT","",Tabelle1[[#This Row],[Soll-Monat]])</f>
        <v/>
      </c>
      <c r="T948" s="33" t="str">
        <f>IF(ISERROR(IF(M948=99,"",INDEX([1]Plan!A:O,MATCH($O948,[1]Plan!B:B,0),MATCH($C948,[1]Plan!$A$2:$O$2,0)))),"",IF(M948=99,"",INDEX([1]Plan!A:O,MATCH($O948,[1]Plan!B:B,0),MATCH($C948,[1]Plan!$A$2:$O$2,0))))</f>
        <v/>
      </c>
      <c r="U948" s="33">
        <f>IF(ISERROR(SUMIFS(P:P,E:E,Datenbank!$E948,C:C,Datenbank!$C948)),"",SUMIFS(P:P,E:E,Datenbank!$E948,C:C,Datenbank!$C948))+IF(ISERROR(SUMIFS(Q:Q,E:E,Datenbank!$E948,C:C,Datenbank!$C948)),"",SUMIFS(Q:Q,E:E,Datenbank!$E948,C:C,Datenbank!$C948))</f>
        <v>0</v>
      </c>
      <c r="V948" s="33" t="str">
        <f>IF(ISERROR(IF(Z948="Duplikat","",(Datenbank!$U948-Datenbank!$T948))),"",IF(Z948="Duplikat","",(Datenbank!$U948-Datenbank!$T948)))</f>
        <v/>
      </c>
      <c r="W948" s="33">
        <f ca="1">IF(ISERROR(SUMIF(O:T,Datenbank!$O948,T:T)),"",SUMIF(O:T,Datenbank!$O948,T:T))</f>
        <v>0</v>
      </c>
      <c r="X948" s="33">
        <f ca="1">IF(ISERROR(SUMIF(O:Q,Datenbank!$O948,Q:Q)),"",SUMIF(O:Q,Datenbank!$O948,Q:Q))+IF(ISERROR(SUMIF(O:Q,Datenbank!$O948,P:P)),"",SUMIF(O:Q,Datenbank!$O948,P:P))</f>
        <v>0</v>
      </c>
      <c r="Y948" s="33">
        <f ca="1">IF(ISERROR(Datenbank!$X948-W948),"",Datenbank!$X948-W948)</f>
        <v>0</v>
      </c>
      <c r="Z948" s="31" t="str" cm="1">
        <f t="array" ref="Z948">_xlfn.LET(_xlpm.fi,_xlfn._xlws.FILTER($O948:$O$2480,(MONTH($D948:$D$2480)=MONTH($D948))*($O948:$O$2480=$O948)),IF(COUNT(_xlpm.fi)&gt;1,"DUPLIKAT",""))</f>
        <v/>
      </c>
      <c r="AA948" s="31"/>
      <c r="AB948" s="31"/>
    </row>
    <row r="949" spans="2:28" ht="20.100000000000001" customHeight="1" x14ac:dyDescent="0.25">
      <c r="B949" s="31">
        <f t="shared" si="120"/>
        <v>937</v>
      </c>
      <c r="C949" s="31">
        <f t="shared" si="121"/>
        <v>1</v>
      </c>
      <c r="D949" s="32"/>
      <c r="E949" s="31"/>
      <c r="F949" s="31">
        <f>Datenbank!$E949</f>
        <v>0</v>
      </c>
      <c r="G949" s="33" t="str">
        <f>IF(ISERROR(INDEX([1]Plan!A:O,MATCH(E949,[1]Plan!C:C,0),MATCH(C949,[1]Plan!$A$2:$O$2,0))),"",INDEX([1]Plan!A:O,MATCH(E949,[1]Plan!C:C,0),MATCH(C949,[1]Plan!$A$2:$O$2,0)))</f>
        <v/>
      </c>
      <c r="H949" s="33"/>
      <c r="I949" s="33"/>
      <c r="J949" s="31"/>
      <c r="K949" s="33" t="str">
        <f t="shared" si="118"/>
        <v/>
      </c>
      <c r="L949" s="33" t="str">
        <f t="shared" si="119"/>
        <v/>
      </c>
      <c r="M949" s="31" t="str">
        <f t="shared" si="122"/>
        <v/>
      </c>
      <c r="N949" s="31" t="str">
        <f>IF(ISERROR(VLOOKUP(M949,[1]Plan!$Q$5:$R$22,2,FALSE)),"",VLOOKUP(M949,[1]Plan!$Q$5:$R$22,2,FALSE))</f>
        <v/>
      </c>
      <c r="O949" s="31" t="str">
        <f>IF(ISERROR(INDEX([1]Plan!$B:$B,MATCH(F949,[1]Plan!$C:$C,0))),"",INDEX([1]Plan!$B:$B,MATCH(F949,[1]Plan!$C:$C,0)))</f>
        <v/>
      </c>
      <c r="P949" s="33" t="str">
        <f t="shared" si="123"/>
        <v/>
      </c>
      <c r="Q949" s="33">
        <f t="shared" si="124"/>
        <v>0</v>
      </c>
      <c r="R949" s="33" t="str">
        <f t="shared" si="125"/>
        <v/>
      </c>
      <c r="S949" s="33" t="str">
        <f>IF(Z949="DUPLIKAT","",Tabelle1[[#This Row],[Soll-Monat]])</f>
        <v/>
      </c>
      <c r="T949" s="33" t="str">
        <f>IF(ISERROR(IF(M949=99,"",INDEX([1]Plan!A:O,MATCH($O949,[1]Plan!B:B,0),MATCH($C949,[1]Plan!$A$2:$O$2,0)))),"",IF(M949=99,"",INDEX([1]Plan!A:O,MATCH($O949,[1]Plan!B:B,0),MATCH($C949,[1]Plan!$A$2:$O$2,0))))</f>
        <v/>
      </c>
      <c r="U949" s="33">
        <f>IF(ISERROR(SUMIFS(P:P,E:E,Datenbank!$E949,C:C,Datenbank!$C949)),"",SUMIFS(P:P,E:E,Datenbank!$E949,C:C,Datenbank!$C949))+IF(ISERROR(SUMIFS(Q:Q,E:E,Datenbank!$E949,C:C,Datenbank!$C949)),"",SUMIFS(Q:Q,E:E,Datenbank!$E949,C:C,Datenbank!$C949))</f>
        <v>0</v>
      </c>
      <c r="V949" s="33" t="str">
        <f>IF(ISERROR(IF(Z949="Duplikat","",(Datenbank!$U949-Datenbank!$T949))),"",IF(Z949="Duplikat","",(Datenbank!$U949-Datenbank!$T949)))</f>
        <v/>
      </c>
      <c r="W949" s="33">
        <f ca="1">IF(ISERROR(SUMIF(O:T,Datenbank!$O949,T:T)),"",SUMIF(O:T,Datenbank!$O949,T:T))</f>
        <v>0</v>
      </c>
      <c r="X949" s="33">
        <f ca="1">IF(ISERROR(SUMIF(O:Q,Datenbank!$O949,Q:Q)),"",SUMIF(O:Q,Datenbank!$O949,Q:Q))+IF(ISERROR(SUMIF(O:Q,Datenbank!$O949,P:P)),"",SUMIF(O:Q,Datenbank!$O949,P:P))</f>
        <v>0</v>
      </c>
      <c r="Y949" s="33">
        <f ca="1">IF(ISERROR(Datenbank!$X949-W949),"",Datenbank!$X949-W949)</f>
        <v>0</v>
      </c>
      <c r="Z949" s="31" t="str" cm="1">
        <f t="array" ref="Z949">_xlfn.LET(_xlpm.fi,_xlfn._xlws.FILTER($O949:$O$2480,(MONTH($D949:$D$2480)=MONTH($D949))*($O949:$O$2480=$O949)),IF(COUNT(_xlpm.fi)&gt;1,"DUPLIKAT",""))</f>
        <v/>
      </c>
      <c r="AA949" s="31"/>
      <c r="AB949" s="31"/>
    </row>
    <row r="950" spans="2:28" ht="20.100000000000001" customHeight="1" x14ac:dyDescent="0.25">
      <c r="B950" s="31">
        <f t="shared" si="120"/>
        <v>938</v>
      </c>
      <c r="C950" s="31">
        <f t="shared" si="121"/>
        <v>1</v>
      </c>
      <c r="D950" s="32"/>
      <c r="E950" s="31"/>
      <c r="F950" s="31">
        <f>Datenbank!$E950</f>
        <v>0</v>
      </c>
      <c r="G950" s="33" t="str">
        <f>IF(ISERROR(INDEX([1]Plan!A:O,MATCH(E950,[1]Plan!C:C,0),MATCH(C950,[1]Plan!$A$2:$O$2,0))),"",INDEX([1]Plan!A:O,MATCH(E950,[1]Plan!C:C,0),MATCH(C950,[1]Plan!$A$2:$O$2,0)))</f>
        <v/>
      </c>
      <c r="H950" s="33"/>
      <c r="I950" s="33"/>
      <c r="J950" s="31"/>
      <c r="K950" s="33" t="str">
        <f t="shared" si="118"/>
        <v/>
      </c>
      <c r="L950" s="33" t="str">
        <f t="shared" si="119"/>
        <v/>
      </c>
      <c r="M950" s="31" t="str">
        <f t="shared" si="122"/>
        <v/>
      </c>
      <c r="N950" s="31" t="str">
        <f>IF(ISERROR(VLOOKUP(M950,[1]Plan!$Q$5:$R$22,2,FALSE)),"",VLOOKUP(M950,[1]Plan!$Q$5:$R$22,2,FALSE))</f>
        <v/>
      </c>
      <c r="O950" s="31" t="str">
        <f>IF(ISERROR(INDEX([1]Plan!$B:$B,MATCH(F950,[1]Plan!$C:$C,0))),"",INDEX([1]Plan!$B:$B,MATCH(F950,[1]Plan!$C:$C,0)))</f>
        <v/>
      </c>
      <c r="P950" s="33" t="str">
        <f t="shared" si="123"/>
        <v/>
      </c>
      <c r="Q950" s="33">
        <f t="shared" si="124"/>
        <v>0</v>
      </c>
      <c r="R950" s="33" t="str">
        <f t="shared" si="125"/>
        <v/>
      </c>
      <c r="S950" s="33" t="str">
        <f>IF(Z950="DUPLIKAT","",Tabelle1[[#This Row],[Soll-Monat]])</f>
        <v/>
      </c>
      <c r="T950" s="33" t="str">
        <f>IF(ISERROR(IF(M950=99,"",INDEX([1]Plan!A:O,MATCH($O950,[1]Plan!B:B,0),MATCH($C950,[1]Plan!$A$2:$O$2,0)))),"",IF(M950=99,"",INDEX([1]Plan!A:O,MATCH($O950,[1]Plan!B:B,0),MATCH($C950,[1]Plan!$A$2:$O$2,0))))</f>
        <v/>
      </c>
      <c r="U950" s="33">
        <f>IF(ISERROR(SUMIFS(P:P,E:E,Datenbank!$E950,C:C,Datenbank!$C950)),"",SUMIFS(P:P,E:E,Datenbank!$E950,C:C,Datenbank!$C950))+IF(ISERROR(SUMIFS(Q:Q,E:E,Datenbank!$E950,C:C,Datenbank!$C950)),"",SUMIFS(Q:Q,E:E,Datenbank!$E950,C:C,Datenbank!$C950))</f>
        <v>0</v>
      </c>
      <c r="V950" s="33" t="str">
        <f>IF(ISERROR(IF(Z950="Duplikat","",(Datenbank!$U950-Datenbank!$T950))),"",IF(Z950="Duplikat","",(Datenbank!$U950-Datenbank!$T950)))</f>
        <v/>
      </c>
      <c r="W950" s="33">
        <f ca="1">IF(ISERROR(SUMIF(O:T,Datenbank!$O950,T:T)),"",SUMIF(O:T,Datenbank!$O950,T:T))</f>
        <v>0</v>
      </c>
      <c r="X950" s="33">
        <f ca="1">IF(ISERROR(SUMIF(O:Q,Datenbank!$O950,Q:Q)),"",SUMIF(O:Q,Datenbank!$O950,Q:Q))+IF(ISERROR(SUMIF(O:Q,Datenbank!$O950,P:P)),"",SUMIF(O:Q,Datenbank!$O950,P:P))</f>
        <v>0</v>
      </c>
      <c r="Y950" s="33">
        <f ca="1">IF(ISERROR(Datenbank!$X950-W950),"",Datenbank!$X950-W950)</f>
        <v>0</v>
      </c>
      <c r="Z950" s="31" t="str" cm="1">
        <f t="array" ref="Z950">_xlfn.LET(_xlpm.fi,_xlfn._xlws.FILTER($O950:$O$2480,(MONTH($D950:$D$2480)=MONTH($D950))*($O950:$O$2480=$O950)),IF(COUNT(_xlpm.fi)&gt;1,"DUPLIKAT",""))</f>
        <v/>
      </c>
      <c r="AA950" s="31"/>
      <c r="AB950" s="31"/>
    </row>
    <row r="951" spans="2:28" ht="20.100000000000001" customHeight="1" x14ac:dyDescent="0.25">
      <c r="B951" s="31">
        <f t="shared" si="120"/>
        <v>939</v>
      </c>
      <c r="C951" s="31">
        <f t="shared" si="121"/>
        <v>1</v>
      </c>
      <c r="D951" s="32"/>
      <c r="E951" s="31"/>
      <c r="F951" s="31">
        <f>Datenbank!$E951</f>
        <v>0</v>
      </c>
      <c r="G951" s="33" t="str">
        <f>IF(ISERROR(INDEX([1]Plan!A:O,MATCH(E951,[1]Plan!C:C,0),MATCH(C951,[1]Plan!$A$2:$O$2,0))),"",INDEX([1]Plan!A:O,MATCH(E951,[1]Plan!C:C,0),MATCH(C951,[1]Plan!$A$2:$O$2,0)))</f>
        <v/>
      </c>
      <c r="H951" s="33"/>
      <c r="I951" s="33"/>
      <c r="J951" s="31"/>
      <c r="K951" s="33" t="str">
        <f t="shared" si="118"/>
        <v/>
      </c>
      <c r="L951" s="33" t="str">
        <f t="shared" si="119"/>
        <v/>
      </c>
      <c r="M951" s="31" t="str">
        <f t="shared" si="122"/>
        <v/>
      </c>
      <c r="N951" s="31" t="str">
        <f>IF(ISERROR(VLOOKUP(M951,[1]Plan!$Q$5:$R$22,2,FALSE)),"",VLOOKUP(M951,[1]Plan!$Q$5:$R$22,2,FALSE))</f>
        <v/>
      </c>
      <c r="O951" s="31" t="str">
        <f>IF(ISERROR(INDEX([1]Plan!$B:$B,MATCH(F951,[1]Plan!$C:$C,0))),"",INDEX([1]Plan!$B:$B,MATCH(F951,[1]Plan!$C:$C,0)))</f>
        <v/>
      </c>
      <c r="P951" s="33" t="str">
        <f t="shared" si="123"/>
        <v/>
      </c>
      <c r="Q951" s="33">
        <f t="shared" si="124"/>
        <v>0</v>
      </c>
      <c r="R951" s="33" t="str">
        <f t="shared" si="125"/>
        <v/>
      </c>
      <c r="S951" s="33" t="str">
        <f>IF(Z951="DUPLIKAT","",Tabelle1[[#This Row],[Soll-Monat]])</f>
        <v/>
      </c>
      <c r="T951" s="33" t="str">
        <f>IF(ISERROR(IF(M951=99,"",INDEX([1]Plan!A:O,MATCH($O951,[1]Plan!B:B,0),MATCH($C951,[1]Plan!$A$2:$O$2,0)))),"",IF(M951=99,"",INDEX([1]Plan!A:O,MATCH($O951,[1]Plan!B:B,0),MATCH($C951,[1]Plan!$A$2:$O$2,0))))</f>
        <v/>
      </c>
      <c r="U951" s="33">
        <f>IF(ISERROR(SUMIFS(P:P,E:E,Datenbank!$E951,C:C,Datenbank!$C951)),"",SUMIFS(P:P,E:E,Datenbank!$E951,C:C,Datenbank!$C951))+IF(ISERROR(SUMIFS(Q:Q,E:E,Datenbank!$E951,C:C,Datenbank!$C951)),"",SUMIFS(Q:Q,E:E,Datenbank!$E951,C:C,Datenbank!$C951))</f>
        <v>0</v>
      </c>
      <c r="V951" s="33" t="str">
        <f>IF(ISERROR(IF(Z951="Duplikat","",(Datenbank!$U951-Datenbank!$T951))),"",IF(Z951="Duplikat","",(Datenbank!$U951-Datenbank!$T951)))</f>
        <v/>
      </c>
      <c r="W951" s="33">
        <f ca="1">IF(ISERROR(SUMIF(O:T,Datenbank!$O951,T:T)),"",SUMIF(O:T,Datenbank!$O951,T:T))</f>
        <v>0</v>
      </c>
      <c r="X951" s="33">
        <f ca="1">IF(ISERROR(SUMIF(O:Q,Datenbank!$O951,Q:Q)),"",SUMIF(O:Q,Datenbank!$O951,Q:Q))+IF(ISERROR(SUMIF(O:Q,Datenbank!$O951,P:P)),"",SUMIF(O:Q,Datenbank!$O951,P:P))</f>
        <v>0</v>
      </c>
      <c r="Y951" s="33">
        <f ca="1">IF(ISERROR(Datenbank!$X951-W951),"",Datenbank!$X951-W951)</f>
        <v>0</v>
      </c>
      <c r="Z951" s="31" t="str" cm="1">
        <f t="array" ref="Z951">_xlfn.LET(_xlpm.fi,_xlfn._xlws.FILTER($O951:$O$2480,(MONTH($D951:$D$2480)=MONTH($D951))*($O951:$O$2480=$O951)),IF(COUNT(_xlpm.fi)&gt;1,"DUPLIKAT",""))</f>
        <v/>
      </c>
      <c r="AA951" s="31"/>
      <c r="AB951" s="31"/>
    </row>
    <row r="952" spans="2:28" ht="20.100000000000001" customHeight="1" x14ac:dyDescent="0.25">
      <c r="B952" s="31">
        <f t="shared" si="120"/>
        <v>940</v>
      </c>
      <c r="C952" s="31">
        <f t="shared" si="121"/>
        <v>1</v>
      </c>
      <c r="D952" s="32"/>
      <c r="E952" s="31"/>
      <c r="F952" s="31">
        <f>Datenbank!$E952</f>
        <v>0</v>
      </c>
      <c r="G952" s="33" t="str">
        <f>IF(ISERROR(INDEX([1]Plan!A:O,MATCH(E952,[1]Plan!C:C,0),MATCH(C952,[1]Plan!$A$2:$O$2,0))),"",INDEX([1]Plan!A:O,MATCH(E952,[1]Plan!C:C,0),MATCH(C952,[1]Plan!$A$2:$O$2,0)))</f>
        <v/>
      </c>
      <c r="H952" s="33"/>
      <c r="I952" s="33"/>
      <c r="J952" s="31"/>
      <c r="K952" s="33" t="str">
        <f t="shared" si="118"/>
        <v/>
      </c>
      <c r="L952" s="33" t="str">
        <f t="shared" si="119"/>
        <v/>
      </c>
      <c r="M952" s="31" t="str">
        <f t="shared" si="122"/>
        <v/>
      </c>
      <c r="N952" s="31" t="str">
        <f>IF(ISERROR(VLOOKUP(M952,[1]Plan!$Q$5:$R$22,2,FALSE)),"",VLOOKUP(M952,[1]Plan!$Q$5:$R$22,2,FALSE))</f>
        <v/>
      </c>
      <c r="O952" s="31" t="str">
        <f>IF(ISERROR(INDEX([1]Plan!$B:$B,MATCH(F952,[1]Plan!$C:$C,0))),"",INDEX([1]Plan!$B:$B,MATCH(F952,[1]Plan!$C:$C,0)))</f>
        <v/>
      </c>
      <c r="P952" s="33" t="str">
        <f t="shared" si="123"/>
        <v/>
      </c>
      <c r="Q952" s="33">
        <f t="shared" si="124"/>
        <v>0</v>
      </c>
      <c r="R952" s="33" t="str">
        <f t="shared" si="125"/>
        <v/>
      </c>
      <c r="S952" s="33" t="str">
        <f>IF(Z952="DUPLIKAT","",Tabelle1[[#This Row],[Soll-Monat]])</f>
        <v/>
      </c>
      <c r="T952" s="33" t="str">
        <f>IF(ISERROR(IF(M952=99,"",INDEX([1]Plan!A:O,MATCH($O952,[1]Plan!B:B,0),MATCH($C952,[1]Plan!$A$2:$O$2,0)))),"",IF(M952=99,"",INDEX([1]Plan!A:O,MATCH($O952,[1]Plan!B:B,0),MATCH($C952,[1]Plan!$A$2:$O$2,0))))</f>
        <v/>
      </c>
      <c r="U952" s="33">
        <f>IF(ISERROR(SUMIFS(P:P,E:E,Datenbank!$E952,C:C,Datenbank!$C952)),"",SUMIFS(P:P,E:E,Datenbank!$E952,C:C,Datenbank!$C952))+IF(ISERROR(SUMIFS(Q:Q,E:E,Datenbank!$E952,C:C,Datenbank!$C952)),"",SUMIFS(Q:Q,E:E,Datenbank!$E952,C:C,Datenbank!$C952))</f>
        <v>0</v>
      </c>
      <c r="V952" s="33" t="str">
        <f>IF(ISERROR(IF(Z952="Duplikat","",(Datenbank!$U952-Datenbank!$T952))),"",IF(Z952="Duplikat","",(Datenbank!$U952-Datenbank!$T952)))</f>
        <v/>
      </c>
      <c r="W952" s="33">
        <f ca="1">IF(ISERROR(SUMIF(O:T,Datenbank!$O952,T:T)),"",SUMIF(O:T,Datenbank!$O952,T:T))</f>
        <v>0</v>
      </c>
      <c r="X952" s="33">
        <f ca="1">IF(ISERROR(SUMIF(O:Q,Datenbank!$O952,Q:Q)),"",SUMIF(O:Q,Datenbank!$O952,Q:Q))+IF(ISERROR(SUMIF(O:Q,Datenbank!$O952,P:P)),"",SUMIF(O:Q,Datenbank!$O952,P:P))</f>
        <v>0</v>
      </c>
      <c r="Y952" s="33">
        <f ca="1">IF(ISERROR(Datenbank!$X952-W952),"",Datenbank!$X952-W952)</f>
        <v>0</v>
      </c>
      <c r="Z952" s="31" t="str" cm="1">
        <f t="array" ref="Z952">_xlfn.LET(_xlpm.fi,_xlfn._xlws.FILTER($O952:$O$2480,(MONTH($D952:$D$2480)=MONTH($D952))*($O952:$O$2480=$O952)),IF(COUNT(_xlpm.fi)&gt;1,"DUPLIKAT",""))</f>
        <v/>
      </c>
      <c r="AA952" s="31"/>
      <c r="AB952" s="31"/>
    </row>
    <row r="953" spans="2:28" ht="20.100000000000001" customHeight="1" x14ac:dyDescent="0.25">
      <c r="B953" s="31">
        <f t="shared" si="120"/>
        <v>941</v>
      </c>
      <c r="C953" s="31">
        <f t="shared" si="121"/>
        <v>1</v>
      </c>
      <c r="D953" s="32"/>
      <c r="E953" s="31"/>
      <c r="F953" s="31">
        <f>Datenbank!$E953</f>
        <v>0</v>
      </c>
      <c r="G953" s="33" t="str">
        <f>IF(ISERROR(INDEX([1]Plan!A:O,MATCH(E953,[1]Plan!C:C,0),MATCH(C953,[1]Plan!$A$2:$O$2,0))),"",INDEX([1]Plan!A:O,MATCH(E953,[1]Plan!C:C,0),MATCH(C953,[1]Plan!$A$2:$O$2,0)))</f>
        <v/>
      </c>
      <c r="H953" s="33"/>
      <c r="I953" s="33"/>
      <c r="J953" s="31"/>
      <c r="K953" s="33" t="str">
        <f t="shared" si="118"/>
        <v/>
      </c>
      <c r="L953" s="33" t="str">
        <f t="shared" si="119"/>
        <v/>
      </c>
      <c r="M953" s="31" t="str">
        <f t="shared" si="122"/>
        <v/>
      </c>
      <c r="N953" s="31" t="str">
        <f>IF(ISERROR(VLOOKUP(M953,[1]Plan!$Q$5:$R$22,2,FALSE)),"",VLOOKUP(M953,[1]Plan!$Q$5:$R$22,2,FALSE))</f>
        <v/>
      </c>
      <c r="O953" s="31" t="str">
        <f>IF(ISERROR(INDEX([1]Plan!$B:$B,MATCH(F953,[1]Plan!$C:$C,0))),"",INDEX([1]Plan!$B:$B,MATCH(F953,[1]Plan!$C:$C,0)))</f>
        <v/>
      </c>
      <c r="P953" s="33" t="str">
        <f t="shared" si="123"/>
        <v/>
      </c>
      <c r="Q953" s="33">
        <f t="shared" si="124"/>
        <v>0</v>
      </c>
      <c r="R953" s="33" t="str">
        <f t="shared" si="125"/>
        <v/>
      </c>
      <c r="S953" s="33" t="str">
        <f>IF(Z953="DUPLIKAT","",Tabelle1[[#This Row],[Soll-Monat]])</f>
        <v/>
      </c>
      <c r="T953" s="33" t="str">
        <f>IF(ISERROR(IF(M953=99,"",INDEX([1]Plan!A:O,MATCH($O953,[1]Plan!B:B,0),MATCH($C953,[1]Plan!$A$2:$O$2,0)))),"",IF(M953=99,"",INDEX([1]Plan!A:O,MATCH($O953,[1]Plan!B:B,0),MATCH($C953,[1]Plan!$A$2:$O$2,0))))</f>
        <v/>
      </c>
      <c r="U953" s="33">
        <f>IF(ISERROR(SUMIFS(P:P,E:E,Datenbank!$E953,C:C,Datenbank!$C953)),"",SUMIFS(P:P,E:E,Datenbank!$E953,C:C,Datenbank!$C953))+IF(ISERROR(SUMIFS(Q:Q,E:E,Datenbank!$E953,C:C,Datenbank!$C953)),"",SUMIFS(Q:Q,E:E,Datenbank!$E953,C:C,Datenbank!$C953))</f>
        <v>0</v>
      </c>
      <c r="V953" s="33" t="str">
        <f>IF(ISERROR(IF(Z953="Duplikat","",(Datenbank!$U953-Datenbank!$T953))),"",IF(Z953="Duplikat","",(Datenbank!$U953-Datenbank!$T953)))</f>
        <v/>
      </c>
      <c r="W953" s="33">
        <f ca="1">IF(ISERROR(SUMIF(O:T,Datenbank!$O953,T:T)),"",SUMIF(O:T,Datenbank!$O953,T:T))</f>
        <v>0</v>
      </c>
      <c r="X953" s="33">
        <f ca="1">IF(ISERROR(SUMIF(O:Q,Datenbank!$O953,Q:Q)),"",SUMIF(O:Q,Datenbank!$O953,Q:Q))+IF(ISERROR(SUMIF(O:Q,Datenbank!$O953,P:P)),"",SUMIF(O:Q,Datenbank!$O953,P:P))</f>
        <v>0</v>
      </c>
      <c r="Y953" s="33">
        <f ca="1">IF(ISERROR(Datenbank!$X953-W953),"",Datenbank!$X953-W953)</f>
        <v>0</v>
      </c>
      <c r="Z953" s="31" t="str" cm="1">
        <f t="array" ref="Z953">_xlfn.LET(_xlpm.fi,_xlfn._xlws.FILTER($O953:$O$2480,(MONTH($D953:$D$2480)=MONTH($D953))*($O953:$O$2480=$O953)),IF(COUNT(_xlpm.fi)&gt;1,"DUPLIKAT",""))</f>
        <v/>
      </c>
      <c r="AA953" s="31"/>
      <c r="AB953" s="31"/>
    </row>
    <row r="954" spans="2:28" ht="20.100000000000001" customHeight="1" x14ac:dyDescent="0.25">
      <c r="B954" s="31">
        <f t="shared" si="120"/>
        <v>942</v>
      </c>
      <c r="C954" s="31">
        <f t="shared" si="121"/>
        <v>1</v>
      </c>
      <c r="D954" s="32"/>
      <c r="E954" s="31"/>
      <c r="F954" s="31">
        <f>Datenbank!$E954</f>
        <v>0</v>
      </c>
      <c r="G954" s="33" t="str">
        <f>IF(ISERROR(INDEX([1]Plan!A:O,MATCH(E954,[1]Plan!C:C,0),MATCH(C954,[1]Plan!$A$2:$O$2,0))),"",INDEX([1]Plan!A:O,MATCH(E954,[1]Plan!C:C,0),MATCH(C954,[1]Plan!$A$2:$O$2,0)))</f>
        <v/>
      </c>
      <c r="H954" s="33"/>
      <c r="I954" s="33"/>
      <c r="J954" s="31"/>
      <c r="K954" s="33" t="str">
        <f t="shared" si="118"/>
        <v/>
      </c>
      <c r="L954" s="33" t="str">
        <f t="shared" si="119"/>
        <v/>
      </c>
      <c r="M954" s="31" t="str">
        <f t="shared" si="122"/>
        <v/>
      </c>
      <c r="N954" s="31" t="str">
        <f>IF(ISERROR(VLOOKUP(M954,[1]Plan!$Q$5:$R$22,2,FALSE)),"",VLOOKUP(M954,[1]Plan!$Q$5:$R$22,2,FALSE))</f>
        <v/>
      </c>
      <c r="O954" s="31" t="str">
        <f>IF(ISERROR(INDEX([1]Plan!$B:$B,MATCH(F954,[1]Plan!$C:$C,0))),"",INDEX([1]Plan!$B:$B,MATCH(F954,[1]Plan!$C:$C,0)))</f>
        <v/>
      </c>
      <c r="P954" s="33" t="str">
        <f t="shared" si="123"/>
        <v/>
      </c>
      <c r="Q954" s="33">
        <f t="shared" si="124"/>
        <v>0</v>
      </c>
      <c r="R954" s="33" t="str">
        <f t="shared" si="125"/>
        <v/>
      </c>
      <c r="S954" s="33" t="str">
        <f>IF(Z954="DUPLIKAT","",Tabelle1[[#This Row],[Soll-Monat]])</f>
        <v/>
      </c>
      <c r="T954" s="33" t="str">
        <f>IF(ISERROR(IF(M954=99,"",INDEX([1]Plan!A:O,MATCH($O954,[1]Plan!B:B,0),MATCH($C954,[1]Plan!$A$2:$O$2,0)))),"",IF(M954=99,"",INDEX([1]Plan!A:O,MATCH($O954,[1]Plan!B:B,0),MATCH($C954,[1]Plan!$A$2:$O$2,0))))</f>
        <v/>
      </c>
      <c r="U954" s="33">
        <f>IF(ISERROR(SUMIFS(P:P,E:E,Datenbank!$E954,C:C,Datenbank!$C954)),"",SUMIFS(P:P,E:E,Datenbank!$E954,C:C,Datenbank!$C954))+IF(ISERROR(SUMIFS(Q:Q,E:E,Datenbank!$E954,C:C,Datenbank!$C954)),"",SUMIFS(Q:Q,E:E,Datenbank!$E954,C:C,Datenbank!$C954))</f>
        <v>0</v>
      </c>
      <c r="V954" s="33" t="str">
        <f>IF(ISERROR(IF(Z954="Duplikat","",(Datenbank!$U954-Datenbank!$T954))),"",IF(Z954="Duplikat","",(Datenbank!$U954-Datenbank!$T954)))</f>
        <v/>
      </c>
      <c r="W954" s="33">
        <f ca="1">IF(ISERROR(SUMIF(O:T,Datenbank!$O954,T:T)),"",SUMIF(O:T,Datenbank!$O954,T:T))</f>
        <v>0</v>
      </c>
      <c r="X954" s="33">
        <f ca="1">IF(ISERROR(SUMIF(O:Q,Datenbank!$O954,Q:Q)),"",SUMIF(O:Q,Datenbank!$O954,Q:Q))+IF(ISERROR(SUMIF(O:Q,Datenbank!$O954,P:P)),"",SUMIF(O:Q,Datenbank!$O954,P:P))</f>
        <v>0</v>
      </c>
      <c r="Y954" s="33">
        <f ca="1">IF(ISERROR(Datenbank!$X954-W954),"",Datenbank!$X954-W954)</f>
        <v>0</v>
      </c>
      <c r="Z954" s="31" t="str" cm="1">
        <f t="array" ref="Z954">_xlfn.LET(_xlpm.fi,_xlfn._xlws.FILTER($O954:$O$2480,(MONTH($D954:$D$2480)=MONTH($D954))*($O954:$O$2480=$O954)),IF(COUNT(_xlpm.fi)&gt;1,"DUPLIKAT",""))</f>
        <v/>
      </c>
      <c r="AA954" s="31"/>
      <c r="AB954" s="31"/>
    </row>
    <row r="955" spans="2:28" ht="20.100000000000001" customHeight="1" x14ac:dyDescent="0.25">
      <c r="B955" s="31">
        <f t="shared" si="120"/>
        <v>943</v>
      </c>
      <c r="C955" s="31">
        <f t="shared" si="121"/>
        <v>1</v>
      </c>
      <c r="D955" s="32"/>
      <c r="E955" s="31"/>
      <c r="F955" s="31">
        <f>Datenbank!$E955</f>
        <v>0</v>
      </c>
      <c r="G955" s="33" t="str">
        <f>IF(ISERROR(INDEX([1]Plan!A:O,MATCH(E955,[1]Plan!C:C,0),MATCH(C955,[1]Plan!$A$2:$O$2,0))),"",INDEX([1]Plan!A:O,MATCH(E955,[1]Plan!C:C,0),MATCH(C955,[1]Plan!$A$2:$O$2,0)))</f>
        <v/>
      </c>
      <c r="H955" s="33"/>
      <c r="I955" s="33"/>
      <c r="J955" s="31"/>
      <c r="K955" s="33" t="str">
        <f t="shared" si="118"/>
        <v/>
      </c>
      <c r="L955" s="33" t="str">
        <f t="shared" si="119"/>
        <v/>
      </c>
      <c r="M955" s="31" t="str">
        <f t="shared" si="122"/>
        <v/>
      </c>
      <c r="N955" s="31" t="str">
        <f>IF(ISERROR(VLOOKUP(M955,[1]Plan!$Q$5:$R$22,2,FALSE)),"",VLOOKUP(M955,[1]Plan!$Q$5:$R$22,2,FALSE))</f>
        <v/>
      </c>
      <c r="O955" s="31" t="str">
        <f>IF(ISERROR(INDEX([1]Plan!$B:$B,MATCH(F955,[1]Plan!$C:$C,0))),"",INDEX([1]Plan!$B:$B,MATCH(F955,[1]Plan!$C:$C,0)))</f>
        <v/>
      </c>
      <c r="P955" s="33" t="str">
        <f t="shared" si="123"/>
        <v/>
      </c>
      <c r="Q955" s="33">
        <f t="shared" si="124"/>
        <v>0</v>
      </c>
      <c r="R955" s="33" t="str">
        <f t="shared" si="125"/>
        <v/>
      </c>
      <c r="S955" s="33" t="str">
        <f>IF(Z955="DUPLIKAT","",Tabelle1[[#This Row],[Soll-Monat]])</f>
        <v/>
      </c>
      <c r="T955" s="33" t="str">
        <f>IF(ISERROR(IF(M955=99,"",INDEX([1]Plan!A:O,MATCH($O955,[1]Plan!B:B,0),MATCH($C955,[1]Plan!$A$2:$O$2,0)))),"",IF(M955=99,"",INDEX([1]Plan!A:O,MATCH($O955,[1]Plan!B:B,0),MATCH($C955,[1]Plan!$A$2:$O$2,0))))</f>
        <v/>
      </c>
      <c r="U955" s="33">
        <f>IF(ISERROR(SUMIFS(P:P,E:E,Datenbank!$E955,C:C,Datenbank!$C955)),"",SUMIFS(P:P,E:E,Datenbank!$E955,C:C,Datenbank!$C955))+IF(ISERROR(SUMIFS(Q:Q,E:E,Datenbank!$E955,C:C,Datenbank!$C955)),"",SUMIFS(Q:Q,E:E,Datenbank!$E955,C:C,Datenbank!$C955))</f>
        <v>0</v>
      </c>
      <c r="V955" s="33" t="str">
        <f>IF(ISERROR(IF(Z955="Duplikat","",(Datenbank!$U955-Datenbank!$T955))),"",IF(Z955="Duplikat","",(Datenbank!$U955-Datenbank!$T955)))</f>
        <v/>
      </c>
      <c r="W955" s="33">
        <f ca="1">IF(ISERROR(SUMIF(O:T,Datenbank!$O955,T:T)),"",SUMIF(O:T,Datenbank!$O955,T:T))</f>
        <v>0</v>
      </c>
      <c r="X955" s="33">
        <f ca="1">IF(ISERROR(SUMIF(O:Q,Datenbank!$O955,Q:Q)),"",SUMIF(O:Q,Datenbank!$O955,Q:Q))+IF(ISERROR(SUMIF(O:Q,Datenbank!$O955,P:P)),"",SUMIF(O:Q,Datenbank!$O955,P:P))</f>
        <v>0</v>
      </c>
      <c r="Y955" s="33">
        <f ca="1">IF(ISERROR(Datenbank!$X955-W955),"",Datenbank!$X955-W955)</f>
        <v>0</v>
      </c>
      <c r="Z955" s="31" t="str" cm="1">
        <f t="array" ref="Z955">_xlfn.LET(_xlpm.fi,_xlfn._xlws.FILTER($O955:$O$2480,(MONTH($D955:$D$2480)=MONTH($D955))*($O955:$O$2480=$O955)),IF(COUNT(_xlpm.fi)&gt;1,"DUPLIKAT",""))</f>
        <v/>
      </c>
      <c r="AA955" s="31"/>
      <c r="AB955" s="31"/>
    </row>
    <row r="956" spans="2:28" ht="20.100000000000001" customHeight="1" x14ac:dyDescent="0.25">
      <c r="B956" s="31">
        <f t="shared" si="120"/>
        <v>944</v>
      </c>
      <c r="C956" s="31">
        <f t="shared" si="121"/>
        <v>1</v>
      </c>
      <c r="D956" s="32"/>
      <c r="E956" s="31"/>
      <c r="F956" s="31">
        <f>Datenbank!$E956</f>
        <v>0</v>
      </c>
      <c r="G956" s="33" t="str">
        <f>IF(ISERROR(INDEX([1]Plan!A:O,MATCH(E956,[1]Plan!C:C,0),MATCH(C956,[1]Plan!$A$2:$O$2,0))),"",INDEX([1]Plan!A:O,MATCH(E956,[1]Plan!C:C,0),MATCH(C956,[1]Plan!$A$2:$O$2,0)))</f>
        <v/>
      </c>
      <c r="H956" s="33"/>
      <c r="I956" s="33"/>
      <c r="J956" s="31"/>
      <c r="K956" s="33" t="str">
        <f t="shared" si="118"/>
        <v/>
      </c>
      <c r="L956" s="33" t="str">
        <f t="shared" si="119"/>
        <v/>
      </c>
      <c r="M956" s="31" t="str">
        <f t="shared" si="122"/>
        <v/>
      </c>
      <c r="N956" s="31" t="str">
        <f>IF(ISERROR(VLOOKUP(M956,[1]Plan!$Q$5:$R$22,2,FALSE)),"",VLOOKUP(M956,[1]Plan!$Q$5:$R$22,2,FALSE))</f>
        <v/>
      </c>
      <c r="O956" s="31" t="str">
        <f>IF(ISERROR(INDEX([1]Plan!$B:$B,MATCH(F956,[1]Plan!$C:$C,0))),"",INDEX([1]Plan!$B:$B,MATCH(F956,[1]Plan!$C:$C,0)))</f>
        <v/>
      </c>
      <c r="P956" s="33" t="str">
        <f t="shared" si="123"/>
        <v/>
      </c>
      <c r="Q956" s="33">
        <f t="shared" si="124"/>
        <v>0</v>
      </c>
      <c r="R956" s="33" t="str">
        <f t="shared" si="125"/>
        <v/>
      </c>
      <c r="S956" s="33" t="str">
        <f>IF(Z956="DUPLIKAT","",Tabelle1[[#This Row],[Soll-Monat]])</f>
        <v/>
      </c>
      <c r="T956" s="33" t="str">
        <f>IF(ISERROR(IF(M956=99,"",INDEX([1]Plan!A:O,MATCH($O956,[1]Plan!B:B,0),MATCH($C956,[1]Plan!$A$2:$O$2,0)))),"",IF(M956=99,"",INDEX([1]Plan!A:O,MATCH($O956,[1]Plan!B:B,0),MATCH($C956,[1]Plan!$A$2:$O$2,0))))</f>
        <v/>
      </c>
      <c r="U956" s="33">
        <f>IF(ISERROR(SUMIFS(P:P,E:E,Datenbank!$E956,C:C,Datenbank!$C956)),"",SUMIFS(P:P,E:E,Datenbank!$E956,C:C,Datenbank!$C956))+IF(ISERROR(SUMIFS(Q:Q,E:E,Datenbank!$E956,C:C,Datenbank!$C956)),"",SUMIFS(Q:Q,E:E,Datenbank!$E956,C:C,Datenbank!$C956))</f>
        <v>0</v>
      </c>
      <c r="V956" s="33" t="str">
        <f>IF(ISERROR(IF(Z956="Duplikat","",(Datenbank!$U956-Datenbank!$T956))),"",IF(Z956="Duplikat","",(Datenbank!$U956-Datenbank!$T956)))</f>
        <v/>
      </c>
      <c r="W956" s="33">
        <f ca="1">IF(ISERROR(SUMIF(O:T,Datenbank!$O956,T:T)),"",SUMIF(O:T,Datenbank!$O956,T:T))</f>
        <v>0</v>
      </c>
      <c r="X956" s="33">
        <f ca="1">IF(ISERROR(SUMIF(O:Q,Datenbank!$O956,Q:Q)),"",SUMIF(O:Q,Datenbank!$O956,Q:Q))+IF(ISERROR(SUMIF(O:Q,Datenbank!$O956,P:P)),"",SUMIF(O:Q,Datenbank!$O956,P:P))</f>
        <v>0</v>
      </c>
      <c r="Y956" s="33">
        <f ca="1">IF(ISERROR(Datenbank!$X956-W956),"",Datenbank!$X956-W956)</f>
        <v>0</v>
      </c>
      <c r="Z956" s="31" t="str" cm="1">
        <f t="array" ref="Z956">_xlfn.LET(_xlpm.fi,_xlfn._xlws.FILTER($O956:$O$2480,(MONTH($D956:$D$2480)=MONTH($D956))*($O956:$O$2480=$O956)),IF(COUNT(_xlpm.fi)&gt;1,"DUPLIKAT",""))</f>
        <v/>
      </c>
      <c r="AA956" s="31"/>
      <c r="AB956" s="31"/>
    </row>
    <row r="957" spans="2:28" ht="20.100000000000001" customHeight="1" x14ac:dyDescent="0.25">
      <c r="B957" s="31">
        <f t="shared" si="120"/>
        <v>945</v>
      </c>
      <c r="C957" s="31">
        <f t="shared" si="121"/>
        <v>1</v>
      </c>
      <c r="D957" s="32"/>
      <c r="E957" s="31"/>
      <c r="F957" s="31">
        <f>Datenbank!$E957</f>
        <v>0</v>
      </c>
      <c r="G957" s="33" t="str">
        <f>IF(ISERROR(INDEX([1]Plan!A:O,MATCH(E957,[1]Plan!C:C,0),MATCH(C957,[1]Plan!$A$2:$O$2,0))),"",INDEX([1]Plan!A:O,MATCH(E957,[1]Plan!C:C,0),MATCH(C957,[1]Plan!$A$2:$O$2,0)))</f>
        <v/>
      </c>
      <c r="H957" s="33"/>
      <c r="I957" s="33"/>
      <c r="J957" s="31"/>
      <c r="K957" s="33" t="str">
        <f t="shared" si="118"/>
        <v/>
      </c>
      <c r="L957" s="33" t="str">
        <f t="shared" si="119"/>
        <v/>
      </c>
      <c r="M957" s="31" t="str">
        <f t="shared" si="122"/>
        <v/>
      </c>
      <c r="N957" s="31" t="str">
        <f>IF(ISERROR(VLOOKUP(M957,[1]Plan!$Q$5:$R$22,2,FALSE)),"",VLOOKUP(M957,[1]Plan!$Q$5:$R$22,2,FALSE))</f>
        <v/>
      </c>
      <c r="O957" s="31" t="str">
        <f>IF(ISERROR(INDEX([1]Plan!$B:$B,MATCH(F957,[1]Plan!$C:$C,0))),"",INDEX([1]Plan!$B:$B,MATCH(F957,[1]Plan!$C:$C,0)))</f>
        <v/>
      </c>
      <c r="P957" s="33" t="str">
        <f t="shared" si="123"/>
        <v/>
      </c>
      <c r="Q957" s="33">
        <f t="shared" si="124"/>
        <v>0</v>
      </c>
      <c r="R957" s="33" t="str">
        <f t="shared" si="125"/>
        <v/>
      </c>
      <c r="S957" s="33" t="str">
        <f>IF(Z957="DUPLIKAT","",Tabelle1[[#This Row],[Soll-Monat]])</f>
        <v/>
      </c>
      <c r="T957" s="33" t="str">
        <f>IF(ISERROR(IF(M957=99,"",INDEX([1]Plan!A:O,MATCH($O957,[1]Plan!B:B,0),MATCH($C957,[1]Plan!$A$2:$O$2,0)))),"",IF(M957=99,"",INDEX([1]Plan!A:O,MATCH($O957,[1]Plan!B:B,0),MATCH($C957,[1]Plan!$A$2:$O$2,0))))</f>
        <v/>
      </c>
      <c r="U957" s="33">
        <f>IF(ISERROR(SUMIFS(P:P,E:E,Datenbank!$E957,C:C,Datenbank!$C957)),"",SUMIFS(P:P,E:E,Datenbank!$E957,C:C,Datenbank!$C957))+IF(ISERROR(SUMIFS(Q:Q,E:E,Datenbank!$E957,C:C,Datenbank!$C957)),"",SUMIFS(Q:Q,E:E,Datenbank!$E957,C:C,Datenbank!$C957))</f>
        <v>0</v>
      </c>
      <c r="V957" s="33" t="str">
        <f>IF(ISERROR(IF(Z957="Duplikat","",(Datenbank!$U957-Datenbank!$T957))),"",IF(Z957="Duplikat","",(Datenbank!$U957-Datenbank!$T957)))</f>
        <v/>
      </c>
      <c r="W957" s="33">
        <f ca="1">IF(ISERROR(SUMIF(O:T,Datenbank!$O957,T:T)),"",SUMIF(O:T,Datenbank!$O957,T:T))</f>
        <v>0</v>
      </c>
      <c r="X957" s="33">
        <f ca="1">IF(ISERROR(SUMIF(O:Q,Datenbank!$O957,Q:Q)),"",SUMIF(O:Q,Datenbank!$O957,Q:Q))+IF(ISERROR(SUMIF(O:Q,Datenbank!$O957,P:P)),"",SUMIF(O:Q,Datenbank!$O957,P:P))</f>
        <v>0</v>
      </c>
      <c r="Y957" s="33">
        <f ca="1">IF(ISERROR(Datenbank!$X957-W957),"",Datenbank!$X957-W957)</f>
        <v>0</v>
      </c>
      <c r="Z957" s="31" t="str" cm="1">
        <f t="array" ref="Z957">_xlfn.LET(_xlpm.fi,_xlfn._xlws.FILTER($O957:$O$2480,(MONTH($D957:$D$2480)=MONTH($D957))*($O957:$O$2480=$O957)),IF(COUNT(_xlpm.fi)&gt;1,"DUPLIKAT",""))</f>
        <v/>
      </c>
      <c r="AA957" s="31"/>
      <c r="AB957" s="31"/>
    </row>
    <row r="958" spans="2:28" ht="20.100000000000001" customHeight="1" x14ac:dyDescent="0.25">
      <c r="B958" s="31">
        <f t="shared" si="120"/>
        <v>946</v>
      </c>
      <c r="C958" s="31">
        <f t="shared" si="121"/>
        <v>1</v>
      </c>
      <c r="D958" s="32"/>
      <c r="E958" s="31"/>
      <c r="F958" s="31">
        <f>Datenbank!$E958</f>
        <v>0</v>
      </c>
      <c r="G958" s="33" t="str">
        <f>IF(ISERROR(INDEX([1]Plan!A:O,MATCH(E958,[1]Plan!C:C,0),MATCH(C958,[1]Plan!$A$2:$O$2,0))),"",INDEX([1]Plan!A:O,MATCH(E958,[1]Plan!C:C,0),MATCH(C958,[1]Plan!$A$2:$O$2,0)))</f>
        <v/>
      </c>
      <c r="H958" s="33"/>
      <c r="I958" s="33"/>
      <c r="J958" s="31"/>
      <c r="K958" s="33" t="str">
        <f t="shared" si="118"/>
        <v/>
      </c>
      <c r="L958" s="33" t="str">
        <f t="shared" si="119"/>
        <v/>
      </c>
      <c r="M958" s="31" t="str">
        <f t="shared" si="122"/>
        <v/>
      </c>
      <c r="N958" s="31" t="str">
        <f>IF(ISERROR(VLOOKUP(M958,[1]Plan!$Q$5:$R$22,2,FALSE)),"",VLOOKUP(M958,[1]Plan!$Q$5:$R$22,2,FALSE))</f>
        <v/>
      </c>
      <c r="O958" s="31" t="str">
        <f>IF(ISERROR(INDEX([1]Plan!$B:$B,MATCH(F958,[1]Plan!$C:$C,0))),"",INDEX([1]Plan!$B:$B,MATCH(F958,[1]Plan!$C:$C,0)))</f>
        <v/>
      </c>
      <c r="P958" s="33" t="str">
        <f t="shared" si="123"/>
        <v/>
      </c>
      <c r="Q958" s="33">
        <f t="shared" si="124"/>
        <v>0</v>
      </c>
      <c r="R958" s="33" t="str">
        <f t="shared" si="125"/>
        <v/>
      </c>
      <c r="S958" s="33" t="str">
        <f>IF(Z958="DUPLIKAT","",Tabelle1[[#This Row],[Soll-Monat]])</f>
        <v/>
      </c>
      <c r="T958" s="33" t="str">
        <f>IF(ISERROR(IF(M958=99,"",INDEX([1]Plan!A:O,MATCH($O958,[1]Plan!B:B,0),MATCH($C958,[1]Plan!$A$2:$O$2,0)))),"",IF(M958=99,"",INDEX([1]Plan!A:O,MATCH($O958,[1]Plan!B:B,0),MATCH($C958,[1]Plan!$A$2:$O$2,0))))</f>
        <v/>
      </c>
      <c r="U958" s="33">
        <f>IF(ISERROR(SUMIFS(P:P,E:E,Datenbank!$E958,C:C,Datenbank!$C958)),"",SUMIFS(P:P,E:E,Datenbank!$E958,C:C,Datenbank!$C958))+IF(ISERROR(SUMIFS(Q:Q,E:E,Datenbank!$E958,C:C,Datenbank!$C958)),"",SUMIFS(Q:Q,E:E,Datenbank!$E958,C:C,Datenbank!$C958))</f>
        <v>0</v>
      </c>
      <c r="V958" s="33" t="str">
        <f>IF(ISERROR(IF(Z958="Duplikat","",(Datenbank!$U958-Datenbank!$T958))),"",IF(Z958="Duplikat","",(Datenbank!$U958-Datenbank!$T958)))</f>
        <v/>
      </c>
      <c r="W958" s="33">
        <f ca="1">IF(ISERROR(SUMIF(O:T,Datenbank!$O958,T:T)),"",SUMIF(O:T,Datenbank!$O958,T:T))</f>
        <v>0</v>
      </c>
      <c r="X958" s="33">
        <f ca="1">IF(ISERROR(SUMIF(O:Q,Datenbank!$O958,Q:Q)),"",SUMIF(O:Q,Datenbank!$O958,Q:Q))+IF(ISERROR(SUMIF(O:Q,Datenbank!$O958,P:P)),"",SUMIF(O:Q,Datenbank!$O958,P:P))</f>
        <v>0</v>
      </c>
      <c r="Y958" s="33">
        <f ca="1">IF(ISERROR(Datenbank!$X958-W958),"",Datenbank!$X958-W958)</f>
        <v>0</v>
      </c>
      <c r="Z958" s="31" t="str" cm="1">
        <f t="array" ref="Z958">_xlfn.LET(_xlpm.fi,_xlfn._xlws.FILTER($O958:$O$2480,(MONTH($D958:$D$2480)=MONTH($D958))*($O958:$O$2480=$O958)),IF(COUNT(_xlpm.fi)&gt;1,"DUPLIKAT",""))</f>
        <v/>
      </c>
      <c r="AA958" s="31"/>
      <c r="AB958" s="31"/>
    </row>
    <row r="959" spans="2:28" ht="20.100000000000001" customHeight="1" x14ac:dyDescent="0.25">
      <c r="B959" s="31">
        <f t="shared" si="120"/>
        <v>947</v>
      </c>
      <c r="C959" s="31">
        <f t="shared" si="121"/>
        <v>1</v>
      </c>
      <c r="D959" s="32"/>
      <c r="E959" s="31"/>
      <c r="F959" s="31">
        <f>Datenbank!$E959</f>
        <v>0</v>
      </c>
      <c r="G959" s="33" t="str">
        <f>IF(ISERROR(INDEX([1]Plan!A:O,MATCH(E959,[1]Plan!C:C,0),MATCH(C959,[1]Plan!$A$2:$O$2,0))),"",INDEX([1]Plan!A:O,MATCH(E959,[1]Plan!C:C,0),MATCH(C959,[1]Plan!$A$2:$O$2,0)))</f>
        <v/>
      </c>
      <c r="H959" s="33"/>
      <c r="I959" s="33"/>
      <c r="J959" s="31"/>
      <c r="K959" s="33" t="str">
        <f t="shared" si="118"/>
        <v/>
      </c>
      <c r="L959" s="33" t="str">
        <f t="shared" si="119"/>
        <v/>
      </c>
      <c r="M959" s="31" t="str">
        <f t="shared" si="122"/>
        <v/>
      </c>
      <c r="N959" s="31" t="str">
        <f>IF(ISERROR(VLOOKUP(M959,[1]Plan!$Q$5:$R$22,2,FALSE)),"",VLOOKUP(M959,[1]Plan!$Q$5:$R$22,2,FALSE))</f>
        <v/>
      </c>
      <c r="O959" s="31" t="str">
        <f>IF(ISERROR(INDEX([1]Plan!$B:$B,MATCH(F959,[1]Plan!$C:$C,0))),"",INDEX([1]Plan!$B:$B,MATCH(F959,[1]Plan!$C:$C,0)))</f>
        <v/>
      </c>
      <c r="P959" s="33" t="str">
        <f t="shared" si="123"/>
        <v/>
      </c>
      <c r="Q959" s="33">
        <f t="shared" si="124"/>
        <v>0</v>
      </c>
      <c r="R959" s="33" t="str">
        <f t="shared" si="125"/>
        <v/>
      </c>
      <c r="S959" s="33" t="str">
        <f>IF(Z959="DUPLIKAT","",Tabelle1[[#This Row],[Soll-Monat]])</f>
        <v/>
      </c>
      <c r="T959" s="33" t="str">
        <f>IF(ISERROR(IF(M959=99,"",INDEX([1]Plan!A:O,MATCH($O959,[1]Plan!B:B,0),MATCH($C959,[1]Plan!$A$2:$O$2,0)))),"",IF(M959=99,"",INDEX([1]Plan!A:O,MATCH($O959,[1]Plan!B:B,0),MATCH($C959,[1]Plan!$A$2:$O$2,0))))</f>
        <v/>
      </c>
      <c r="U959" s="33">
        <f>IF(ISERROR(SUMIFS(P:P,E:E,Datenbank!$E959,C:C,Datenbank!$C959)),"",SUMIFS(P:P,E:E,Datenbank!$E959,C:C,Datenbank!$C959))+IF(ISERROR(SUMIFS(Q:Q,E:E,Datenbank!$E959,C:C,Datenbank!$C959)),"",SUMIFS(Q:Q,E:E,Datenbank!$E959,C:C,Datenbank!$C959))</f>
        <v>0</v>
      </c>
      <c r="V959" s="33" t="str">
        <f>IF(ISERROR(IF(Z959="Duplikat","",(Datenbank!$U959-Datenbank!$T959))),"",IF(Z959="Duplikat","",(Datenbank!$U959-Datenbank!$T959)))</f>
        <v/>
      </c>
      <c r="W959" s="33">
        <f ca="1">IF(ISERROR(SUMIF(O:T,Datenbank!$O959,T:T)),"",SUMIF(O:T,Datenbank!$O959,T:T))</f>
        <v>0</v>
      </c>
      <c r="X959" s="33">
        <f ca="1">IF(ISERROR(SUMIF(O:Q,Datenbank!$O959,Q:Q)),"",SUMIF(O:Q,Datenbank!$O959,Q:Q))+IF(ISERROR(SUMIF(O:Q,Datenbank!$O959,P:P)),"",SUMIF(O:Q,Datenbank!$O959,P:P))</f>
        <v>0</v>
      </c>
      <c r="Y959" s="33">
        <f ca="1">IF(ISERROR(Datenbank!$X959-W959),"",Datenbank!$X959-W959)</f>
        <v>0</v>
      </c>
      <c r="Z959" s="31" t="str" cm="1">
        <f t="array" ref="Z959">_xlfn.LET(_xlpm.fi,_xlfn._xlws.FILTER($O959:$O$2480,(MONTH($D959:$D$2480)=MONTH($D959))*($O959:$O$2480=$O959)),IF(COUNT(_xlpm.fi)&gt;1,"DUPLIKAT",""))</f>
        <v/>
      </c>
      <c r="AA959" s="31"/>
      <c r="AB959" s="31"/>
    </row>
    <row r="960" spans="2:28" ht="20.100000000000001" customHeight="1" x14ac:dyDescent="0.25">
      <c r="B960" s="31">
        <f t="shared" si="120"/>
        <v>948</v>
      </c>
      <c r="C960" s="31">
        <f t="shared" si="121"/>
        <v>1</v>
      </c>
      <c r="D960" s="32"/>
      <c r="E960" s="31"/>
      <c r="F960" s="31">
        <f>Datenbank!$E960</f>
        <v>0</v>
      </c>
      <c r="G960" s="33" t="str">
        <f>IF(ISERROR(INDEX([1]Plan!A:O,MATCH(E960,[1]Plan!C:C,0),MATCH(C960,[1]Plan!$A$2:$O$2,0))),"",INDEX([1]Plan!A:O,MATCH(E960,[1]Plan!C:C,0),MATCH(C960,[1]Plan!$A$2:$O$2,0)))</f>
        <v/>
      </c>
      <c r="H960" s="33"/>
      <c r="I960" s="33"/>
      <c r="J960" s="31"/>
      <c r="K960" s="33" t="str">
        <f t="shared" si="118"/>
        <v/>
      </c>
      <c r="L960" s="33" t="str">
        <f t="shared" si="119"/>
        <v/>
      </c>
      <c r="M960" s="31" t="str">
        <f t="shared" si="122"/>
        <v/>
      </c>
      <c r="N960" s="31" t="str">
        <f>IF(ISERROR(VLOOKUP(M960,[1]Plan!$Q$5:$R$22,2,FALSE)),"",VLOOKUP(M960,[1]Plan!$Q$5:$R$22,2,FALSE))</f>
        <v/>
      </c>
      <c r="O960" s="31" t="str">
        <f>IF(ISERROR(INDEX([1]Plan!$B:$B,MATCH(F960,[1]Plan!$C:$C,0))),"",INDEX([1]Plan!$B:$B,MATCH(F960,[1]Plan!$C:$C,0)))</f>
        <v/>
      </c>
      <c r="P960" s="33" t="str">
        <f t="shared" si="123"/>
        <v/>
      </c>
      <c r="Q960" s="33">
        <f t="shared" si="124"/>
        <v>0</v>
      </c>
      <c r="R960" s="33" t="str">
        <f t="shared" si="125"/>
        <v/>
      </c>
      <c r="S960" s="33" t="str">
        <f>IF(Z960="DUPLIKAT","",Tabelle1[[#This Row],[Soll-Monat]])</f>
        <v/>
      </c>
      <c r="T960" s="33" t="str">
        <f>IF(ISERROR(IF(M960=99,"",INDEX([1]Plan!A:O,MATCH($O960,[1]Plan!B:B,0),MATCH($C960,[1]Plan!$A$2:$O$2,0)))),"",IF(M960=99,"",INDEX([1]Plan!A:O,MATCH($O960,[1]Plan!B:B,0),MATCH($C960,[1]Plan!$A$2:$O$2,0))))</f>
        <v/>
      </c>
      <c r="U960" s="33">
        <f>IF(ISERROR(SUMIFS(P:P,E:E,Datenbank!$E960,C:C,Datenbank!$C960)),"",SUMIFS(P:P,E:E,Datenbank!$E960,C:C,Datenbank!$C960))+IF(ISERROR(SUMIFS(Q:Q,E:E,Datenbank!$E960,C:C,Datenbank!$C960)),"",SUMIFS(Q:Q,E:E,Datenbank!$E960,C:C,Datenbank!$C960))</f>
        <v>0</v>
      </c>
      <c r="V960" s="33" t="str">
        <f>IF(ISERROR(IF(Z960="Duplikat","",(Datenbank!$U960-Datenbank!$T960))),"",IF(Z960="Duplikat","",(Datenbank!$U960-Datenbank!$T960)))</f>
        <v/>
      </c>
      <c r="W960" s="33">
        <f ca="1">IF(ISERROR(SUMIF(O:T,Datenbank!$O960,T:T)),"",SUMIF(O:T,Datenbank!$O960,T:T))</f>
        <v>0</v>
      </c>
      <c r="X960" s="33">
        <f ca="1">IF(ISERROR(SUMIF(O:Q,Datenbank!$O960,Q:Q)),"",SUMIF(O:Q,Datenbank!$O960,Q:Q))+IF(ISERROR(SUMIF(O:Q,Datenbank!$O960,P:P)),"",SUMIF(O:Q,Datenbank!$O960,P:P))</f>
        <v>0</v>
      </c>
      <c r="Y960" s="33">
        <f ca="1">IF(ISERROR(Datenbank!$X960-W960),"",Datenbank!$X960-W960)</f>
        <v>0</v>
      </c>
      <c r="Z960" s="31" t="str" cm="1">
        <f t="array" ref="Z960">_xlfn.LET(_xlpm.fi,_xlfn._xlws.FILTER($O960:$O$2480,(MONTH($D960:$D$2480)=MONTH($D960))*($O960:$O$2480=$O960)),IF(COUNT(_xlpm.fi)&gt;1,"DUPLIKAT",""))</f>
        <v/>
      </c>
      <c r="AA960" s="31"/>
      <c r="AB960" s="31"/>
    </row>
    <row r="961" spans="2:28" ht="20.100000000000001" customHeight="1" x14ac:dyDescent="0.25">
      <c r="B961" s="31">
        <f t="shared" si="120"/>
        <v>949</v>
      </c>
      <c r="C961" s="31">
        <f t="shared" si="121"/>
        <v>1</v>
      </c>
      <c r="D961" s="32"/>
      <c r="E961" s="31"/>
      <c r="F961" s="31">
        <f>Datenbank!$E961</f>
        <v>0</v>
      </c>
      <c r="G961" s="33" t="str">
        <f>IF(ISERROR(INDEX([1]Plan!A:O,MATCH(E961,[1]Plan!C:C,0),MATCH(C961,[1]Plan!$A$2:$O$2,0))),"",INDEX([1]Plan!A:O,MATCH(E961,[1]Plan!C:C,0),MATCH(C961,[1]Plan!$A$2:$O$2,0)))</f>
        <v/>
      </c>
      <c r="H961" s="33"/>
      <c r="I961" s="33"/>
      <c r="J961" s="31"/>
      <c r="K961" s="33" t="str">
        <f t="shared" si="118"/>
        <v/>
      </c>
      <c r="L961" s="33" t="str">
        <f t="shared" si="119"/>
        <v/>
      </c>
      <c r="M961" s="31" t="str">
        <f t="shared" si="122"/>
        <v/>
      </c>
      <c r="N961" s="31" t="str">
        <f>IF(ISERROR(VLOOKUP(M961,[1]Plan!$Q$5:$R$22,2,FALSE)),"",VLOOKUP(M961,[1]Plan!$Q$5:$R$22,2,FALSE))</f>
        <v/>
      </c>
      <c r="O961" s="31" t="str">
        <f>IF(ISERROR(INDEX([1]Plan!$B:$B,MATCH(F961,[1]Plan!$C:$C,0))),"",INDEX([1]Plan!$B:$B,MATCH(F961,[1]Plan!$C:$C,0)))</f>
        <v/>
      </c>
      <c r="P961" s="33" t="str">
        <f t="shared" si="123"/>
        <v/>
      </c>
      <c r="Q961" s="33">
        <f t="shared" si="124"/>
        <v>0</v>
      </c>
      <c r="R961" s="33" t="str">
        <f t="shared" si="125"/>
        <v/>
      </c>
      <c r="S961" s="33" t="str">
        <f>IF(Z961="DUPLIKAT","",Tabelle1[[#This Row],[Soll-Monat]])</f>
        <v/>
      </c>
      <c r="T961" s="33" t="str">
        <f>IF(ISERROR(IF(M961=99,"",INDEX([1]Plan!A:O,MATCH($O961,[1]Plan!B:B,0),MATCH($C961,[1]Plan!$A$2:$O$2,0)))),"",IF(M961=99,"",INDEX([1]Plan!A:O,MATCH($O961,[1]Plan!B:B,0),MATCH($C961,[1]Plan!$A$2:$O$2,0))))</f>
        <v/>
      </c>
      <c r="U961" s="33">
        <f>IF(ISERROR(SUMIFS(P:P,E:E,Datenbank!$E961,C:C,Datenbank!$C961)),"",SUMIFS(P:P,E:E,Datenbank!$E961,C:C,Datenbank!$C961))+IF(ISERROR(SUMIFS(Q:Q,E:E,Datenbank!$E961,C:C,Datenbank!$C961)),"",SUMIFS(Q:Q,E:E,Datenbank!$E961,C:C,Datenbank!$C961))</f>
        <v>0</v>
      </c>
      <c r="V961" s="33" t="str">
        <f>IF(ISERROR(IF(Z961="Duplikat","",(Datenbank!$U961-Datenbank!$T961))),"",IF(Z961="Duplikat","",(Datenbank!$U961-Datenbank!$T961)))</f>
        <v/>
      </c>
      <c r="W961" s="33">
        <f ca="1">IF(ISERROR(SUMIF(O:T,Datenbank!$O961,T:T)),"",SUMIF(O:T,Datenbank!$O961,T:T))</f>
        <v>0</v>
      </c>
      <c r="X961" s="33">
        <f ca="1">IF(ISERROR(SUMIF(O:Q,Datenbank!$O961,Q:Q)),"",SUMIF(O:Q,Datenbank!$O961,Q:Q))+IF(ISERROR(SUMIF(O:Q,Datenbank!$O961,P:P)),"",SUMIF(O:Q,Datenbank!$O961,P:P))</f>
        <v>0</v>
      </c>
      <c r="Y961" s="33">
        <f ca="1">IF(ISERROR(Datenbank!$X961-W961),"",Datenbank!$X961-W961)</f>
        <v>0</v>
      </c>
      <c r="Z961" s="31" t="str" cm="1">
        <f t="array" ref="Z961">_xlfn.LET(_xlpm.fi,_xlfn._xlws.FILTER($O961:$O$2480,(MONTH($D961:$D$2480)=MONTH($D961))*($O961:$O$2480=$O961)),IF(COUNT(_xlpm.fi)&gt;1,"DUPLIKAT",""))</f>
        <v/>
      </c>
      <c r="AA961" s="31"/>
      <c r="AB961" s="31"/>
    </row>
    <row r="962" spans="2:28" ht="20.100000000000001" customHeight="1" x14ac:dyDescent="0.25">
      <c r="B962" s="31">
        <f t="shared" si="120"/>
        <v>950</v>
      </c>
      <c r="C962" s="31">
        <f t="shared" si="121"/>
        <v>1</v>
      </c>
      <c r="D962" s="32"/>
      <c r="E962" s="31"/>
      <c r="F962" s="31">
        <f>Datenbank!$E962</f>
        <v>0</v>
      </c>
      <c r="G962" s="33" t="str">
        <f>IF(ISERROR(INDEX([1]Plan!A:O,MATCH(E962,[1]Plan!C:C,0),MATCH(C962,[1]Plan!$A$2:$O$2,0))),"",INDEX([1]Plan!A:O,MATCH(E962,[1]Plan!C:C,0),MATCH(C962,[1]Plan!$A$2:$O$2,0)))</f>
        <v/>
      </c>
      <c r="H962" s="33"/>
      <c r="I962" s="33"/>
      <c r="J962" s="31"/>
      <c r="K962" s="33" t="str">
        <f t="shared" si="118"/>
        <v/>
      </c>
      <c r="L962" s="33" t="str">
        <f t="shared" si="119"/>
        <v/>
      </c>
      <c r="M962" s="31" t="str">
        <f t="shared" si="122"/>
        <v/>
      </c>
      <c r="N962" s="31" t="str">
        <f>IF(ISERROR(VLOOKUP(M962,[1]Plan!$Q$5:$R$22,2,FALSE)),"",VLOOKUP(M962,[1]Plan!$Q$5:$R$22,2,FALSE))</f>
        <v/>
      </c>
      <c r="O962" s="31" t="str">
        <f>IF(ISERROR(INDEX([1]Plan!$B:$B,MATCH(F962,[1]Plan!$C:$C,0))),"",INDEX([1]Plan!$B:$B,MATCH(F962,[1]Plan!$C:$C,0)))</f>
        <v/>
      </c>
      <c r="P962" s="33" t="str">
        <f t="shared" si="123"/>
        <v/>
      </c>
      <c r="Q962" s="33">
        <f t="shared" si="124"/>
        <v>0</v>
      </c>
      <c r="R962" s="33" t="str">
        <f t="shared" si="125"/>
        <v/>
      </c>
      <c r="S962" s="33" t="str">
        <f>IF(Z962="DUPLIKAT","",Tabelle1[[#This Row],[Soll-Monat]])</f>
        <v/>
      </c>
      <c r="T962" s="33" t="str">
        <f>IF(ISERROR(IF(M962=99,"",INDEX([1]Plan!A:O,MATCH($O962,[1]Plan!B:B,0),MATCH($C962,[1]Plan!$A$2:$O$2,0)))),"",IF(M962=99,"",INDEX([1]Plan!A:O,MATCH($O962,[1]Plan!B:B,0),MATCH($C962,[1]Plan!$A$2:$O$2,0))))</f>
        <v/>
      </c>
      <c r="U962" s="33">
        <f>IF(ISERROR(SUMIFS(P:P,E:E,Datenbank!$E962,C:C,Datenbank!$C962)),"",SUMIFS(P:P,E:E,Datenbank!$E962,C:C,Datenbank!$C962))+IF(ISERROR(SUMIFS(Q:Q,E:E,Datenbank!$E962,C:C,Datenbank!$C962)),"",SUMIFS(Q:Q,E:E,Datenbank!$E962,C:C,Datenbank!$C962))</f>
        <v>0</v>
      </c>
      <c r="V962" s="33" t="str">
        <f>IF(ISERROR(IF(Z962="Duplikat","",(Datenbank!$U962-Datenbank!$T962))),"",IF(Z962="Duplikat","",(Datenbank!$U962-Datenbank!$T962)))</f>
        <v/>
      </c>
      <c r="W962" s="33">
        <f ca="1">IF(ISERROR(SUMIF(O:T,Datenbank!$O962,T:T)),"",SUMIF(O:T,Datenbank!$O962,T:T))</f>
        <v>0</v>
      </c>
      <c r="X962" s="33">
        <f ca="1">IF(ISERROR(SUMIF(O:Q,Datenbank!$O962,Q:Q)),"",SUMIF(O:Q,Datenbank!$O962,Q:Q))+IF(ISERROR(SUMIF(O:Q,Datenbank!$O962,P:P)),"",SUMIF(O:Q,Datenbank!$O962,P:P))</f>
        <v>0</v>
      </c>
      <c r="Y962" s="33">
        <f ca="1">IF(ISERROR(Datenbank!$X962-W962),"",Datenbank!$X962-W962)</f>
        <v>0</v>
      </c>
      <c r="Z962" s="31" t="str" cm="1">
        <f t="array" ref="Z962">_xlfn.LET(_xlpm.fi,_xlfn._xlws.FILTER($O962:$O$2480,(MONTH($D962:$D$2480)=MONTH($D962))*($O962:$O$2480=$O962)),IF(COUNT(_xlpm.fi)&gt;1,"DUPLIKAT",""))</f>
        <v/>
      </c>
      <c r="AA962" s="31"/>
      <c r="AB962" s="31"/>
    </row>
    <row r="963" spans="2:28" ht="20.100000000000001" customHeight="1" x14ac:dyDescent="0.25">
      <c r="B963" s="31">
        <f t="shared" si="120"/>
        <v>951</v>
      </c>
      <c r="C963" s="31">
        <f t="shared" si="121"/>
        <v>1</v>
      </c>
      <c r="D963" s="32"/>
      <c r="E963" s="31"/>
      <c r="F963" s="31">
        <f>Datenbank!$E963</f>
        <v>0</v>
      </c>
      <c r="G963" s="33" t="str">
        <f>IF(ISERROR(INDEX([1]Plan!A:O,MATCH(E963,[1]Plan!C:C,0),MATCH(C963,[1]Plan!$A$2:$O$2,0))),"",INDEX([1]Plan!A:O,MATCH(E963,[1]Plan!C:C,0),MATCH(C963,[1]Plan!$A$2:$O$2,0)))</f>
        <v/>
      </c>
      <c r="H963" s="33"/>
      <c r="I963" s="33"/>
      <c r="J963" s="31"/>
      <c r="K963" s="33" t="str">
        <f t="shared" si="118"/>
        <v/>
      </c>
      <c r="L963" s="33" t="str">
        <f t="shared" si="119"/>
        <v/>
      </c>
      <c r="M963" s="31" t="str">
        <f t="shared" si="122"/>
        <v/>
      </c>
      <c r="N963" s="31" t="str">
        <f>IF(ISERROR(VLOOKUP(M963,[1]Plan!$Q$5:$R$22,2,FALSE)),"",VLOOKUP(M963,[1]Plan!$Q$5:$R$22,2,FALSE))</f>
        <v/>
      </c>
      <c r="O963" s="31" t="str">
        <f>IF(ISERROR(INDEX([1]Plan!$B:$B,MATCH(F963,[1]Plan!$C:$C,0))),"",INDEX([1]Plan!$B:$B,MATCH(F963,[1]Plan!$C:$C,0)))</f>
        <v/>
      </c>
      <c r="P963" s="33" t="str">
        <f t="shared" si="123"/>
        <v/>
      </c>
      <c r="Q963" s="33">
        <f t="shared" si="124"/>
        <v>0</v>
      </c>
      <c r="R963" s="33" t="str">
        <f t="shared" si="125"/>
        <v/>
      </c>
      <c r="S963" s="33" t="str">
        <f>IF(Z963="DUPLIKAT","",Tabelle1[[#This Row],[Soll-Monat]])</f>
        <v/>
      </c>
      <c r="T963" s="33" t="str">
        <f>IF(ISERROR(IF(M963=99,"",INDEX([1]Plan!A:O,MATCH($O963,[1]Plan!B:B,0),MATCH($C963,[1]Plan!$A$2:$O$2,0)))),"",IF(M963=99,"",INDEX([1]Plan!A:O,MATCH($O963,[1]Plan!B:B,0),MATCH($C963,[1]Plan!$A$2:$O$2,0))))</f>
        <v/>
      </c>
      <c r="U963" s="33">
        <f>IF(ISERROR(SUMIFS(P:P,E:E,Datenbank!$E963,C:C,Datenbank!$C963)),"",SUMIFS(P:P,E:E,Datenbank!$E963,C:C,Datenbank!$C963))+IF(ISERROR(SUMIFS(Q:Q,E:E,Datenbank!$E963,C:C,Datenbank!$C963)),"",SUMIFS(Q:Q,E:E,Datenbank!$E963,C:C,Datenbank!$C963))</f>
        <v>0</v>
      </c>
      <c r="V963" s="33" t="str">
        <f>IF(ISERROR(IF(Z963="Duplikat","",(Datenbank!$U963-Datenbank!$T963))),"",IF(Z963="Duplikat","",(Datenbank!$U963-Datenbank!$T963)))</f>
        <v/>
      </c>
      <c r="W963" s="33">
        <f ca="1">IF(ISERROR(SUMIF(O:T,Datenbank!$O963,T:T)),"",SUMIF(O:T,Datenbank!$O963,T:T))</f>
        <v>0</v>
      </c>
      <c r="X963" s="33">
        <f ca="1">IF(ISERROR(SUMIF(O:Q,Datenbank!$O963,Q:Q)),"",SUMIF(O:Q,Datenbank!$O963,Q:Q))+IF(ISERROR(SUMIF(O:Q,Datenbank!$O963,P:P)),"",SUMIF(O:Q,Datenbank!$O963,P:P))</f>
        <v>0</v>
      </c>
      <c r="Y963" s="33">
        <f ca="1">IF(ISERROR(Datenbank!$X963-W963),"",Datenbank!$X963-W963)</f>
        <v>0</v>
      </c>
      <c r="Z963" s="31" t="str" cm="1">
        <f t="array" ref="Z963">_xlfn.LET(_xlpm.fi,_xlfn._xlws.FILTER($O963:$O$2480,(MONTH($D963:$D$2480)=MONTH($D963))*($O963:$O$2480=$O963)),IF(COUNT(_xlpm.fi)&gt;1,"DUPLIKAT",""))</f>
        <v/>
      </c>
      <c r="AA963" s="31"/>
      <c r="AB963" s="31"/>
    </row>
    <row r="964" spans="2:28" ht="20.100000000000001" customHeight="1" x14ac:dyDescent="0.25">
      <c r="B964" s="31">
        <f t="shared" si="120"/>
        <v>952</v>
      </c>
      <c r="C964" s="31">
        <f t="shared" si="121"/>
        <v>1</v>
      </c>
      <c r="D964" s="32"/>
      <c r="E964" s="31"/>
      <c r="F964" s="31">
        <f>Datenbank!$E964</f>
        <v>0</v>
      </c>
      <c r="G964" s="33" t="str">
        <f>IF(ISERROR(INDEX([1]Plan!A:O,MATCH(E964,[1]Plan!C:C,0),MATCH(C964,[1]Plan!$A$2:$O$2,0))),"",INDEX([1]Plan!A:O,MATCH(E964,[1]Plan!C:C,0),MATCH(C964,[1]Plan!$A$2:$O$2,0)))</f>
        <v/>
      </c>
      <c r="H964" s="33"/>
      <c r="I964" s="33"/>
      <c r="J964" s="31"/>
      <c r="K964" s="33" t="str">
        <f t="shared" si="118"/>
        <v/>
      </c>
      <c r="L964" s="33" t="str">
        <f t="shared" si="119"/>
        <v/>
      </c>
      <c r="M964" s="31" t="str">
        <f t="shared" si="122"/>
        <v/>
      </c>
      <c r="N964" s="31" t="str">
        <f>IF(ISERROR(VLOOKUP(M964,[1]Plan!$Q$5:$R$22,2,FALSE)),"",VLOOKUP(M964,[1]Plan!$Q$5:$R$22,2,FALSE))</f>
        <v/>
      </c>
      <c r="O964" s="31" t="str">
        <f>IF(ISERROR(INDEX([1]Plan!$B:$B,MATCH(F964,[1]Plan!$C:$C,0))),"",INDEX([1]Plan!$B:$B,MATCH(F964,[1]Plan!$C:$C,0)))</f>
        <v/>
      </c>
      <c r="P964" s="33" t="str">
        <f t="shared" si="123"/>
        <v/>
      </c>
      <c r="Q964" s="33">
        <f t="shared" si="124"/>
        <v>0</v>
      </c>
      <c r="R964" s="33" t="str">
        <f t="shared" si="125"/>
        <v/>
      </c>
      <c r="S964" s="33" t="str">
        <f>IF(Z964="DUPLIKAT","",Tabelle1[[#This Row],[Soll-Monat]])</f>
        <v/>
      </c>
      <c r="T964" s="33" t="str">
        <f>IF(ISERROR(IF(M964=99,"",INDEX([1]Plan!A:O,MATCH($O964,[1]Plan!B:B,0),MATCH($C964,[1]Plan!$A$2:$O$2,0)))),"",IF(M964=99,"",INDEX([1]Plan!A:O,MATCH($O964,[1]Plan!B:B,0),MATCH($C964,[1]Plan!$A$2:$O$2,0))))</f>
        <v/>
      </c>
      <c r="U964" s="33">
        <f>IF(ISERROR(SUMIFS(P:P,E:E,Datenbank!$E964,C:C,Datenbank!$C964)),"",SUMIFS(P:P,E:E,Datenbank!$E964,C:C,Datenbank!$C964))+IF(ISERROR(SUMIFS(Q:Q,E:E,Datenbank!$E964,C:C,Datenbank!$C964)),"",SUMIFS(Q:Q,E:E,Datenbank!$E964,C:C,Datenbank!$C964))</f>
        <v>0</v>
      </c>
      <c r="V964" s="33" t="str">
        <f>IF(ISERROR(IF(Z964="Duplikat","",(Datenbank!$U964-Datenbank!$T964))),"",IF(Z964="Duplikat","",(Datenbank!$U964-Datenbank!$T964)))</f>
        <v/>
      </c>
      <c r="W964" s="33">
        <f ca="1">IF(ISERROR(SUMIF(O:T,Datenbank!$O964,T:T)),"",SUMIF(O:T,Datenbank!$O964,T:T))</f>
        <v>0</v>
      </c>
      <c r="X964" s="33">
        <f ca="1">IF(ISERROR(SUMIF(O:Q,Datenbank!$O964,Q:Q)),"",SUMIF(O:Q,Datenbank!$O964,Q:Q))+IF(ISERROR(SUMIF(O:Q,Datenbank!$O964,P:P)),"",SUMIF(O:Q,Datenbank!$O964,P:P))</f>
        <v>0</v>
      </c>
      <c r="Y964" s="33">
        <f ca="1">IF(ISERROR(Datenbank!$X964-W964),"",Datenbank!$X964-W964)</f>
        <v>0</v>
      </c>
      <c r="Z964" s="31" t="str" cm="1">
        <f t="array" ref="Z964">_xlfn.LET(_xlpm.fi,_xlfn._xlws.FILTER($O964:$O$2480,(MONTH($D964:$D$2480)=MONTH($D964))*($O964:$O$2480=$O964)),IF(COUNT(_xlpm.fi)&gt;1,"DUPLIKAT",""))</f>
        <v/>
      </c>
      <c r="AA964" s="31"/>
      <c r="AB964" s="31"/>
    </row>
    <row r="965" spans="2:28" ht="20.100000000000001" customHeight="1" x14ac:dyDescent="0.25">
      <c r="B965" s="31">
        <f t="shared" si="120"/>
        <v>953</v>
      </c>
      <c r="C965" s="31">
        <f t="shared" si="121"/>
        <v>1</v>
      </c>
      <c r="D965" s="32"/>
      <c r="E965" s="31"/>
      <c r="F965" s="31">
        <f>Datenbank!$E965</f>
        <v>0</v>
      </c>
      <c r="G965" s="33" t="str">
        <f>IF(ISERROR(INDEX([1]Plan!A:O,MATCH(E965,[1]Plan!C:C,0),MATCH(C965,[1]Plan!$A$2:$O$2,0))),"",INDEX([1]Plan!A:O,MATCH(E965,[1]Plan!C:C,0),MATCH(C965,[1]Plan!$A$2:$O$2,0)))</f>
        <v/>
      </c>
      <c r="H965" s="33"/>
      <c r="I965" s="33"/>
      <c r="J965" s="31"/>
      <c r="K965" s="33" t="str">
        <f t="shared" si="118"/>
        <v/>
      </c>
      <c r="L965" s="33" t="str">
        <f t="shared" si="119"/>
        <v/>
      </c>
      <c r="M965" s="31" t="str">
        <f t="shared" si="122"/>
        <v/>
      </c>
      <c r="N965" s="31" t="str">
        <f>IF(ISERROR(VLOOKUP(M965,[1]Plan!$Q$5:$R$22,2,FALSE)),"",VLOOKUP(M965,[1]Plan!$Q$5:$R$22,2,FALSE))</f>
        <v/>
      </c>
      <c r="O965" s="31" t="str">
        <f>IF(ISERROR(INDEX([1]Plan!$B:$B,MATCH(F965,[1]Plan!$C:$C,0))),"",INDEX([1]Plan!$B:$B,MATCH(F965,[1]Plan!$C:$C,0)))</f>
        <v/>
      </c>
      <c r="P965" s="33" t="str">
        <f t="shared" si="123"/>
        <v/>
      </c>
      <c r="Q965" s="33">
        <f t="shared" si="124"/>
        <v>0</v>
      </c>
      <c r="R965" s="33" t="str">
        <f t="shared" si="125"/>
        <v/>
      </c>
      <c r="S965" s="33" t="str">
        <f>IF(Z965="DUPLIKAT","",Tabelle1[[#This Row],[Soll-Monat]])</f>
        <v/>
      </c>
      <c r="T965" s="33" t="str">
        <f>IF(ISERROR(IF(M965=99,"",INDEX([1]Plan!A:O,MATCH($O965,[1]Plan!B:B,0),MATCH($C965,[1]Plan!$A$2:$O$2,0)))),"",IF(M965=99,"",INDEX([1]Plan!A:O,MATCH($O965,[1]Plan!B:B,0),MATCH($C965,[1]Plan!$A$2:$O$2,0))))</f>
        <v/>
      </c>
      <c r="U965" s="33">
        <f>IF(ISERROR(SUMIFS(P:P,E:E,Datenbank!$E965,C:C,Datenbank!$C965)),"",SUMIFS(P:P,E:E,Datenbank!$E965,C:C,Datenbank!$C965))+IF(ISERROR(SUMIFS(Q:Q,E:E,Datenbank!$E965,C:C,Datenbank!$C965)),"",SUMIFS(Q:Q,E:E,Datenbank!$E965,C:C,Datenbank!$C965))</f>
        <v>0</v>
      </c>
      <c r="V965" s="33" t="str">
        <f>IF(ISERROR(IF(Z965="Duplikat","",(Datenbank!$U965-Datenbank!$T965))),"",IF(Z965="Duplikat","",(Datenbank!$U965-Datenbank!$T965)))</f>
        <v/>
      </c>
      <c r="W965" s="33">
        <f ca="1">IF(ISERROR(SUMIF(O:T,Datenbank!$O965,T:T)),"",SUMIF(O:T,Datenbank!$O965,T:T))</f>
        <v>0</v>
      </c>
      <c r="X965" s="33">
        <f ca="1">IF(ISERROR(SUMIF(O:Q,Datenbank!$O965,Q:Q)),"",SUMIF(O:Q,Datenbank!$O965,Q:Q))+IF(ISERROR(SUMIF(O:Q,Datenbank!$O965,P:P)),"",SUMIF(O:Q,Datenbank!$O965,P:P))</f>
        <v>0</v>
      </c>
      <c r="Y965" s="33">
        <f ca="1">IF(ISERROR(Datenbank!$X965-W965),"",Datenbank!$X965-W965)</f>
        <v>0</v>
      </c>
      <c r="Z965" s="31" t="str" cm="1">
        <f t="array" ref="Z965">_xlfn.LET(_xlpm.fi,_xlfn._xlws.FILTER($O965:$O$2480,(MONTH($D965:$D$2480)=MONTH($D965))*($O965:$O$2480=$O965)),IF(COUNT(_xlpm.fi)&gt;1,"DUPLIKAT",""))</f>
        <v/>
      </c>
      <c r="AA965" s="31"/>
      <c r="AB965" s="31"/>
    </row>
    <row r="966" spans="2:28" ht="20.100000000000001" customHeight="1" x14ac:dyDescent="0.25">
      <c r="B966" s="31">
        <f t="shared" si="120"/>
        <v>954</v>
      </c>
      <c r="C966" s="31">
        <f t="shared" si="121"/>
        <v>1</v>
      </c>
      <c r="D966" s="32"/>
      <c r="E966" s="31"/>
      <c r="F966" s="31">
        <f>Datenbank!$E966</f>
        <v>0</v>
      </c>
      <c r="G966" s="33" t="str">
        <f>IF(ISERROR(INDEX([1]Plan!A:O,MATCH(E966,[1]Plan!C:C,0),MATCH(C966,[1]Plan!$A$2:$O$2,0))),"",INDEX([1]Plan!A:O,MATCH(E966,[1]Plan!C:C,0),MATCH(C966,[1]Plan!$A$2:$O$2,0)))</f>
        <v/>
      </c>
      <c r="H966" s="33"/>
      <c r="I966" s="33"/>
      <c r="J966" s="31"/>
      <c r="K966" s="33" t="str">
        <f t="shared" si="118"/>
        <v/>
      </c>
      <c r="L966" s="33" t="str">
        <f t="shared" si="119"/>
        <v/>
      </c>
      <c r="M966" s="31" t="str">
        <f t="shared" si="122"/>
        <v/>
      </c>
      <c r="N966" s="31" t="str">
        <f>IF(ISERROR(VLOOKUP(M966,[1]Plan!$Q$5:$R$22,2,FALSE)),"",VLOOKUP(M966,[1]Plan!$Q$5:$R$22,2,FALSE))</f>
        <v/>
      </c>
      <c r="O966" s="31" t="str">
        <f>IF(ISERROR(INDEX([1]Plan!$B:$B,MATCH(F966,[1]Plan!$C:$C,0))),"",INDEX([1]Plan!$B:$B,MATCH(F966,[1]Plan!$C:$C,0)))</f>
        <v/>
      </c>
      <c r="P966" s="33" t="str">
        <f t="shared" si="123"/>
        <v/>
      </c>
      <c r="Q966" s="33">
        <f t="shared" si="124"/>
        <v>0</v>
      </c>
      <c r="R966" s="33" t="str">
        <f t="shared" si="125"/>
        <v/>
      </c>
      <c r="S966" s="33" t="str">
        <f>IF(Z966="DUPLIKAT","",Tabelle1[[#This Row],[Soll-Monat]])</f>
        <v/>
      </c>
      <c r="T966" s="33" t="str">
        <f>IF(ISERROR(IF(M966=99,"",INDEX([1]Plan!A:O,MATCH($O966,[1]Plan!B:B,0),MATCH($C966,[1]Plan!$A$2:$O$2,0)))),"",IF(M966=99,"",INDEX([1]Plan!A:O,MATCH($O966,[1]Plan!B:B,0),MATCH($C966,[1]Plan!$A$2:$O$2,0))))</f>
        <v/>
      </c>
      <c r="U966" s="33">
        <f>IF(ISERROR(SUMIFS(P:P,E:E,Datenbank!$E966,C:C,Datenbank!$C966)),"",SUMIFS(P:P,E:E,Datenbank!$E966,C:C,Datenbank!$C966))+IF(ISERROR(SUMIFS(Q:Q,E:E,Datenbank!$E966,C:C,Datenbank!$C966)),"",SUMIFS(Q:Q,E:E,Datenbank!$E966,C:C,Datenbank!$C966))</f>
        <v>0</v>
      </c>
      <c r="V966" s="33" t="str">
        <f>IF(ISERROR(IF(Z966="Duplikat","",(Datenbank!$U966-Datenbank!$T966))),"",IF(Z966="Duplikat","",(Datenbank!$U966-Datenbank!$T966)))</f>
        <v/>
      </c>
      <c r="W966" s="33">
        <f ca="1">IF(ISERROR(SUMIF(O:T,Datenbank!$O966,T:T)),"",SUMIF(O:T,Datenbank!$O966,T:T))</f>
        <v>0</v>
      </c>
      <c r="X966" s="33">
        <f ca="1">IF(ISERROR(SUMIF(O:Q,Datenbank!$O966,Q:Q)),"",SUMIF(O:Q,Datenbank!$O966,Q:Q))+IF(ISERROR(SUMIF(O:Q,Datenbank!$O966,P:P)),"",SUMIF(O:Q,Datenbank!$O966,P:P))</f>
        <v>0</v>
      </c>
      <c r="Y966" s="33">
        <f ca="1">IF(ISERROR(Datenbank!$X966-W966),"",Datenbank!$X966-W966)</f>
        <v>0</v>
      </c>
      <c r="Z966" s="31" t="str" cm="1">
        <f t="array" ref="Z966">_xlfn.LET(_xlpm.fi,_xlfn._xlws.FILTER($O966:$O$2480,(MONTH($D966:$D$2480)=MONTH($D966))*($O966:$O$2480=$O966)),IF(COUNT(_xlpm.fi)&gt;1,"DUPLIKAT",""))</f>
        <v/>
      </c>
      <c r="AA966" s="31"/>
      <c r="AB966" s="31"/>
    </row>
    <row r="967" spans="2:28" ht="20.100000000000001" customHeight="1" x14ac:dyDescent="0.25">
      <c r="B967" s="31">
        <f t="shared" si="120"/>
        <v>955</v>
      </c>
      <c r="C967" s="31">
        <f t="shared" si="121"/>
        <v>1</v>
      </c>
      <c r="D967" s="32"/>
      <c r="E967" s="31"/>
      <c r="F967" s="31">
        <f>Datenbank!$E967</f>
        <v>0</v>
      </c>
      <c r="G967" s="33" t="str">
        <f>IF(ISERROR(INDEX([1]Plan!A:O,MATCH(E967,[1]Plan!C:C,0),MATCH(C967,[1]Plan!$A$2:$O$2,0))),"",INDEX([1]Plan!A:O,MATCH(E967,[1]Plan!C:C,0),MATCH(C967,[1]Plan!$A$2:$O$2,0)))</f>
        <v/>
      </c>
      <c r="H967" s="33"/>
      <c r="I967" s="33"/>
      <c r="J967" s="31"/>
      <c r="K967" s="33" t="str">
        <f t="shared" si="118"/>
        <v/>
      </c>
      <c r="L967" s="33" t="str">
        <f t="shared" si="119"/>
        <v/>
      </c>
      <c r="M967" s="31" t="str">
        <f t="shared" si="122"/>
        <v/>
      </c>
      <c r="N967" s="31" t="str">
        <f>IF(ISERROR(VLOOKUP(M967,[1]Plan!$Q$5:$R$22,2,FALSE)),"",VLOOKUP(M967,[1]Plan!$Q$5:$R$22,2,FALSE))</f>
        <v/>
      </c>
      <c r="O967" s="31" t="str">
        <f>IF(ISERROR(INDEX([1]Plan!$B:$B,MATCH(F967,[1]Plan!$C:$C,0))),"",INDEX([1]Plan!$B:$B,MATCH(F967,[1]Plan!$C:$C,0)))</f>
        <v/>
      </c>
      <c r="P967" s="33" t="str">
        <f t="shared" si="123"/>
        <v/>
      </c>
      <c r="Q967" s="33">
        <f t="shared" si="124"/>
        <v>0</v>
      </c>
      <c r="R967" s="33" t="str">
        <f t="shared" si="125"/>
        <v/>
      </c>
      <c r="S967" s="33" t="str">
        <f>IF(Z967="DUPLIKAT","",Tabelle1[[#This Row],[Soll-Monat]])</f>
        <v/>
      </c>
      <c r="T967" s="33" t="str">
        <f>IF(ISERROR(IF(M967=99,"",INDEX([1]Plan!A:O,MATCH($O967,[1]Plan!B:B,0),MATCH($C967,[1]Plan!$A$2:$O$2,0)))),"",IF(M967=99,"",INDEX([1]Plan!A:O,MATCH($O967,[1]Plan!B:B,0),MATCH($C967,[1]Plan!$A$2:$O$2,0))))</f>
        <v/>
      </c>
      <c r="U967" s="33">
        <f>IF(ISERROR(SUMIFS(P:P,E:E,Datenbank!$E967,C:C,Datenbank!$C967)),"",SUMIFS(P:P,E:E,Datenbank!$E967,C:C,Datenbank!$C967))+IF(ISERROR(SUMIFS(Q:Q,E:E,Datenbank!$E967,C:C,Datenbank!$C967)),"",SUMIFS(Q:Q,E:E,Datenbank!$E967,C:C,Datenbank!$C967))</f>
        <v>0</v>
      </c>
      <c r="V967" s="33" t="str">
        <f>IF(ISERROR(IF(Z967="Duplikat","",(Datenbank!$U967-Datenbank!$T967))),"",IF(Z967="Duplikat","",(Datenbank!$U967-Datenbank!$T967)))</f>
        <v/>
      </c>
      <c r="W967" s="33">
        <f ca="1">IF(ISERROR(SUMIF(O:T,Datenbank!$O967,T:T)),"",SUMIF(O:T,Datenbank!$O967,T:T))</f>
        <v>0</v>
      </c>
      <c r="X967" s="33">
        <f ca="1">IF(ISERROR(SUMIF(O:Q,Datenbank!$O967,Q:Q)),"",SUMIF(O:Q,Datenbank!$O967,Q:Q))+IF(ISERROR(SUMIF(O:Q,Datenbank!$O967,P:P)),"",SUMIF(O:Q,Datenbank!$O967,P:P))</f>
        <v>0</v>
      </c>
      <c r="Y967" s="33">
        <f ca="1">IF(ISERROR(Datenbank!$X967-W967),"",Datenbank!$X967-W967)</f>
        <v>0</v>
      </c>
      <c r="Z967" s="31" t="str" cm="1">
        <f t="array" ref="Z967">_xlfn.LET(_xlpm.fi,_xlfn._xlws.FILTER($O967:$O$2480,(MONTH($D967:$D$2480)=MONTH($D967))*($O967:$O$2480=$O967)),IF(COUNT(_xlpm.fi)&gt;1,"DUPLIKAT",""))</f>
        <v/>
      </c>
      <c r="AA967" s="31"/>
      <c r="AB967" s="31"/>
    </row>
    <row r="968" spans="2:28" ht="20.100000000000001" customHeight="1" x14ac:dyDescent="0.25">
      <c r="B968" s="31">
        <f t="shared" si="120"/>
        <v>956</v>
      </c>
      <c r="C968" s="31">
        <f t="shared" si="121"/>
        <v>1</v>
      </c>
      <c r="D968" s="32"/>
      <c r="E968" s="31"/>
      <c r="F968" s="31">
        <f>Datenbank!$E968</f>
        <v>0</v>
      </c>
      <c r="G968" s="33" t="str">
        <f>IF(ISERROR(INDEX([1]Plan!A:O,MATCH(E968,[1]Plan!C:C,0),MATCH(C968,[1]Plan!$A$2:$O$2,0))),"",INDEX([1]Plan!A:O,MATCH(E968,[1]Plan!C:C,0),MATCH(C968,[1]Plan!$A$2:$O$2,0)))</f>
        <v/>
      </c>
      <c r="H968" s="33"/>
      <c r="I968" s="33"/>
      <c r="J968" s="31"/>
      <c r="K968" s="33" t="str">
        <f t="shared" si="118"/>
        <v/>
      </c>
      <c r="L968" s="33" t="str">
        <f t="shared" si="119"/>
        <v/>
      </c>
      <c r="M968" s="31" t="str">
        <f t="shared" si="122"/>
        <v/>
      </c>
      <c r="N968" s="31" t="str">
        <f>IF(ISERROR(VLOOKUP(M968,[1]Plan!$Q$5:$R$22,2,FALSE)),"",VLOOKUP(M968,[1]Plan!$Q$5:$R$22,2,FALSE))</f>
        <v/>
      </c>
      <c r="O968" s="31" t="str">
        <f>IF(ISERROR(INDEX([1]Plan!$B:$B,MATCH(F968,[1]Plan!$C:$C,0))),"",INDEX([1]Plan!$B:$B,MATCH(F968,[1]Plan!$C:$C,0)))</f>
        <v/>
      </c>
      <c r="P968" s="33" t="str">
        <f t="shared" si="123"/>
        <v/>
      </c>
      <c r="Q968" s="33">
        <f t="shared" si="124"/>
        <v>0</v>
      </c>
      <c r="R968" s="33" t="str">
        <f t="shared" si="125"/>
        <v/>
      </c>
      <c r="S968" s="33" t="str">
        <f>IF(Z968="DUPLIKAT","",Tabelle1[[#This Row],[Soll-Monat]])</f>
        <v/>
      </c>
      <c r="T968" s="33" t="str">
        <f>IF(ISERROR(IF(M968=99,"",INDEX([1]Plan!A:O,MATCH($O968,[1]Plan!B:B,0),MATCH($C968,[1]Plan!$A$2:$O$2,0)))),"",IF(M968=99,"",INDEX([1]Plan!A:O,MATCH($O968,[1]Plan!B:B,0),MATCH($C968,[1]Plan!$A$2:$O$2,0))))</f>
        <v/>
      </c>
      <c r="U968" s="33">
        <f>IF(ISERROR(SUMIFS(P:P,E:E,Datenbank!$E968,C:C,Datenbank!$C968)),"",SUMIFS(P:P,E:E,Datenbank!$E968,C:C,Datenbank!$C968))+IF(ISERROR(SUMIFS(Q:Q,E:E,Datenbank!$E968,C:C,Datenbank!$C968)),"",SUMIFS(Q:Q,E:E,Datenbank!$E968,C:C,Datenbank!$C968))</f>
        <v>0</v>
      </c>
      <c r="V968" s="33" t="str">
        <f>IF(ISERROR(IF(Z968="Duplikat","",(Datenbank!$U968-Datenbank!$T968))),"",IF(Z968="Duplikat","",(Datenbank!$U968-Datenbank!$T968)))</f>
        <v/>
      </c>
      <c r="W968" s="33">
        <f ca="1">IF(ISERROR(SUMIF(O:T,Datenbank!$O968,T:T)),"",SUMIF(O:T,Datenbank!$O968,T:T))</f>
        <v>0</v>
      </c>
      <c r="X968" s="33">
        <f ca="1">IF(ISERROR(SUMIF(O:Q,Datenbank!$O968,Q:Q)),"",SUMIF(O:Q,Datenbank!$O968,Q:Q))+IF(ISERROR(SUMIF(O:Q,Datenbank!$O968,P:P)),"",SUMIF(O:Q,Datenbank!$O968,P:P))</f>
        <v>0</v>
      </c>
      <c r="Y968" s="33">
        <f ca="1">IF(ISERROR(Datenbank!$X968-W968),"",Datenbank!$X968-W968)</f>
        <v>0</v>
      </c>
      <c r="Z968" s="31" t="str" cm="1">
        <f t="array" ref="Z968">_xlfn.LET(_xlpm.fi,_xlfn._xlws.FILTER($O968:$O$2480,(MONTH($D968:$D$2480)=MONTH($D968))*($O968:$O$2480=$O968)),IF(COUNT(_xlpm.fi)&gt;1,"DUPLIKAT",""))</f>
        <v/>
      </c>
      <c r="AA968" s="31"/>
      <c r="AB968" s="31"/>
    </row>
    <row r="969" spans="2:28" ht="20.100000000000001" customHeight="1" x14ac:dyDescent="0.25">
      <c r="B969" s="31">
        <f t="shared" si="120"/>
        <v>957</v>
      </c>
      <c r="C969" s="31">
        <f t="shared" si="121"/>
        <v>1</v>
      </c>
      <c r="D969" s="32"/>
      <c r="E969" s="31"/>
      <c r="F969" s="31">
        <f>Datenbank!$E969</f>
        <v>0</v>
      </c>
      <c r="G969" s="33" t="str">
        <f>IF(ISERROR(INDEX([1]Plan!A:O,MATCH(E969,[1]Plan!C:C,0),MATCH(C969,[1]Plan!$A$2:$O$2,0))),"",INDEX([1]Plan!A:O,MATCH(E969,[1]Plan!C:C,0),MATCH(C969,[1]Plan!$A$2:$O$2,0)))</f>
        <v/>
      </c>
      <c r="H969" s="33"/>
      <c r="I969" s="33"/>
      <c r="J969" s="31"/>
      <c r="K969" s="33" t="str">
        <f t="shared" si="118"/>
        <v/>
      </c>
      <c r="L969" s="33" t="str">
        <f t="shared" si="119"/>
        <v/>
      </c>
      <c r="M969" s="31" t="str">
        <f t="shared" si="122"/>
        <v/>
      </c>
      <c r="N969" s="31" t="str">
        <f>IF(ISERROR(VLOOKUP(M969,[1]Plan!$Q$5:$R$22,2,FALSE)),"",VLOOKUP(M969,[1]Plan!$Q$5:$R$22,2,FALSE))</f>
        <v/>
      </c>
      <c r="O969" s="31" t="str">
        <f>IF(ISERROR(INDEX([1]Plan!$B:$B,MATCH(F969,[1]Plan!$C:$C,0))),"",INDEX([1]Plan!$B:$B,MATCH(F969,[1]Plan!$C:$C,0)))</f>
        <v/>
      </c>
      <c r="P969" s="33" t="str">
        <f t="shared" si="123"/>
        <v/>
      </c>
      <c r="Q969" s="33">
        <f t="shared" si="124"/>
        <v>0</v>
      </c>
      <c r="R969" s="33" t="str">
        <f t="shared" si="125"/>
        <v/>
      </c>
      <c r="S969" s="33" t="str">
        <f>IF(Z969="DUPLIKAT","",Tabelle1[[#This Row],[Soll-Monat]])</f>
        <v/>
      </c>
      <c r="T969" s="33" t="str">
        <f>IF(ISERROR(IF(M969=99,"",INDEX([1]Plan!A:O,MATCH($O969,[1]Plan!B:B,0),MATCH($C969,[1]Plan!$A$2:$O$2,0)))),"",IF(M969=99,"",INDEX([1]Plan!A:O,MATCH($O969,[1]Plan!B:B,0),MATCH($C969,[1]Plan!$A$2:$O$2,0))))</f>
        <v/>
      </c>
      <c r="U969" s="33">
        <f>IF(ISERROR(SUMIFS(P:P,E:E,Datenbank!$E969,C:C,Datenbank!$C969)),"",SUMIFS(P:P,E:E,Datenbank!$E969,C:C,Datenbank!$C969))+IF(ISERROR(SUMIFS(Q:Q,E:E,Datenbank!$E969,C:C,Datenbank!$C969)),"",SUMIFS(Q:Q,E:E,Datenbank!$E969,C:C,Datenbank!$C969))</f>
        <v>0</v>
      </c>
      <c r="V969" s="33" t="str">
        <f>IF(ISERROR(IF(Z969="Duplikat","",(Datenbank!$U969-Datenbank!$T969))),"",IF(Z969="Duplikat","",(Datenbank!$U969-Datenbank!$T969)))</f>
        <v/>
      </c>
      <c r="W969" s="33">
        <f ca="1">IF(ISERROR(SUMIF(O:T,Datenbank!$O969,T:T)),"",SUMIF(O:T,Datenbank!$O969,T:T))</f>
        <v>0</v>
      </c>
      <c r="X969" s="33">
        <f ca="1">IF(ISERROR(SUMIF(O:Q,Datenbank!$O969,Q:Q)),"",SUMIF(O:Q,Datenbank!$O969,Q:Q))+IF(ISERROR(SUMIF(O:Q,Datenbank!$O969,P:P)),"",SUMIF(O:Q,Datenbank!$O969,P:P))</f>
        <v>0</v>
      </c>
      <c r="Y969" s="33">
        <f ca="1">IF(ISERROR(Datenbank!$X969-W969),"",Datenbank!$X969-W969)</f>
        <v>0</v>
      </c>
      <c r="Z969" s="31" t="str" cm="1">
        <f t="array" ref="Z969">_xlfn.LET(_xlpm.fi,_xlfn._xlws.FILTER($O969:$O$2480,(MONTH($D969:$D$2480)=MONTH($D969))*($O969:$O$2480=$O969)),IF(COUNT(_xlpm.fi)&gt;1,"DUPLIKAT",""))</f>
        <v/>
      </c>
      <c r="AA969" s="31"/>
      <c r="AB969" s="31"/>
    </row>
    <row r="970" spans="2:28" ht="20.100000000000001" customHeight="1" x14ac:dyDescent="0.25">
      <c r="B970" s="31">
        <f t="shared" si="120"/>
        <v>958</v>
      </c>
      <c r="C970" s="31">
        <f t="shared" si="121"/>
        <v>1</v>
      </c>
      <c r="D970" s="32"/>
      <c r="E970" s="31"/>
      <c r="F970" s="31">
        <f>Datenbank!$E970</f>
        <v>0</v>
      </c>
      <c r="G970" s="33" t="str">
        <f>IF(ISERROR(INDEX([1]Plan!A:O,MATCH(E970,[1]Plan!C:C,0),MATCH(C970,[1]Plan!$A$2:$O$2,0))),"",INDEX([1]Plan!A:O,MATCH(E970,[1]Plan!C:C,0),MATCH(C970,[1]Plan!$A$2:$O$2,0)))</f>
        <v/>
      </c>
      <c r="H970" s="33"/>
      <c r="I970" s="33"/>
      <c r="J970" s="31"/>
      <c r="K970" s="33" t="str">
        <f t="shared" si="118"/>
        <v/>
      </c>
      <c r="L970" s="33" t="str">
        <f t="shared" si="119"/>
        <v/>
      </c>
      <c r="M970" s="31" t="str">
        <f t="shared" si="122"/>
        <v/>
      </c>
      <c r="N970" s="31" t="str">
        <f>IF(ISERROR(VLOOKUP(M970,[1]Plan!$Q$5:$R$22,2,FALSE)),"",VLOOKUP(M970,[1]Plan!$Q$5:$R$22,2,FALSE))</f>
        <v/>
      </c>
      <c r="O970" s="31" t="str">
        <f>IF(ISERROR(INDEX([1]Plan!$B:$B,MATCH(F970,[1]Plan!$C:$C,0))),"",INDEX([1]Plan!$B:$B,MATCH(F970,[1]Plan!$C:$C,0)))</f>
        <v/>
      </c>
      <c r="P970" s="33" t="str">
        <f t="shared" si="123"/>
        <v/>
      </c>
      <c r="Q970" s="33">
        <f t="shared" si="124"/>
        <v>0</v>
      </c>
      <c r="R970" s="33" t="str">
        <f t="shared" si="125"/>
        <v/>
      </c>
      <c r="S970" s="33" t="str">
        <f>IF(Z970="DUPLIKAT","",Tabelle1[[#This Row],[Soll-Monat]])</f>
        <v/>
      </c>
      <c r="T970" s="33" t="str">
        <f>IF(ISERROR(IF(M970=99,"",INDEX([1]Plan!A:O,MATCH($O970,[1]Plan!B:B,0),MATCH($C970,[1]Plan!$A$2:$O$2,0)))),"",IF(M970=99,"",INDEX([1]Plan!A:O,MATCH($O970,[1]Plan!B:B,0),MATCH($C970,[1]Plan!$A$2:$O$2,0))))</f>
        <v/>
      </c>
      <c r="U970" s="33">
        <f>IF(ISERROR(SUMIFS(P:P,E:E,Datenbank!$E970,C:C,Datenbank!$C970)),"",SUMIFS(P:P,E:E,Datenbank!$E970,C:C,Datenbank!$C970))+IF(ISERROR(SUMIFS(Q:Q,E:E,Datenbank!$E970,C:C,Datenbank!$C970)),"",SUMIFS(Q:Q,E:E,Datenbank!$E970,C:C,Datenbank!$C970))</f>
        <v>0</v>
      </c>
      <c r="V970" s="33" t="str">
        <f>IF(ISERROR(IF(Z970="Duplikat","",(Datenbank!$U970-Datenbank!$T970))),"",IF(Z970="Duplikat","",(Datenbank!$U970-Datenbank!$T970)))</f>
        <v/>
      </c>
      <c r="W970" s="33">
        <f ca="1">IF(ISERROR(SUMIF(O:T,Datenbank!$O970,T:T)),"",SUMIF(O:T,Datenbank!$O970,T:T))</f>
        <v>0</v>
      </c>
      <c r="X970" s="33">
        <f ca="1">IF(ISERROR(SUMIF(O:Q,Datenbank!$O970,Q:Q)),"",SUMIF(O:Q,Datenbank!$O970,Q:Q))+IF(ISERROR(SUMIF(O:Q,Datenbank!$O970,P:P)),"",SUMIF(O:Q,Datenbank!$O970,P:P))</f>
        <v>0</v>
      </c>
      <c r="Y970" s="33">
        <f ca="1">IF(ISERROR(Datenbank!$X970-W970),"",Datenbank!$X970-W970)</f>
        <v>0</v>
      </c>
      <c r="Z970" s="31" t="str" cm="1">
        <f t="array" ref="Z970">_xlfn.LET(_xlpm.fi,_xlfn._xlws.FILTER($O970:$O$2480,(MONTH($D970:$D$2480)=MONTH($D970))*($O970:$O$2480=$O970)),IF(COUNT(_xlpm.fi)&gt;1,"DUPLIKAT",""))</f>
        <v/>
      </c>
      <c r="AA970" s="31"/>
      <c r="AB970" s="31"/>
    </row>
    <row r="971" spans="2:28" ht="20.100000000000001" customHeight="1" x14ac:dyDescent="0.25">
      <c r="B971" s="31">
        <f t="shared" si="120"/>
        <v>959</v>
      </c>
      <c r="C971" s="31">
        <f t="shared" si="121"/>
        <v>1</v>
      </c>
      <c r="D971" s="32"/>
      <c r="E971" s="31"/>
      <c r="F971" s="31">
        <f>Datenbank!$E971</f>
        <v>0</v>
      </c>
      <c r="G971" s="33" t="str">
        <f>IF(ISERROR(INDEX([1]Plan!A:O,MATCH(E971,[1]Plan!C:C,0),MATCH(C971,[1]Plan!$A$2:$O$2,0))),"",INDEX([1]Plan!A:O,MATCH(E971,[1]Plan!C:C,0),MATCH(C971,[1]Plan!$A$2:$O$2,0)))</f>
        <v/>
      </c>
      <c r="H971" s="33"/>
      <c r="I971" s="33"/>
      <c r="J971" s="31"/>
      <c r="K971" s="33" t="str">
        <f t="shared" si="118"/>
        <v/>
      </c>
      <c r="L971" s="33" t="str">
        <f t="shared" si="119"/>
        <v/>
      </c>
      <c r="M971" s="31" t="str">
        <f t="shared" si="122"/>
        <v/>
      </c>
      <c r="N971" s="31" t="str">
        <f>IF(ISERROR(VLOOKUP(M971,[1]Plan!$Q$5:$R$22,2,FALSE)),"",VLOOKUP(M971,[1]Plan!$Q$5:$R$22,2,FALSE))</f>
        <v/>
      </c>
      <c r="O971" s="31" t="str">
        <f>IF(ISERROR(INDEX([1]Plan!$B:$B,MATCH(F971,[1]Plan!$C:$C,0))),"",INDEX([1]Plan!$B:$B,MATCH(F971,[1]Plan!$C:$C,0)))</f>
        <v/>
      </c>
      <c r="P971" s="33" t="str">
        <f t="shared" si="123"/>
        <v/>
      </c>
      <c r="Q971" s="33">
        <f t="shared" si="124"/>
        <v>0</v>
      </c>
      <c r="R971" s="33" t="str">
        <f t="shared" si="125"/>
        <v/>
      </c>
      <c r="S971" s="33" t="str">
        <f>IF(Z971="DUPLIKAT","",Tabelle1[[#This Row],[Soll-Monat]])</f>
        <v/>
      </c>
      <c r="T971" s="33" t="str">
        <f>IF(ISERROR(IF(M971=99,"",INDEX([1]Plan!A:O,MATCH($O971,[1]Plan!B:B,0),MATCH($C971,[1]Plan!$A$2:$O$2,0)))),"",IF(M971=99,"",INDEX([1]Plan!A:O,MATCH($O971,[1]Plan!B:B,0),MATCH($C971,[1]Plan!$A$2:$O$2,0))))</f>
        <v/>
      </c>
      <c r="U971" s="33">
        <f>IF(ISERROR(SUMIFS(P:P,E:E,Datenbank!$E971,C:C,Datenbank!$C971)),"",SUMIFS(P:P,E:E,Datenbank!$E971,C:C,Datenbank!$C971))+IF(ISERROR(SUMIFS(Q:Q,E:E,Datenbank!$E971,C:C,Datenbank!$C971)),"",SUMIFS(Q:Q,E:E,Datenbank!$E971,C:C,Datenbank!$C971))</f>
        <v>0</v>
      </c>
      <c r="V971" s="33" t="str">
        <f>IF(ISERROR(IF(Z971="Duplikat","",(Datenbank!$U971-Datenbank!$T971))),"",IF(Z971="Duplikat","",(Datenbank!$U971-Datenbank!$T971)))</f>
        <v/>
      </c>
      <c r="W971" s="33">
        <f ca="1">IF(ISERROR(SUMIF(O:T,Datenbank!$O971,T:T)),"",SUMIF(O:T,Datenbank!$O971,T:T))</f>
        <v>0</v>
      </c>
      <c r="X971" s="33">
        <f ca="1">IF(ISERROR(SUMIF(O:Q,Datenbank!$O971,Q:Q)),"",SUMIF(O:Q,Datenbank!$O971,Q:Q))+IF(ISERROR(SUMIF(O:Q,Datenbank!$O971,P:P)),"",SUMIF(O:Q,Datenbank!$O971,P:P))</f>
        <v>0</v>
      </c>
      <c r="Y971" s="33">
        <f ca="1">IF(ISERROR(Datenbank!$X971-W971),"",Datenbank!$X971-W971)</f>
        <v>0</v>
      </c>
      <c r="Z971" s="31" t="str" cm="1">
        <f t="array" ref="Z971">_xlfn.LET(_xlpm.fi,_xlfn._xlws.FILTER($O971:$O$2480,(MONTH($D971:$D$2480)=MONTH($D971))*($O971:$O$2480=$O971)),IF(COUNT(_xlpm.fi)&gt;1,"DUPLIKAT",""))</f>
        <v/>
      </c>
      <c r="AA971" s="31"/>
      <c r="AB971" s="31"/>
    </row>
    <row r="972" spans="2:28" ht="20.100000000000001" customHeight="1" x14ac:dyDescent="0.25">
      <c r="B972" s="31">
        <f t="shared" si="120"/>
        <v>960</v>
      </c>
      <c r="C972" s="31">
        <f t="shared" si="121"/>
        <v>1</v>
      </c>
      <c r="D972" s="32"/>
      <c r="E972" s="31"/>
      <c r="F972" s="31">
        <f>Datenbank!$E972</f>
        <v>0</v>
      </c>
      <c r="G972" s="33" t="str">
        <f>IF(ISERROR(INDEX([1]Plan!A:O,MATCH(E972,[1]Plan!C:C,0),MATCH(C972,[1]Plan!$A$2:$O$2,0))),"",INDEX([1]Plan!A:O,MATCH(E972,[1]Plan!C:C,0),MATCH(C972,[1]Plan!$A$2:$O$2,0)))</f>
        <v/>
      </c>
      <c r="H972" s="33"/>
      <c r="I972" s="33"/>
      <c r="J972" s="31"/>
      <c r="K972" s="33" t="str">
        <f t="shared" si="118"/>
        <v/>
      </c>
      <c r="L972" s="33" t="str">
        <f t="shared" si="119"/>
        <v/>
      </c>
      <c r="M972" s="31" t="str">
        <f t="shared" si="122"/>
        <v/>
      </c>
      <c r="N972" s="31" t="str">
        <f>IF(ISERROR(VLOOKUP(M972,[1]Plan!$Q$5:$R$22,2,FALSE)),"",VLOOKUP(M972,[1]Plan!$Q$5:$R$22,2,FALSE))</f>
        <v/>
      </c>
      <c r="O972" s="31" t="str">
        <f>IF(ISERROR(INDEX([1]Plan!$B:$B,MATCH(F972,[1]Plan!$C:$C,0))),"",INDEX([1]Plan!$B:$B,MATCH(F972,[1]Plan!$C:$C,0)))</f>
        <v/>
      </c>
      <c r="P972" s="33" t="str">
        <f t="shared" si="123"/>
        <v/>
      </c>
      <c r="Q972" s="33">
        <f t="shared" si="124"/>
        <v>0</v>
      </c>
      <c r="R972" s="33" t="str">
        <f t="shared" si="125"/>
        <v/>
      </c>
      <c r="S972" s="33" t="str">
        <f>IF(Z972="DUPLIKAT","",Tabelle1[[#This Row],[Soll-Monat]])</f>
        <v/>
      </c>
      <c r="T972" s="33" t="str">
        <f>IF(ISERROR(IF(M972=99,"",INDEX([1]Plan!A:O,MATCH($O972,[1]Plan!B:B,0),MATCH($C972,[1]Plan!$A$2:$O$2,0)))),"",IF(M972=99,"",INDEX([1]Plan!A:O,MATCH($O972,[1]Plan!B:B,0),MATCH($C972,[1]Plan!$A$2:$O$2,0))))</f>
        <v/>
      </c>
      <c r="U972" s="33">
        <f>IF(ISERROR(SUMIFS(P:P,E:E,Datenbank!$E972,C:C,Datenbank!$C972)),"",SUMIFS(P:P,E:E,Datenbank!$E972,C:C,Datenbank!$C972))+IF(ISERROR(SUMIFS(Q:Q,E:E,Datenbank!$E972,C:C,Datenbank!$C972)),"",SUMIFS(Q:Q,E:E,Datenbank!$E972,C:C,Datenbank!$C972))</f>
        <v>0</v>
      </c>
      <c r="V972" s="33" t="str">
        <f>IF(ISERROR(IF(Z972="Duplikat","",(Datenbank!$U972-Datenbank!$T972))),"",IF(Z972="Duplikat","",(Datenbank!$U972-Datenbank!$T972)))</f>
        <v/>
      </c>
      <c r="W972" s="33">
        <f ca="1">IF(ISERROR(SUMIF(O:T,Datenbank!$O972,T:T)),"",SUMIF(O:T,Datenbank!$O972,T:T))</f>
        <v>0</v>
      </c>
      <c r="X972" s="33">
        <f ca="1">IF(ISERROR(SUMIF(O:Q,Datenbank!$O972,Q:Q)),"",SUMIF(O:Q,Datenbank!$O972,Q:Q))+IF(ISERROR(SUMIF(O:Q,Datenbank!$O972,P:P)),"",SUMIF(O:Q,Datenbank!$O972,P:P))</f>
        <v>0</v>
      </c>
      <c r="Y972" s="33">
        <f ca="1">IF(ISERROR(Datenbank!$X972-W972),"",Datenbank!$X972-W972)</f>
        <v>0</v>
      </c>
      <c r="Z972" s="31" t="str" cm="1">
        <f t="array" ref="Z972">_xlfn.LET(_xlpm.fi,_xlfn._xlws.FILTER($O972:$O$2480,(MONTH($D972:$D$2480)=MONTH($D972))*($O972:$O$2480=$O972)),IF(COUNT(_xlpm.fi)&gt;1,"DUPLIKAT",""))</f>
        <v/>
      </c>
      <c r="AA972" s="31"/>
      <c r="AB972" s="31"/>
    </row>
    <row r="973" spans="2:28" ht="20.100000000000001" customHeight="1" x14ac:dyDescent="0.25">
      <c r="B973" s="31">
        <f t="shared" si="120"/>
        <v>961</v>
      </c>
      <c r="C973" s="31">
        <f t="shared" si="121"/>
        <v>1</v>
      </c>
      <c r="D973" s="32"/>
      <c r="E973" s="31"/>
      <c r="F973" s="31">
        <f>Datenbank!$E973</f>
        <v>0</v>
      </c>
      <c r="G973" s="33" t="str">
        <f>IF(ISERROR(INDEX([1]Plan!A:O,MATCH(E973,[1]Plan!C:C,0),MATCH(C973,[1]Plan!$A$2:$O$2,0))),"",INDEX([1]Plan!A:O,MATCH(E973,[1]Plan!C:C,0),MATCH(C973,[1]Plan!$A$2:$O$2,0)))</f>
        <v/>
      </c>
      <c r="H973" s="33"/>
      <c r="I973" s="33"/>
      <c r="J973" s="31"/>
      <c r="K973" s="33" t="str">
        <f t="shared" si="118"/>
        <v/>
      </c>
      <c r="L973" s="33" t="str">
        <f t="shared" si="119"/>
        <v/>
      </c>
      <c r="M973" s="31" t="str">
        <f t="shared" si="122"/>
        <v/>
      </c>
      <c r="N973" s="31" t="str">
        <f>IF(ISERROR(VLOOKUP(M973,[1]Plan!$Q$5:$R$22,2,FALSE)),"",VLOOKUP(M973,[1]Plan!$Q$5:$R$22,2,FALSE))</f>
        <v/>
      </c>
      <c r="O973" s="31" t="str">
        <f>IF(ISERROR(INDEX([1]Plan!$B:$B,MATCH(F973,[1]Plan!$C:$C,0))),"",INDEX([1]Plan!$B:$B,MATCH(F973,[1]Plan!$C:$C,0)))</f>
        <v/>
      </c>
      <c r="P973" s="33" t="str">
        <f t="shared" si="123"/>
        <v/>
      </c>
      <c r="Q973" s="33">
        <f t="shared" si="124"/>
        <v>0</v>
      </c>
      <c r="R973" s="33" t="str">
        <f t="shared" si="125"/>
        <v/>
      </c>
      <c r="S973" s="33" t="str">
        <f>IF(Z973="DUPLIKAT","",Tabelle1[[#This Row],[Soll-Monat]])</f>
        <v/>
      </c>
      <c r="T973" s="33" t="str">
        <f>IF(ISERROR(IF(M973=99,"",INDEX([1]Plan!A:O,MATCH($O973,[1]Plan!B:B,0),MATCH($C973,[1]Plan!$A$2:$O$2,0)))),"",IF(M973=99,"",INDEX([1]Plan!A:O,MATCH($O973,[1]Plan!B:B,0),MATCH($C973,[1]Plan!$A$2:$O$2,0))))</f>
        <v/>
      </c>
      <c r="U973" s="33">
        <f>IF(ISERROR(SUMIFS(P:P,E:E,Datenbank!$E973,C:C,Datenbank!$C973)),"",SUMIFS(P:P,E:E,Datenbank!$E973,C:C,Datenbank!$C973))+IF(ISERROR(SUMIFS(Q:Q,E:E,Datenbank!$E973,C:C,Datenbank!$C973)),"",SUMIFS(Q:Q,E:E,Datenbank!$E973,C:C,Datenbank!$C973))</f>
        <v>0</v>
      </c>
      <c r="V973" s="33" t="str">
        <f>IF(ISERROR(IF(Z973="Duplikat","",(Datenbank!$U973-Datenbank!$T973))),"",IF(Z973="Duplikat","",(Datenbank!$U973-Datenbank!$T973)))</f>
        <v/>
      </c>
      <c r="W973" s="33">
        <f ca="1">IF(ISERROR(SUMIF(O:T,Datenbank!$O973,T:T)),"",SUMIF(O:T,Datenbank!$O973,T:T))</f>
        <v>0</v>
      </c>
      <c r="X973" s="33">
        <f ca="1">IF(ISERROR(SUMIF(O:Q,Datenbank!$O973,Q:Q)),"",SUMIF(O:Q,Datenbank!$O973,Q:Q))+IF(ISERROR(SUMIF(O:Q,Datenbank!$O973,P:P)),"",SUMIF(O:Q,Datenbank!$O973,P:P))</f>
        <v>0</v>
      </c>
      <c r="Y973" s="33">
        <f ca="1">IF(ISERROR(Datenbank!$X973-W973),"",Datenbank!$X973-W973)</f>
        <v>0</v>
      </c>
      <c r="Z973" s="31" t="str" cm="1">
        <f t="array" ref="Z973">_xlfn.LET(_xlpm.fi,_xlfn._xlws.FILTER($O973:$O$2480,(MONTH($D973:$D$2480)=MONTH($D973))*($O973:$O$2480=$O973)),IF(COUNT(_xlpm.fi)&gt;1,"DUPLIKAT",""))</f>
        <v/>
      </c>
      <c r="AA973" s="31"/>
      <c r="AB973" s="31"/>
    </row>
    <row r="974" spans="2:28" ht="20.100000000000001" customHeight="1" x14ac:dyDescent="0.25">
      <c r="B974" s="31">
        <f t="shared" si="120"/>
        <v>962</v>
      </c>
      <c r="C974" s="31">
        <f t="shared" si="121"/>
        <v>1</v>
      </c>
      <c r="D974" s="32"/>
      <c r="E974" s="31"/>
      <c r="F974" s="31">
        <f>Datenbank!$E974</f>
        <v>0</v>
      </c>
      <c r="G974" s="33" t="str">
        <f>IF(ISERROR(INDEX([1]Plan!A:O,MATCH(E974,[1]Plan!C:C,0),MATCH(C974,[1]Plan!$A$2:$O$2,0))),"",INDEX([1]Plan!A:O,MATCH(E974,[1]Plan!C:C,0),MATCH(C974,[1]Plan!$A$2:$O$2,0)))</f>
        <v/>
      </c>
      <c r="H974" s="33"/>
      <c r="I974" s="33"/>
      <c r="J974" s="31"/>
      <c r="K974" s="33" t="str">
        <f t="shared" ref="K974:K1000" si="126">IF(ISERROR(K973-G974),"",K973-G974)</f>
        <v/>
      </c>
      <c r="L974" s="33" t="str">
        <f t="shared" ref="L974:L1000" si="127">IF(ISERROR(IF(AND(G974="",H974=""),"",L973-H974-I974)),"",IF(AND(G974="",H974=""),"",L973-H974-I974))</f>
        <v/>
      </c>
      <c r="M974" s="31" t="str">
        <f t="shared" si="122"/>
        <v/>
      </c>
      <c r="N974" s="31" t="str">
        <f>IF(ISERROR(VLOOKUP(M974,[1]Plan!$Q$5:$R$22,2,FALSE)),"",VLOOKUP(M974,[1]Plan!$Q$5:$R$22,2,FALSE))</f>
        <v/>
      </c>
      <c r="O974" s="31" t="str">
        <f>IF(ISERROR(INDEX([1]Plan!$B:$B,MATCH(F974,[1]Plan!$C:$C,0))),"",INDEX([1]Plan!$B:$B,MATCH(F974,[1]Plan!$C:$C,0)))</f>
        <v/>
      </c>
      <c r="P974" s="33" t="str">
        <f t="shared" si="123"/>
        <v/>
      </c>
      <c r="Q974" s="33">
        <f t="shared" si="124"/>
        <v>0</v>
      </c>
      <c r="R974" s="33" t="str">
        <f t="shared" si="125"/>
        <v/>
      </c>
      <c r="S974" s="33" t="str">
        <f>IF(Z974="DUPLIKAT","",Tabelle1[[#This Row],[Soll-Monat]])</f>
        <v/>
      </c>
      <c r="T974" s="33" t="str">
        <f>IF(ISERROR(IF(M974=99,"",INDEX([1]Plan!A:O,MATCH($O974,[1]Plan!B:B,0),MATCH($C974,[1]Plan!$A$2:$O$2,0)))),"",IF(M974=99,"",INDEX([1]Plan!A:O,MATCH($O974,[1]Plan!B:B,0),MATCH($C974,[1]Plan!$A$2:$O$2,0))))</f>
        <v/>
      </c>
      <c r="U974" s="33">
        <f>IF(ISERROR(SUMIFS(P:P,E:E,Datenbank!$E974,C:C,Datenbank!$C974)),"",SUMIFS(P:P,E:E,Datenbank!$E974,C:C,Datenbank!$C974))+IF(ISERROR(SUMIFS(Q:Q,E:E,Datenbank!$E974,C:C,Datenbank!$C974)),"",SUMIFS(Q:Q,E:E,Datenbank!$E974,C:C,Datenbank!$C974))</f>
        <v>0</v>
      </c>
      <c r="V974" s="33" t="str">
        <f>IF(ISERROR(IF(Z974="Duplikat","",(Datenbank!$U974-Datenbank!$T974))),"",IF(Z974="Duplikat","",(Datenbank!$U974-Datenbank!$T974)))</f>
        <v/>
      </c>
      <c r="W974" s="33">
        <f ca="1">IF(ISERROR(SUMIF(O:T,Datenbank!$O974,T:T)),"",SUMIF(O:T,Datenbank!$O974,T:T))</f>
        <v>0</v>
      </c>
      <c r="X974" s="33">
        <f ca="1">IF(ISERROR(SUMIF(O:Q,Datenbank!$O974,Q:Q)),"",SUMIF(O:Q,Datenbank!$O974,Q:Q))+IF(ISERROR(SUMIF(O:Q,Datenbank!$O974,P:P)),"",SUMIF(O:Q,Datenbank!$O974,P:P))</f>
        <v>0</v>
      </c>
      <c r="Y974" s="33">
        <f ca="1">IF(ISERROR(Datenbank!$X974-W974),"",Datenbank!$X974-W974)</f>
        <v>0</v>
      </c>
      <c r="Z974" s="31" t="str" cm="1">
        <f t="array" ref="Z974">_xlfn.LET(_xlpm.fi,_xlfn._xlws.FILTER($O974:$O$2480,(MONTH($D974:$D$2480)=MONTH($D974))*($O974:$O$2480=$O974)),IF(COUNT(_xlpm.fi)&gt;1,"DUPLIKAT",""))</f>
        <v/>
      </c>
      <c r="AA974" s="31"/>
      <c r="AB974" s="31"/>
    </row>
    <row r="975" spans="2:28" ht="20.100000000000001" customHeight="1" x14ac:dyDescent="0.25">
      <c r="B975" s="31">
        <f t="shared" si="120"/>
        <v>963</v>
      </c>
      <c r="C975" s="31">
        <f t="shared" si="121"/>
        <v>1</v>
      </c>
      <c r="D975" s="32"/>
      <c r="E975" s="31"/>
      <c r="F975" s="31">
        <f>Datenbank!$E975</f>
        <v>0</v>
      </c>
      <c r="G975" s="33" t="str">
        <f>IF(ISERROR(INDEX([1]Plan!A:O,MATCH(E975,[1]Plan!C:C,0),MATCH(C975,[1]Plan!$A$2:$O$2,0))),"",INDEX([1]Plan!A:O,MATCH(E975,[1]Plan!C:C,0),MATCH(C975,[1]Plan!$A$2:$O$2,0)))</f>
        <v/>
      </c>
      <c r="H975" s="33"/>
      <c r="I975" s="33"/>
      <c r="J975" s="31"/>
      <c r="K975" s="33" t="str">
        <f t="shared" si="126"/>
        <v/>
      </c>
      <c r="L975" s="33" t="str">
        <f t="shared" si="127"/>
        <v/>
      </c>
      <c r="M975" s="31" t="str">
        <f t="shared" si="122"/>
        <v/>
      </c>
      <c r="N975" s="31" t="str">
        <f>IF(ISERROR(VLOOKUP(M975,[1]Plan!$Q$5:$R$22,2,FALSE)),"",VLOOKUP(M975,[1]Plan!$Q$5:$R$22,2,FALSE))</f>
        <v/>
      </c>
      <c r="O975" s="31" t="str">
        <f>IF(ISERROR(INDEX([1]Plan!$B:$B,MATCH(F975,[1]Plan!$C:$C,0))),"",INDEX([1]Plan!$B:$B,MATCH(F975,[1]Plan!$C:$C,0)))</f>
        <v/>
      </c>
      <c r="P975" s="33" t="str">
        <f t="shared" si="123"/>
        <v/>
      </c>
      <c r="Q975" s="33">
        <f t="shared" si="124"/>
        <v>0</v>
      </c>
      <c r="R975" s="33" t="str">
        <f t="shared" si="125"/>
        <v/>
      </c>
      <c r="S975" s="33" t="str">
        <f>IF(Z975="DUPLIKAT","",Tabelle1[[#This Row],[Soll-Monat]])</f>
        <v/>
      </c>
      <c r="T975" s="33" t="str">
        <f>IF(ISERROR(IF(M975=99,"",INDEX([1]Plan!A:O,MATCH($O975,[1]Plan!B:B,0),MATCH($C975,[1]Plan!$A$2:$O$2,0)))),"",IF(M975=99,"",INDEX([1]Plan!A:O,MATCH($O975,[1]Plan!B:B,0),MATCH($C975,[1]Plan!$A$2:$O$2,0))))</f>
        <v/>
      </c>
      <c r="U975" s="33">
        <f>IF(ISERROR(SUMIFS(P:P,E:E,Datenbank!$E975,C:C,Datenbank!$C975)),"",SUMIFS(P:P,E:E,Datenbank!$E975,C:C,Datenbank!$C975))+IF(ISERROR(SUMIFS(Q:Q,E:E,Datenbank!$E975,C:C,Datenbank!$C975)),"",SUMIFS(Q:Q,E:E,Datenbank!$E975,C:C,Datenbank!$C975))</f>
        <v>0</v>
      </c>
      <c r="V975" s="33" t="str">
        <f>IF(ISERROR(IF(Z975="Duplikat","",(Datenbank!$U975-Datenbank!$T975))),"",IF(Z975="Duplikat","",(Datenbank!$U975-Datenbank!$T975)))</f>
        <v/>
      </c>
      <c r="W975" s="33">
        <f ca="1">IF(ISERROR(SUMIF(O:T,Datenbank!$O975,T:T)),"",SUMIF(O:T,Datenbank!$O975,T:T))</f>
        <v>0</v>
      </c>
      <c r="X975" s="33">
        <f ca="1">IF(ISERROR(SUMIF(O:Q,Datenbank!$O975,Q:Q)),"",SUMIF(O:Q,Datenbank!$O975,Q:Q))+IF(ISERROR(SUMIF(O:Q,Datenbank!$O975,P:P)),"",SUMIF(O:Q,Datenbank!$O975,P:P))</f>
        <v>0</v>
      </c>
      <c r="Y975" s="33">
        <f ca="1">IF(ISERROR(Datenbank!$X975-W975),"",Datenbank!$X975-W975)</f>
        <v>0</v>
      </c>
      <c r="Z975" s="31" t="str" cm="1">
        <f t="array" ref="Z975">_xlfn.LET(_xlpm.fi,_xlfn._xlws.FILTER($O975:$O$2480,(MONTH($D975:$D$2480)=MONTH($D975))*($O975:$O$2480=$O975)),IF(COUNT(_xlpm.fi)&gt;1,"DUPLIKAT",""))</f>
        <v/>
      </c>
      <c r="AA975" s="31"/>
      <c r="AB975" s="31"/>
    </row>
    <row r="976" spans="2:28" ht="20.100000000000001" customHeight="1" x14ac:dyDescent="0.25">
      <c r="B976" s="31">
        <f t="shared" si="120"/>
        <v>964</v>
      </c>
      <c r="C976" s="31">
        <f t="shared" si="121"/>
        <v>1</v>
      </c>
      <c r="D976" s="32"/>
      <c r="E976" s="31"/>
      <c r="F976" s="31">
        <f>Datenbank!$E976</f>
        <v>0</v>
      </c>
      <c r="G976" s="33" t="str">
        <f>IF(ISERROR(INDEX([1]Plan!A:O,MATCH(E976,[1]Plan!C:C,0),MATCH(C976,[1]Plan!$A$2:$O$2,0))),"",INDEX([1]Plan!A:O,MATCH(E976,[1]Plan!C:C,0),MATCH(C976,[1]Plan!$A$2:$O$2,0)))</f>
        <v/>
      </c>
      <c r="H976" s="33"/>
      <c r="I976" s="33"/>
      <c r="J976" s="31"/>
      <c r="K976" s="33" t="str">
        <f t="shared" si="126"/>
        <v/>
      </c>
      <c r="L976" s="33" t="str">
        <f t="shared" si="127"/>
        <v/>
      </c>
      <c r="M976" s="31" t="str">
        <f t="shared" si="122"/>
        <v/>
      </c>
      <c r="N976" s="31" t="str">
        <f>IF(ISERROR(VLOOKUP(M976,[1]Plan!$Q$5:$R$22,2,FALSE)),"",VLOOKUP(M976,[1]Plan!$Q$5:$R$22,2,FALSE))</f>
        <v/>
      </c>
      <c r="O976" s="31" t="str">
        <f>IF(ISERROR(INDEX([1]Plan!$B:$B,MATCH(F976,[1]Plan!$C:$C,0))),"",INDEX([1]Plan!$B:$B,MATCH(F976,[1]Plan!$C:$C,0)))</f>
        <v/>
      </c>
      <c r="P976" s="33" t="str">
        <f t="shared" si="123"/>
        <v/>
      </c>
      <c r="Q976" s="33">
        <f t="shared" si="124"/>
        <v>0</v>
      </c>
      <c r="R976" s="33" t="str">
        <f t="shared" si="125"/>
        <v/>
      </c>
      <c r="S976" s="33" t="str">
        <f>IF(Z976="DUPLIKAT","",Tabelle1[[#This Row],[Soll-Monat]])</f>
        <v/>
      </c>
      <c r="T976" s="33" t="str">
        <f>IF(ISERROR(IF(M976=99,"",INDEX([1]Plan!A:O,MATCH($O976,[1]Plan!B:B,0),MATCH($C976,[1]Plan!$A$2:$O$2,0)))),"",IF(M976=99,"",INDEX([1]Plan!A:O,MATCH($O976,[1]Plan!B:B,0),MATCH($C976,[1]Plan!$A$2:$O$2,0))))</f>
        <v/>
      </c>
      <c r="U976" s="33">
        <f>IF(ISERROR(SUMIFS(P:P,E:E,Datenbank!$E976,C:C,Datenbank!$C976)),"",SUMIFS(P:P,E:E,Datenbank!$E976,C:C,Datenbank!$C976))+IF(ISERROR(SUMIFS(Q:Q,E:E,Datenbank!$E976,C:C,Datenbank!$C976)),"",SUMIFS(Q:Q,E:E,Datenbank!$E976,C:C,Datenbank!$C976))</f>
        <v>0</v>
      </c>
      <c r="V976" s="33" t="str">
        <f>IF(ISERROR(IF(Z976="Duplikat","",(Datenbank!$U976-Datenbank!$T976))),"",IF(Z976="Duplikat","",(Datenbank!$U976-Datenbank!$T976)))</f>
        <v/>
      </c>
      <c r="W976" s="33">
        <f ca="1">IF(ISERROR(SUMIF(O:T,Datenbank!$O976,T:T)),"",SUMIF(O:T,Datenbank!$O976,T:T))</f>
        <v>0</v>
      </c>
      <c r="X976" s="33">
        <f ca="1">IF(ISERROR(SUMIF(O:Q,Datenbank!$O976,Q:Q)),"",SUMIF(O:Q,Datenbank!$O976,Q:Q))+IF(ISERROR(SUMIF(O:Q,Datenbank!$O976,P:P)),"",SUMIF(O:Q,Datenbank!$O976,P:P))</f>
        <v>0</v>
      </c>
      <c r="Y976" s="33">
        <f ca="1">IF(ISERROR(Datenbank!$X976-W976),"",Datenbank!$X976-W976)</f>
        <v>0</v>
      </c>
      <c r="Z976" s="31" t="str" cm="1">
        <f t="array" ref="Z976">_xlfn.LET(_xlpm.fi,_xlfn._xlws.FILTER($O976:$O$2480,(MONTH($D976:$D$2480)=MONTH($D976))*($O976:$O$2480=$O976)),IF(COUNT(_xlpm.fi)&gt;1,"DUPLIKAT",""))</f>
        <v/>
      </c>
      <c r="AA976" s="31"/>
      <c r="AB976" s="31"/>
    </row>
    <row r="977" spans="2:28" ht="20.100000000000001" customHeight="1" x14ac:dyDescent="0.25">
      <c r="B977" s="31">
        <f t="shared" si="120"/>
        <v>965</v>
      </c>
      <c r="C977" s="31">
        <f t="shared" si="121"/>
        <v>1</v>
      </c>
      <c r="D977" s="32"/>
      <c r="E977" s="31"/>
      <c r="F977" s="31">
        <f>Datenbank!$E977</f>
        <v>0</v>
      </c>
      <c r="G977" s="33" t="str">
        <f>IF(ISERROR(INDEX([1]Plan!A:O,MATCH(E977,[1]Plan!C:C,0),MATCH(C977,[1]Plan!$A$2:$O$2,0))),"",INDEX([1]Plan!A:O,MATCH(E977,[1]Plan!C:C,0),MATCH(C977,[1]Plan!$A$2:$O$2,0)))</f>
        <v/>
      </c>
      <c r="H977" s="33"/>
      <c r="I977" s="33"/>
      <c r="J977" s="31"/>
      <c r="K977" s="33" t="str">
        <f t="shared" si="126"/>
        <v/>
      </c>
      <c r="L977" s="33" t="str">
        <f t="shared" si="127"/>
        <v/>
      </c>
      <c r="M977" s="31" t="str">
        <f t="shared" si="122"/>
        <v/>
      </c>
      <c r="N977" s="31" t="str">
        <f>IF(ISERROR(VLOOKUP(M977,[1]Plan!$Q$5:$R$22,2,FALSE)),"",VLOOKUP(M977,[1]Plan!$Q$5:$R$22,2,FALSE))</f>
        <v/>
      </c>
      <c r="O977" s="31" t="str">
        <f>IF(ISERROR(INDEX([1]Plan!$B:$B,MATCH(F977,[1]Plan!$C:$C,0))),"",INDEX([1]Plan!$B:$B,MATCH(F977,[1]Plan!$C:$C,0)))</f>
        <v/>
      </c>
      <c r="P977" s="33" t="str">
        <f t="shared" si="123"/>
        <v/>
      </c>
      <c r="Q977" s="33">
        <f t="shared" si="124"/>
        <v>0</v>
      </c>
      <c r="R977" s="33" t="str">
        <f t="shared" si="125"/>
        <v/>
      </c>
      <c r="S977" s="33" t="str">
        <f>IF(Z977="DUPLIKAT","",Tabelle1[[#This Row],[Soll-Monat]])</f>
        <v/>
      </c>
      <c r="T977" s="33" t="str">
        <f>IF(ISERROR(IF(M977=99,"",INDEX([1]Plan!A:O,MATCH($O977,[1]Plan!B:B,0),MATCH($C977,[1]Plan!$A$2:$O$2,0)))),"",IF(M977=99,"",INDEX([1]Plan!A:O,MATCH($O977,[1]Plan!B:B,0),MATCH($C977,[1]Plan!$A$2:$O$2,0))))</f>
        <v/>
      </c>
      <c r="U977" s="33">
        <f>IF(ISERROR(SUMIFS(P:P,E:E,Datenbank!$E977,C:C,Datenbank!$C977)),"",SUMIFS(P:P,E:E,Datenbank!$E977,C:C,Datenbank!$C977))+IF(ISERROR(SUMIFS(Q:Q,E:E,Datenbank!$E977,C:C,Datenbank!$C977)),"",SUMIFS(Q:Q,E:E,Datenbank!$E977,C:C,Datenbank!$C977))</f>
        <v>0</v>
      </c>
      <c r="V977" s="33" t="str">
        <f>IF(ISERROR(IF(Z977="Duplikat","",(Datenbank!$U977-Datenbank!$T977))),"",IF(Z977="Duplikat","",(Datenbank!$U977-Datenbank!$T977)))</f>
        <v/>
      </c>
      <c r="W977" s="33">
        <f ca="1">IF(ISERROR(SUMIF(O:T,Datenbank!$O977,T:T)),"",SUMIF(O:T,Datenbank!$O977,T:T))</f>
        <v>0</v>
      </c>
      <c r="X977" s="33">
        <f ca="1">IF(ISERROR(SUMIF(O:Q,Datenbank!$O977,Q:Q)),"",SUMIF(O:Q,Datenbank!$O977,Q:Q))+IF(ISERROR(SUMIF(O:Q,Datenbank!$O977,P:P)),"",SUMIF(O:Q,Datenbank!$O977,P:P))</f>
        <v>0</v>
      </c>
      <c r="Y977" s="33">
        <f ca="1">IF(ISERROR(Datenbank!$X977-W977),"",Datenbank!$X977-W977)</f>
        <v>0</v>
      </c>
      <c r="Z977" s="31" t="str" cm="1">
        <f t="array" ref="Z977">_xlfn.LET(_xlpm.fi,_xlfn._xlws.FILTER($O977:$O$2480,(MONTH($D977:$D$2480)=MONTH($D977))*($O977:$O$2480=$O977)),IF(COUNT(_xlpm.fi)&gt;1,"DUPLIKAT",""))</f>
        <v/>
      </c>
      <c r="AA977" s="31"/>
      <c r="AB977" s="31"/>
    </row>
    <row r="978" spans="2:28" ht="20.100000000000001" customHeight="1" x14ac:dyDescent="0.25">
      <c r="B978" s="31">
        <f t="shared" si="120"/>
        <v>966</v>
      </c>
      <c r="C978" s="31">
        <f t="shared" si="121"/>
        <v>1</v>
      </c>
      <c r="D978" s="32"/>
      <c r="E978" s="31"/>
      <c r="F978" s="31">
        <f>Datenbank!$E978</f>
        <v>0</v>
      </c>
      <c r="G978" s="33" t="str">
        <f>IF(ISERROR(INDEX([1]Plan!A:O,MATCH(E978,[1]Plan!C:C,0),MATCH(C978,[1]Plan!$A$2:$O$2,0))),"",INDEX([1]Plan!A:O,MATCH(E978,[1]Plan!C:C,0),MATCH(C978,[1]Plan!$A$2:$O$2,0)))</f>
        <v/>
      </c>
      <c r="H978" s="33"/>
      <c r="I978" s="33"/>
      <c r="J978" s="31"/>
      <c r="K978" s="33" t="str">
        <f t="shared" si="126"/>
        <v/>
      </c>
      <c r="L978" s="33" t="str">
        <f t="shared" si="127"/>
        <v/>
      </c>
      <c r="M978" s="31" t="str">
        <f t="shared" si="122"/>
        <v/>
      </c>
      <c r="N978" s="31" t="str">
        <f>IF(ISERROR(VLOOKUP(M978,[1]Plan!$Q$5:$R$22,2,FALSE)),"",VLOOKUP(M978,[1]Plan!$Q$5:$R$22,2,FALSE))</f>
        <v/>
      </c>
      <c r="O978" s="31" t="str">
        <f>IF(ISERROR(INDEX([1]Plan!$B:$B,MATCH(F978,[1]Plan!$C:$C,0))),"",INDEX([1]Plan!$B:$B,MATCH(F978,[1]Plan!$C:$C,0)))</f>
        <v/>
      </c>
      <c r="P978" s="33" t="str">
        <f t="shared" si="123"/>
        <v/>
      </c>
      <c r="Q978" s="33">
        <f t="shared" si="124"/>
        <v>0</v>
      </c>
      <c r="R978" s="33" t="str">
        <f t="shared" si="125"/>
        <v/>
      </c>
      <c r="S978" s="33" t="str">
        <f>IF(Z978="DUPLIKAT","",Tabelle1[[#This Row],[Soll-Monat]])</f>
        <v/>
      </c>
      <c r="T978" s="33" t="str">
        <f>IF(ISERROR(IF(M978=99,"",INDEX([1]Plan!A:O,MATCH($O978,[1]Plan!B:B,0),MATCH($C978,[1]Plan!$A$2:$O$2,0)))),"",IF(M978=99,"",INDEX([1]Plan!A:O,MATCH($O978,[1]Plan!B:B,0),MATCH($C978,[1]Plan!$A$2:$O$2,0))))</f>
        <v/>
      </c>
      <c r="U978" s="33">
        <f>IF(ISERROR(SUMIFS(P:P,E:E,Datenbank!$E978,C:C,Datenbank!$C978)),"",SUMIFS(P:P,E:E,Datenbank!$E978,C:C,Datenbank!$C978))+IF(ISERROR(SUMIFS(Q:Q,E:E,Datenbank!$E978,C:C,Datenbank!$C978)),"",SUMIFS(Q:Q,E:E,Datenbank!$E978,C:C,Datenbank!$C978))</f>
        <v>0</v>
      </c>
      <c r="V978" s="33" t="str">
        <f>IF(ISERROR(IF(Z978="Duplikat","",(Datenbank!$U978-Datenbank!$T978))),"",IF(Z978="Duplikat","",(Datenbank!$U978-Datenbank!$T978)))</f>
        <v/>
      </c>
      <c r="W978" s="33">
        <f ca="1">IF(ISERROR(SUMIF(O:T,Datenbank!$O978,T:T)),"",SUMIF(O:T,Datenbank!$O978,T:T))</f>
        <v>0</v>
      </c>
      <c r="X978" s="33">
        <f ca="1">IF(ISERROR(SUMIF(O:Q,Datenbank!$O978,Q:Q)),"",SUMIF(O:Q,Datenbank!$O978,Q:Q))+IF(ISERROR(SUMIF(O:Q,Datenbank!$O978,P:P)),"",SUMIF(O:Q,Datenbank!$O978,P:P))</f>
        <v>0</v>
      </c>
      <c r="Y978" s="33">
        <f ca="1">IF(ISERROR(Datenbank!$X978-W978),"",Datenbank!$X978-W978)</f>
        <v>0</v>
      </c>
      <c r="Z978" s="31" t="str" cm="1">
        <f t="array" ref="Z978">_xlfn.LET(_xlpm.fi,_xlfn._xlws.FILTER($O978:$O$2480,(MONTH($D978:$D$2480)=MONTH($D978))*($O978:$O$2480=$O978)),IF(COUNT(_xlpm.fi)&gt;1,"DUPLIKAT",""))</f>
        <v/>
      </c>
      <c r="AA978" s="31"/>
      <c r="AB978" s="31"/>
    </row>
    <row r="979" spans="2:28" ht="20.100000000000001" customHeight="1" x14ac:dyDescent="0.25">
      <c r="B979" s="31">
        <f t="shared" si="120"/>
        <v>967</v>
      </c>
      <c r="C979" s="31">
        <f t="shared" si="121"/>
        <v>1</v>
      </c>
      <c r="D979" s="32"/>
      <c r="E979" s="31"/>
      <c r="F979" s="31">
        <f>Datenbank!$E979</f>
        <v>0</v>
      </c>
      <c r="G979" s="33" t="str">
        <f>IF(ISERROR(INDEX([1]Plan!A:O,MATCH(E979,[1]Plan!C:C,0),MATCH(C979,[1]Plan!$A$2:$O$2,0))),"",INDEX([1]Plan!A:O,MATCH(E979,[1]Plan!C:C,0),MATCH(C979,[1]Plan!$A$2:$O$2,0)))</f>
        <v/>
      </c>
      <c r="H979" s="33"/>
      <c r="I979" s="33"/>
      <c r="J979" s="31"/>
      <c r="K979" s="33" t="str">
        <f t="shared" si="126"/>
        <v/>
      </c>
      <c r="L979" s="33" t="str">
        <f t="shared" si="127"/>
        <v/>
      </c>
      <c r="M979" s="31" t="str">
        <f t="shared" si="122"/>
        <v/>
      </c>
      <c r="N979" s="31" t="str">
        <f>IF(ISERROR(VLOOKUP(M979,[1]Plan!$Q$5:$R$22,2,FALSE)),"",VLOOKUP(M979,[1]Plan!$Q$5:$R$22,2,FALSE))</f>
        <v/>
      </c>
      <c r="O979" s="31" t="str">
        <f>IF(ISERROR(INDEX([1]Plan!$B:$B,MATCH(F979,[1]Plan!$C:$C,0))),"",INDEX([1]Plan!$B:$B,MATCH(F979,[1]Plan!$C:$C,0)))</f>
        <v/>
      </c>
      <c r="P979" s="33" t="str">
        <f t="shared" si="123"/>
        <v/>
      </c>
      <c r="Q979" s="33">
        <f t="shared" si="124"/>
        <v>0</v>
      </c>
      <c r="R979" s="33" t="str">
        <f t="shared" si="125"/>
        <v/>
      </c>
      <c r="S979" s="33" t="str">
        <f>IF(Z979="DUPLIKAT","",Tabelle1[[#This Row],[Soll-Monat]])</f>
        <v/>
      </c>
      <c r="T979" s="33" t="str">
        <f>IF(ISERROR(IF(M979=99,"",INDEX([1]Plan!A:O,MATCH($O979,[1]Plan!B:B,0),MATCH($C979,[1]Plan!$A$2:$O$2,0)))),"",IF(M979=99,"",INDEX([1]Plan!A:O,MATCH($O979,[1]Plan!B:B,0),MATCH($C979,[1]Plan!$A$2:$O$2,0))))</f>
        <v/>
      </c>
      <c r="U979" s="33">
        <f>IF(ISERROR(SUMIFS(P:P,E:E,Datenbank!$E979,C:C,Datenbank!$C979)),"",SUMIFS(P:P,E:E,Datenbank!$E979,C:C,Datenbank!$C979))+IF(ISERROR(SUMIFS(Q:Q,E:E,Datenbank!$E979,C:C,Datenbank!$C979)),"",SUMIFS(Q:Q,E:E,Datenbank!$E979,C:C,Datenbank!$C979))</f>
        <v>0</v>
      </c>
      <c r="V979" s="33" t="str">
        <f>IF(ISERROR(IF(Z979="Duplikat","",(Datenbank!$U979-Datenbank!$T979))),"",IF(Z979="Duplikat","",(Datenbank!$U979-Datenbank!$T979)))</f>
        <v/>
      </c>
      <c r="W979" s="33">
        <f ca="1">IF(ISERROR(SUMIF(O:T,Datenbank!$O979,T:T)),"",SUMIF(O:T,Datenbank!$O979,T:T))</f>
        <v>0</v>
      </c>
      <c r="X979" s="33">
        <f ca="1">IF(ISERROR(SUMIF(O:Q,Datenbank!$O979,Q:Q)),"",SUMIF(O:Q,Datenbank!$O979,Q:Q))+IF(ISERROR(SUMIF(O:Q,Datenbank!$O979,P:P)),"",SUMIF(O:Q,Datenbank!$O979,P:P))</f>
        <v>0</v>
      </c>
      <c r="Y979" s="33">
        <f ca="1">IF(ISERROR(Datenbank!$X979-W979),"",Datenbank!$X979-W979)</f>
        <v>0</v>
      </c>
      <c r="Z979" s="31" t="str" cm="1">
        <f t="array" ref="Z979">_xlfn.LET(_xlpm.fi,_xlfn._xlws.FILTER($O979:$O$2480,(MONTH($D979:$D$2480)=MONTH($D979))*($O979:$O$2480=$O979)),IF(COUNT(_xlpm.fi)&gt;1,"DUPLIKAT",""))</f>
        <v/>
      </c>
      <c r="AA979" s="31"/>
      <c r="AB979" s="31"/>
    </row>
    <row r="980" spans="2:28" ht="20.100000000000001" customHeight="1" x14ac:dyDescent="0.25">
      <c r="B980" s="31">
        <f t="shared" si="120"/>
        <v>968</v>
      </c>
      <c r="C980" s="31">
        <f t="shared" si="121"/>
        <v>1</v>
      </c>
      <c r="D980" s="32"/>
      <c r="E980" s="31"/>
      <c r="F980" s="31">
        <f>Datenbank!$E980</f>
        <v>0</v>
      </c>
      <c r="G980" s="33" t="str">
        <f>IF(ISERROR(INDEX([1]Plan!A:O,MATCH(E980,[1]Plan!C:C,0),MATCH(C980,[1]Plan!$A$2:$O$2,0))),"",INDEX([1]Plan!A:O,MATCH(E980,[1]Plan!C:C,0),MATCH(C980,[1]Plan!$A$2:$O$2,0)))</f>
        <v/>
      </c>
      <c r="H980" s="33"/>
      <c r="I980" s="33"/>
      <c r="J980" s="31"/>
      <c r="K980" s="33" t="str">
        <f t="shared" si="126"/>
        <v/>
      </c>
      <c r="L980" s="33" t="str">
        <f t="shared" si="127"/>
        <v/>
      </c>
      <c r="M980" s="31" t="str">
        <f t="shared" si="122"/>
        <v/>
      </c>
      <c r="N980" s="31" t="str">
        <f>IF(ISERROR(VLOOKUP(M980,[1]Plan!$Q$5:$R$22,2,FALSE)),"",VLOOKUP(M980,[1]Plan!$Q$5:$R$22,2,FALSE))</f>
        <v/>
      </c>
      <c r="O980" s="31" t="str">
        <f>IF(ISERROR(INDEX([1]Plan!$B:$B,MATCH(F980,[1]Plan!$C:$C,0))),"",INDEX([1]Plan!$B:$B,MATCH(F980,[1]Plan!$C:$C,0)))</f>
        <v/>
      </c>
      <c r="P980" s="33" t="str">
        <f t="shared" si="123"/>
        <v/>
      </c>
      <c r="Q980" s="33">
        <f t="shared" si="124"/>
        <v>0</v>
      </c>
      <c r="R980" s="33" t="str">
        <f t="shared" si="125"/>
        <v/>
      </c>
      <c r="S980" s="33" t="str">
        <f>IF(Z980="DUPLIKAT","",Tabelle1[[#This Row],[Soll-Monat]])</f>
        <v/>
      </c>
      <c r="T980" s="33" t="str">
        <f>IF(ISERROR(IF(M980=99,"",INDEX([1]Plan!A:O,MATCH($O980,[1]Plan!B:B,0),MATCH($C980,[1]Plan!$A$2:$O$2,0)))),"",IF(M980=99,"",INDEX([1]Plan!A:O,MATCH($O980,[1]Plan!B:B,0),MATCH($C980,[1]Plan!$A$2:$O$2,0))))</f>
        <v/>
      </c>
      <c r="U980" s="33">
        <f>IF(ISERROR(SUMIFS(P:P,E:E,Datenbank!$E980,C:C,Datenbank!$C980)),"",SUMIFS(P:P,E:E,Datenbank!$E980,C:C,Datenbank!$C980))+IF(ISERROR(SUMIFS(Q:Q,E:E,Datenbank!$E980,C:C,Datenbank!$C980)),"",SUMIFS(Q:Q,E:E,Datenbank!$E980,C:C,Datenbank!$C980))</f>
        <v>0</v>
      </c>
      <c r="V980" s="33" t="str">
        <f>IF(ISERROR(IF(Z980="Duplikat","",(Datenbank!$U980-Datenbank!$T980))),"",IF(Z980="Duplikat","",(Datenbank!$U980-Datenbank!$T980)))</f>
        <v/>
      </c>
      <c r="W980" s="33">
        <f ca="1">IF(ISERROR(SUMIF(O:T,Datenbank!$O980,T:T)),"",SUMIF(O:T,Datenbank!$O980,T:T))</f>
        <v>0</v>
      </c>
      <c r="X980" s="33">
        <f ca="1">IF(ISERROR(SUMIF(O:Q,Datenbank!$O980,Q:Q)),"",SUMIF(O:Q,Datenbank!$O980,Q:Q))+IF(ISERROR(SUMIF(O:Q,Datenbank!$O980,P:P)),"",SUMIF(O:Q,Datenbank!$O980,P:P))</f>
        <v>0</v>
      </c>
      <c r="Y980" s="33">
        <f ca="1">IF(ISERROR(Datenbank!$X980-W980),"",Datenbank!$X980-W980)</f>
        <v>0</v>
      </c>
      <c r="Z980" s="31" t="str" cm="1">
        <f t="array" ref="Z980">_xlfn.LET(_xlpm.fi,_xlfn._xlws.FILTER($O980:$O$2480,(MONTH($D980:$D$2480)=MONTH($D980))*($O980:$O$2480=$O980)),IF(COUNT(_xlpm.fi)&gt;1,"DUPLIKAT",""))</f>
        <v/>
      </c>
      <c r="AA980" s="31"/>
      <c r="AB980" s="31"/>
    </row>
    <row r="981" spans="2:28" ht="20.100000000000001" customHeight="1" x14ac:dyDescent="0.25">
      <c r="B981" s="31">
        <f t="shared" ref="B981:B1000" si="128">B980+1</f>
        <v>969</v>
      </c>
      <c r="C981" s="31">
        <f t="shared" ref="C981:C1000" si="129">MONTH(D981)*1</f>
        <v>1</v>
      </c>
      <c r="D981" s="32"/>
      <c r="E981" s="31"/>
      <c r="F981" s="31">
        <f>Datenbank!$E981</f>
        <v>0</v>
      </c>
      <c r="G981" s="33" t="str">
        <f>IF(ISERROR(INDEX([1]Plan!A:O,MATCH(E981,[1]Plan!C:C,0),MATCH(C981,[1]Plan!$A$2:$O$2,0))),"",INDEX([1]Plan!A:O,MATCH(E981,[1]Plan!C:C,0),MATCH(C981,[1]Plan!$A$2:$O$2,0)))</f>
        <v/>
      </c>
      <c r="H981" s="33"/>
      <c r="I981" s="33"/>
      <c r="J981" s="31"/>
      <c r="K981" s="33" t="str">
        <f t="shared" si="126"/>
        <v/>
      </c>
      <c r="L981" s="33" t="str">
        <f t="shared" si="127"/>
        <v/>
      </c>
      <c r="M981" s="31" t="str">
        <f t="shared" ref="M981:M1000" si="130">IF(E981&gt;0,LEFT(O981,2)*1,"")</f>
        <v/>
      </c>
      <c r="N981" s="31" t="str">
        <f>IF(ISERROR(VLOOKUP(M981,[1]Plan!$Q$5:$R$22,2,FALSE)),"",VLOOKUP(M981,[1]Plan!$Q$5:$R$22,2,FALSE))</f>
        <v/>
      </c>
      <c r="O981" s="31" t="str">
        <f>IF(ISERROR(INDEX([1]Plan!$B:$B,MATCH(F981,[1]Plan!$C:$C,0))),"",INDEX([1]Plan!$B:$B,MATCH(F981,[1]Plan!$C:$C,0)))</f>
        <v/>
      </c>
      <c r="P981" s="33" t="str">
        <f t="shared" ref="P981:P1000" si="131">IF(ISERROR(IF(M981=99,0,IF(M981&lt;&gt;10,G981+I981,0))),"",IF(M981=99,0,IF(M981&lt;&gt;10,G981+I981,0)))</f>
        <v/>
      </c>
      <c r="Q981" s="33">
        <f t="shared" ref="Q981:Q1000" si="132">IF(ISERROR(IF(M981=10,G981+I981,0)*1),"",IF(M981=10,G981+I981,0)*1)</f>
        <v>0</v>
      </c>
      <c r="R981" s="33" t="str">
        <f t="shared" ref="R981:R1000" si="133">IF(M981=99,G981,"")</f>
        <v/>
      </c>
      <c r="S981" s="33" t="str">
        <f>IF(Z981="DUPLIKAT","",Tabelle1[[#This Row],[Soll-Monat]])</f>
        <v/>
      </c>
      <c r="T981" s="33" t="str">
        <f>IF(ISERROR(IF(M981=99,"",INDEX([1]Plan!A:O,MATCH($O981,[1]Plan!B:B,0),MATCH($C981,[1]Plan!$A$2:$O$2,0)))),"",IF(M981=99,"",INDEX([1]Plan!A:O,MATCH($O981,[1]Plan!B:B,0),MATCH($C981,[1]Plan!$A$2:$O$2,0))))</f>
        <v/>
      </c>
      <c r="U981" s="33">
        <f>IF(ISERROR(SUMIFS(P:P,E:E,Datenbank!$E981,C:C,Datenbank!$C981)),"",SUMIFS(P:P,E:E,Datenbank!$E981,C:C,Datenbank!$C981))+IF(ISERROR(SUMIFS(Q:Q,E:E,Datenbank!$E981,C:C,Datenbank!$C981)),"",SUMIFS(Q:Q,E:E,Datenbank!$E981,C:C,Datenbank!$C981))</f>
        <v>0</v>
      </c>
      <c r="V981" s="33" t="str">
        <f>IF(ISERROR(IF(Z981="Duplikat","",(Datenbank!$U981-Datenbank!$T981))),"",IF(Z981="Duplikat","",(Datenbank!$U981-Datenbank!$T981)))</f>
        <v/>
      </c>
      <c r="W981" s="33">
        <f ca="1">IF(ISERROR(SUMIF(O:T,Datenbank!$O981,T:T)),"",SUMIF(O:T,Datenbank!$O981,T:T))</f>
        <v>0</v>
      </c>
      <c r="X981" s="33">
        <f ca="1">IF(ISERROR(SUMIF(O:Q,Datenbank!$O981,Q:Q)),"",SUMIF(O:Q,Datenbank!$O981,Q:Q))+IF(ISERROR(SUMIF(O:Q,Datenbank!$O981,P:P)),"",SUMIF(O:Q,Datenbank!$O981,P:P))</f>
        <v>0</v>
      </c>
      <c r="Y981" s="33">
        <f ca="1">IF(ISERROR(Datenbank!$X981-W981),"",Datenbank!$X981-W981)</f>
        <v>0</v>
      </c>
      <c r="Z981" s="31" t="str" cm="1">
        <f t="array" ref="Z981">_xlfn.LET(_xlpm.fi,_xlfn._xlws.FILTER($O981:$O$2480,(MONTH($D981:$D$2480)=MONTH($D981))*($O981:$O$2480=$O981)),IF(COUNT(_xlpm.fi)&gt;1,"DUPLIKAT",""))</f>
        <v/>
      </c>
      <c r="AA981" s="31"/>
      <c r="AB981" s="31"/>
    </row>
    <row r="982" spans="2:28" ht="20.100000000000001" customHeight="1" x14ac:dyDescent="0.25">
      <c r="B982" s="31">
        <f t="shared" si="128"/>
        <v>970</v>
      </c>
      <c r="C982" s="31">
        <f t="shared" si="129"/>
        <v>1</v>
      </c>
      <c r="D982" s="32"/>
      <c r="E982" s="31"/>
      <c r="F982" s="31">
        <f>Datenbank!$E982</f>
        <v>0</v>
      </c>
      <c r="G982" s="33" t="str">
        <f>IF(ISERROR(INDEX([1]Plan!A:O,MATCH(E982,[1]Plan!C:C,0),MATCH(C982,[1]Plan!$A$2:$O$2,0))),"",INDEX([1]Plan!A:O,MATCH(E982,[1]Plan!C:C,0),MATCH(C982,[1]Plan!$A$2:$O$2,0)))</f>
        <v/>
      </c>
      <c r="H982" s="33"/>
      <c r="I982" s="33"/>
      <c r="J982" s="31"/>
      <c r="K982" s="33" t="str">
        <f t="shared" si="126"/>
        <v/>
      </c>
      <c r="L982" s="33" t="str">
        <f t="shared" si="127"/>
        <v/>
      </c>
      <c r="M982" s="31" t="str">
        <f t="shared" si="130"/>
        <v/>
      </c>
      <c r="N982" s="31" t="str">
        <f>IF(ISERROR(VLOOKUP(M982,[1]Plan!$Q$5:$R$22,2,FALSE)),"",VLOOKUP(M982,[1]Plan!$Q$5:$R$22,2,FALSE))</f>
        <v/>
      </c>
      <c r="O982" s="31" t="str">
        <f>IF(ISERROR(INDEX([1]Plan!$B:$B,MATCH(F982,[1]Plan!$C:$C,0))),"",INDEX([1]Plan!$B:$B,MATCH(F982,[1]Plan!$C:$C,0)))</f>
        <v/>
      </c>
      <c r="P982" s="33" t="str">
        <f t="shared" si="131"/>
        <v/>
      </c>
      <c r="Q982" s="33">
        <f t="shared" si="132"/>
        <v>0</v>
      </c>
      <c r="R982" s="33" t="str">
        <f t="shared" si="133"/>
        <v/>
      </c>
      <c r="S982" s="33" t="str">
        <f>IF(Z982="DUPLIKAT","",Tabelle1[[#This Row],[Soll-Monat]])</f>
        <v/>
      </c>
      <c r="T982" s="33" t="str">
        <f>IF(ISERROR(IF(M982=99,"",INDEX([1]Plan!A:O,MATCH($O982,[1]Plan!B:B,0),MATCH($C982,[1]Plan!$A$2:$O$2,0)))),"",IF(M982=99,"",INDEX([1]Plan!A:O,MATCH($O982,[1]Plan!B:B,0),MATCH($C982,[1]Plan!$A$2:$O$2,0))))</f>
        <v/>
      </c>
      <c r="U982" s="33">
        <f>IF(ISERROR(SUMIFS(P:P,E:E,Datenbank!$E982,C:C,Datenbank!$C982)),"",SUMIFS(P:P,E:E,Datenbank!$E982,C:C,Datenbank!$C982))+IF(ISERROR(SUMIFS(Q:Q,E:E,Datenbank!$E982,C:C,Datenbank!$C982)),"",SUMIFS(Q:Q,E:E,Datenbank!$E982,C:C,Datenbank!$C982))</f>
        <v>0</v>
      </c>
      <c r="V982" s="33" t="str">
        <f>IF(ISERROR(IF(Z982="Duplikat","",(Datenbank!$U982-Datenbank!$T982))),"",IF(Z982="Duplikat","",(Datenbank!$U982-Datenbank!$T982)))</f>
        <v/>
      </c>
      <c r="W982" s="33">
        <f ca="1">IF(ISERROR(SUMIF(O:T,Datenbank!$O982,T:T)),"",SUMIF(O:T,Datenbank!$O982,T:T))</f>
        <v>0</v>
      </c>
      <c r="X982" s="33">
        <f ca="1">IF(ISERROR(SUMIF(O:Q,Datenbank!$O982,Q:Q)),"",SUMIF(O:Q,Datenbank!$O982,Q:Q))+IF(ISERROR(SUMIF(O:Q,Datenbank!$O982,P:P)),"",SUMIF(O:Q,Datenbank!$O982,P:P))</f>
        <v>0</v>
      </c>
      <c r="Y982" s="33">
        <f ca="1">IF(ISERROR(Datenbank!$X982-W982),"",Datenbank!$X982-W982)</f>
        <v>0</v>
      </c>
      <c r="Z982" s="31" t="str" cm="1">
        <f t="array" ref="Z982">_xlfn.LET(_xlpm.fi,_xlfn._xlws.FILTER($O982:$O$2480,(MONTH($D982:$D$2480)=MONTH($D982))*($O982:$O$2480=$O982)),IF(COUNT(_xlpm.fi)&gt;1,"DUPLIKAT",""))</f>
        <v/>
      </c>
      <c r="AA982" s="31"/>
      <c r="AB982" s="31"/>
    </row>
    <row r="983" spans="2:28" ht="20.100000000000001" customHeight="1" x14ac:dyDescent="0.25">
      <c r="B983" s="31">
        <f t="shared" si="128"/>
        <v>971</v>
      </c>
      <c r="C983" s="31">
        <f t="shared" si="129"/>
        <v>1</v>
      </c>
      <c r="D983" s="32"/>
      <c r="E983" s="31"/>
      <c r="F983" s="31">
        <f>Datenbank!$E983</f>
        <v>0</v>
      </c>
      <c r="G983" s="33" t="str">
        <f>IF(ISERROR(INDEX([1]Plan!A:O,MATCH(E983,[1]Plan!C:C,0),MATCH(C983,[1]Plan!$A$2:$O$2,0))),"",INDEX([1]Plan!A:O,MATCH(E983,[1]Plan!C:C,0),MATCH(C983,[1]Plan!$A$2:$O$2,0)))</f>
        <v/>
      </c>
      <c r="H983" s="33"/>
      <c r="I983" s="33"/>
      <c r="J983" s="31"/>
      <c r="K983" s="33" t="str">
        <f t="shared" si="126"/>
        <v/>
      </c>
      <c r="L983" s="33" t="str">
        <f t="shared" si="127"/>
        <v/>
      </c>
      <c r="M983" s="31" t="str">
        <f t="shared" si="130"/>
        <v/>
      </c>
      <c r="N983" s="31" t="str">
        <f>IF(ISERROR(VLOOKUP(M983,[1]Plan!$Q$5:$R$22,2,FALSE)),"",VLOOKUP(M983,[1]Plan!$Q$5:$R$22,2,FALSE))</f>
        <v/>
      </c>
      <c r="O983" s="31" t="str">
        <f>IF(ISERROR(INDEX([1]Plan!$B:$B,MATCH(F983,[1]Plan!$C:$C,0))),"",INDEX([1]Plan!$B:$B,MATCH(F983,[1]Plan!$C:$C,0)))</f>
        <v/>
      </c>
      <c r="P983" s="33" t="str">
        <f t="shared" si="131"/>
        <v/>
      </c>
      <c r="Q983" s="33">
        <f t="shared" si="132"/>
        <v>0</v>
      </c>
      <c r="R983" s="33" t="str">
        <f t="shared" si="133"/>
        <v/>
      </c>
      <c r="S983" s="33" t="str">
        <f>IF(Z983="DUPLIKAT","",Tabelle1[[#This Row],[Soll-Monat]])</f>
        <v/>
      </c>
      <c r="T983" s="33" t="str">
        <f>IF(ISERROR(IF(M983=99,"",INDEX([1]Plan!A:O,MATCH($O983,[1]Plan!B:B,0),MATCH($C983,[1]Plan!$A$2:$O$2,0)))),"",IF(M983=99,"",INDEX([1]Plan!A:O,MATCH($O983,[1]Plan!B:B,0),MATCH($C983,[1]Plan!$A$2:$O$2,0))))</f>
        <v/>
      </c>
      <c r="U983" s="33">
        <f>IF(ISERROR(SUMIFS(P:P,E:E,Datenbank!$E983,C:C,Datenbank!$C983)),"",SUMIFS(P:P,E:E,Datenbank!$E983,C:C,Datenbank!$C983))+IF(ISERROR(SUMIFS(Q:Q,E:E,Datenbank!$E983,C:C,Datenbank!$C983)),"",SUMIFS(Q:Q,E:E,Datenbank!$E983,C:C,Datenbank!$C983))</f>
        <v>0</v>
      </c>
      <c r="V983" s="33" t="str">
        <f>IF(ISERROR(IF(Z983="Duplikat","",(Datenbank!$U983-Datenbank!$T983))),"",IF(Z983="Duplikat","",(Datenbank!$U983-Datenbank!$T983)))</f>
        <v/>
      </c>
      <c r="W983" s="33">
        <f ca="1">IF(ISERROR(SUMIF(O:T,Datenbank!$O983,T:T)),"",SUMIF(O:T,Datenbank!$O983,T:T))</f>
        <v>0</v>
      </c>
      <c r="X983" s="33">
        <f ca="1">IF(ISERROR(SUMIF(O:Q,Datenbank!$O983,Q:Q)),"",SUMIF(O:Q,Datenbank!$O983,Q:Q))+IF(ISERROR(SUMIF(O:Q,Datenbank!$O983,P:P)),"",SUMIF(O:Q,Datenbank!$O983,P:P))</f>
        <v>0</v>
      </c>
      <c r="Y983" s="33">
        <f ca="1">IF(ISERROR(Datenbank!$X983-W983),"",Datenbank!$X983-W983)</f>
        <v>0</v>
      </c>
      <c r="Z983" s="31" t="str" cm="1">
        <f t="array" ref="Z983">_xlfn.LET(_xlpm.fi,_xlfn._xlws.FILTER($O983:$O$2480,(MONTH($D983:$D$2480)=MONTH($D983))*($O983:$O$2480=$O983)),IF(COUNT(_xlpm.fi)&gt;1,"DUPLIKAT",""))</f>
        <v/>
      </c>
      <c r="AA983" s="31"/>
      <c r="AB983" s="31"/>
    </row>
    <row r="984" spans="2:28" ht="20.100000000000001" customHeight="1" x14ac:dyDescent="0.25">
      <c r="B984" s="31">
        <f t="shared" si="128"/>
        <v>972</v>
      </c>
      <c r="C984" s="31">
        <f t="shared" si="129"/>
        <v>1</v>
      </c>
      <c r="D984" s="32"/>
      <c r="E984" s="31"/>
      <c r="F984" s="31">
        <f>Datenbank!$E984</f>
        <v>0</v>
      </c>
      <c r="G984" s="33" t="str">
        <f>IF(ISERROR(INDEX([1]Plan!A:O,MATCH(E984,[1]Plan!C:C,0),MATCH(C984,[1]Plan!$A$2:$O$2,0))),"",INDEX([1]Plan!A:O,MATCH(E984,[1]Plan!C:C,0),MATCH(C984,[1]Plan!$A$2:$O$2,0)))</f>
        <v/>
      </c>
      <c r="H984" s="33"/>
      <c r="I984" s="33"/>
      <c r="J984" s="31"/>
      <c r="K984" s="33" t="str">
        <f t="shared" si="126"/>
        <v/>
      </c>
      <c r="L984" s="33" t="str">
        <f t="shared" si="127"/>
        <v/>
      </c>
      <c r="M984" s="31" t="str">
        <f t="shared" si="130"/>
        <v/>
      </c>
      <c r="N984" s="31" t="str">
        <f>IF(ISERROR(VLOOKUP(M984,[1]Plan!$Q$5:$R$22,2,FALSE)),"",VLOOKUP(M984,[1]Plan!$Q$5:$R$22,2,FALSE))</f>
        <v/>
      </c>
      <c r="O984" s="31" t="str">
        <f>IF(ISERROR(INDEX([1]Plan!$B:$B,MATCH(F984,[1]Plan!$C:$C,0))),"",INDEX([1]Plan!$B:$B,MATCH(F984,[1]Plan!$C:$C,0)))</f>
        <v/>
      </c>
      <c r="P984" s="33" t="str">
        <f t="shared" si="131"/>
        <v/>
      </c>
      <c r="Q984" s="33">
        <f t="shared" si="132"/>
        <v>0</v>
      </c>
      <c r="R984" s="33" t="str">
        <f t="shared" si="133"/>
        <v/>
      </c>
      <c r="S984" s="33" t="str">
        <f>IF(Z984="DUPLIKAT","",Tabelle1[[#This Row],[Soll-Monat]])</f>
        <v/>
      </c>
      <c r="T984" s="33" t="str">
        <f>IF(ISERROR(IF(M984=99,"",INDEX([1]Plan!A:O,MATCH($O984,[1]Plan!B:B,0),MATCH($C984,[1]Plan!$A$2:$O$2,0)))),"",IF(M984=99,"",INDEX([1]Plan!A:O,MATCH($O984,[1]Plan!B:B,0),MATCH($C984,[1]Plan!$A$2:$O$2,0))))</f>
        <v/>
      </c>
      <c r="U984" s="33">
        <f>IF(ISERROR(SUMIFS(P:P,E:E,Datenbank!$E984,C:C,Datenbank!$C984)),"",SUMIFS(P:P,E:E,Datenbank!$E984,C:C,Datenbank!$C984))+IF(ISERROR(SUMIFS(Q:Q,E:E,Datenbank!$E984,C:C,Datenbank!$C984)),"",SUMIFS(Q:Q,E:E,Datenbank!$E984,C:C,Datenbank!$C984))</f>
        <v>0</v>
      </c>
      <c r="V984" s="33" t="str">
        <f>IF(ISERROR(IF(Z984="Duplikat","",(Datenbank!$U984-Datenbank!$T984))),"",IF(Z984="Duplikat","",(Datenbank!$U984-Datenbank!$T984)))</f>
        <v/>
      </c>
      <c r="W984" s="33">
        <f ca="1">IF(ISERROR(SUMIF(O:T,Datenbank!$O984,T:T)),"",SUMIF(O:T,Datenbank!$O984,T:T))</f>
        <v>0</v>
      </c>
      <c r="X984" s="33">
        <f ca="1">IF(ISERROR(SUMIF(O:Q,Datenbank!$O984,Q:Q)),"",SUMIF(O:Q,Datenbank!$O984,Q:Q))+IF(ISERROR(SUMIF(O:Q,Datenbank!$O984,P:P)),"",SUMIF(O:Q,Datenbank!$O984,P:P))</f>
        <v>0</v>
      </c>
      <c r="Y984" s="33">
        <f ca="1">IF(ISERROR(Datenbank!$X984-W984),"",Datenbank!$X984-W984)</f>
        <v>0</v>
      </c>
      <c r="Z984" s="31" t="str" cm="1">
        <f t="array" ref="Z984">_xlfn.LET(_xlpm.fi,_xlfn._xlws.FILTER($O984:$O$2480,(MONTH($D984:$D$2480)=MONTH($D984))*($O984:$O$2480=$O984)),IF(COUNT(_xlpm.fi)&gt;1,"DUPLIKAT",""))</f>
        <v/>
      </c>
      <c r="AA984" s="31"/>
      <c r="AB984" s="31"/>
    </row>
    <row r="985" spans="2:28" ht="20.100000000000001" customHeight="1" x14ac:dyDescent="0.25">
      <c r="B985" s="31">
        <f t="shared" si="128"/>
        <v>973</v>
      </c>
      <c r="C985" s="31">
        <f t="shared" si="129"/>
        <v>1</v>
      </c>
      <c r="D985" s="32"/>
      <c r="E985" s="31"/>
      <c r="F985" s="31">
        <f>Datenbank!$E985</f>
        <v>0</v>
      </c>
      <c r="G985" s="33" t="str">
        <f>IF(ISERROR(INDEX([1]Plan!A:O,MATCH(E985,[1]Plan!C:C,0),MATCH(C985,[1]Plan!$A$2:$O$2,0))),"",INDEX([1]Plan!A:O,MATCH(E985,[1]Plan!C:C,0),MATCH(C985,[1]Plan!$A$2:$O$2,0)))</f>
        <v/>
      </c>
      <c r="H985" s="33"/>
      <c r="I985" s="33"/>
      <c r="J985" s="31"/>
      <c r="K985" s="33" t="str">
        <f t="shared" si="126"/>
        <v/>
      </c>
      <c r="L985" s="33" t="str">
        <f t="shared" si="127"/>
        <v/>
      </c>
      <c r="M985" s="31" t="str">
        <f t="shared" si="130"/>
        <v/>
      </c>
      <c r="N985" s="31" t="str">
        <f>IF(ISERROR(VLOOKUP(M985,[1]Plan!$Q$5:$R$22,2,FALSE)),"",VLOOKUP(M985,[1]Plan!$Q$5:$R$22,2,FALSE))</f>
        <v/>
      </c>
      <c r="O985" s="31" t="str">
        <f>IF(ISERROR(INDEX([1]Plan!$B:$B,MATCH(F985,[1]Plan!$C:$C,0))),"",INDEX([1]Plan!$B:$B,MATCH(F985,[1]Plan!$C:$C,0)))</f>
        <v/>
      </c>
      <c r="P985" s="33" t="str">
        <f t="shared" si="131"/>
        <v/>
      </c>
      <c r="Q985" s="33">
        <f t="shared" si="132"/>
        <v>0</v>
      </c>
      <c r="R985" s="33" t="str">
        <f t="shared" si="133"/>
        <v/>
      </c>
      <c r="S985" s="33" t="str">
        <f>IF(Z985="DUPLIKAT","",Tabelle1[[#This Row],[Soll-Monat]])</f>
        <v/>
      </c>
      <c r="T985" s="33" t="str">
        <f>IF(ISERROR(IF(M985=99,"",INDEX([1]Plan!A:O,MATCH($O985,[1]Plan!B:B,0),MATCH($C985,[1]Plan!$A$2:$O$2,0)))),"",IF(M985=99,"",INDEX([1]Plan!A:O,MATCH($O985,[1]Plan!B:B,0),MATCH($C985,[1]Plan!$A$2:$O$2,0))))</f>
        <v/>
      </c>
      <c r="U985" s="33">
        <f>IF(ISERROR(SUMIFS(P:P,E:E,Datenbank!$E985,C:C,Datenbank!$C985)),"",SUMIFS(P:P,E:E,Datenbank!$E985,C:C,Datenbank!$C985))+IF(ISERROR(SUMIFS(Q:Q,E:E,Datenbank!$E985,C:C,Datenbank!$C985)),"",SUMIFS(Q:Q,E:E,Datenbank!$E985,C:C,Datenbank!$C985))</f>
        <v>0</v>
      </c>
      <c r="V985" s="33" t="str">
        <f>IF(ISERROR(IF(Z985="Duplikat","",(Datenbank!$U985-Datenbank!$T985))),"",IF(Z985="Duplikat","",(Datenbank!$U985-Datenbank!$T985)))</f>
        <v/>
      </c>
      <c r="W985" s="33">
        <f ca="1">IF(ISERROR(SUMIF(O:T,Datenbank!$O985,T:T)),"",SUMIF(O:T,Datenbank!$O985,T:T))</f>
        <v>0</v>
      </c>
      <c r="X985" s="33">
        <f ca="1">IF(ISERROR(SUMIF(O:Q,Datenbank!$O985,Q:Q)),"",SUMIF(O:Q,Datenbank!$O985,Q:Q))+IF(ISERROR(SUMIF(O:Q,Datenbank!$O985,P:P)),"",SUMIF(O:Q,Datenbank!$O985,P:P))</f>
        <v>0</v>
      </c>
      <c r="Y985" s="33">
        <f ca="1">IF(ISERROR(Datenbank!$X985-W985),"",Datenbank!$X985-W985)</f>
        <v>0</v>
      </c>
      <c r="Z985" s="31" t="str" cm="1">
        <f t="array" ref="Z985">_xlfn.LET(_xlpm.fi,_xlfn._xlws.FILTER($O985:$O$2480,(MONTH($D985:$D$2480)=MONTH($D985))*($O985:$O$2480=$O985)),IF(COUNT(_xlpm.fi)&gt;1,"DUPLIKAT",""))</f>
        <v/>
      </c>
      <c r="AA985" s="31"/>
      <c r="AB985" s="31"/>
    </row>
    <row r="986" spans="2:28" ht="20.100000000000001" customHeight="1" x14ac:dyDescent="0.25">
      <c r="B986" s="31">
        <f t="shared" si="128"/>
        <v>974</v>
      </c>
      <c r="C986" s="31">
        <f t="shared" si="129"/>
        <v>1</v>
      </c>
      <c r="D986" s="32"/>
      <c r="E986" s="31"/>
      <c r="F986" s="31">
        <f>Datenbank!$E986</f>
        <v>0</v>
      </c>
      <c r="G986" s="33" t="str">
        <f>IF(ISERROR(INDEX([1]Plan!A:O,MATCH(E986,[1]Plan!C:C,0),MATCH(C986,[1]Plan!$A$2:$O$2,0))),"",INDEX([1]Plan!A:O,MATCH(E986,[1]Plan!C:C,0),MATCH(C986,[1]Plan!$A$2:$O$2,0)))</f>
        <v/>
      </c>
      <c r="H986" s="33"/>
      <c r="I986" s="33"/>
      <c r="J986" s="31"/>
      <c r="K986" s="33" t="str">
        <f t="shared" si="126"/>
        <v/>
      </c>
      <c r="L986" s="33" t="str">
        <f t="shared" si="127"/>
        <v/>
      </c>
      <c r="M986" s="31" t="str">
        <f t="shared" si="130"/>
        <v/>
      </c>
      <c r="N986" s="31" t="str">
        <f>IF(ISERROR(VLOOKUP(M986,[1]Plan!$Q$5:$R$22,2,FALSE)),"",VLOOKUP(M986,[1]Plan!$Q$5:$R$22,2,FALSE))</f>
        <v/>
      </c>
      <c r="O986" s="31" t="str">
        <f>IF(ISERROR(INDEX([1]Plan!$B:$B,MATCH(F986,[1]Plan!$C:$C,0))),"",INDEX([1]Plan!$B:$B,MATCH(F986,[1]Plan!$C:$C,0)))</f>
        <v/>
      </c>
      <c r="P986" s="33" t="str">
        <f t="shared" si="131"/>
        <v/>
      </c>
      <c r="Q986" s="33">
        <f t="shared" si="132"/>
        <v>0</v>
      </c>
      <c r="R986" s="33" t="str">
        <f t="shared" si="133"/>
        <v/>
      </c>
      <c r="S986" s="33" t="str">
        <f>IF(Z986="DUPLIKAT","",Tabelle1[[#This Row],[Soll-Monat]])</f>
        <v/>
      </c>
      <c r="T986" s="33" t="str">
        <f>IF(ISERROR(IF(M986=99,"",INDEX([1]Plan!A:O,MATCH($O986,[1]Plan!B:B,0),MATCH($C986,[1]Plan!$A$2:$O$2,0)))),"",IF(M986=99,"",INDEX([1]Plan!A:O,MATCH($O986,[1]Plan!B:B,0),MATCH($C986,[1]Plan!$A$2:$O$2,0))))</f>
        <v/>
      </c>
      <c r="U986" s="33">
        <f>IF(ISERROR(SUMIFS(P:P,E:E,Datenbank!$E986,C:C,Datenbank!$C986)),"",SUMIFS(P:P,E:E,Datenbank!$E986,C:C,Datenbank!$C986))+IF(ISERROR(SUMIFS(Q:Q,E:E,Datenbank!$E986,C:C,Datenbank!$C986)),"",SUMIFS(Q:Q,E:E,Datenbank!$E986,C:C,Datenbank!$C986))</f>
        <v>0</v>
      </c>
      <c r="V986" s="33" t="str">
        <f>IF(ISERROR(IF(Z986="Duplikat","",(Datenbank!$U986-Datenbank!$T986))),"",IF(Z986="Duplikat","",(Datenbank!$U986-Datenbank!$T986)))</f>
        <v/>
      </c>
      <c r="W986" s="33">
        <f ca="1">IF(ISERROR(SUMIF(O:T,Datenbank!$O986,T:T)),"",SUMIF(O:T,Datenbank!$O986,T:T))</f>
        <v>0</v>
      </c>
      <c r="X986" s="33">
        <f ca="1">IF(ISERROR(SUMIF(O:Q,Datenbank!$O986,Q:Q)),"",SUMIF(O:Q,Datenbank!$O986,Q:Q))+IF(ISERROR(SUMIF(O:Q,Datenbank!$O986,P:P)),"",SUMIF(O:Q,Datenbank!$O986,P:P))</f>
        <v>0</v>
      </c>
      <c r="Y986" s="33">
        <f ca="1">IF(ISERROR(Datenbank!$X986-W986),"",Datenbank!$X986-W986)</f>
        <v>0</v>
      </c>
      <c r="Z986" s="31" t="str" cm="1">
        <f t="array" ref="Z986">_xlfn.LET(_xlpm.fi,_xlfn._xlws.FILTER($O986:$O$2480,(MONTH($D986:$D$2480)=MONTH($D986))*($O986:$O$2480=$O986)),IF(COUNT(_xlpm.fi)&gt;1,"DUPLIKAT",""))</f>
        <v/>
      </c>
      <c r="AA986" s="31"/>
      <c r="AB986" s="31"/>
    </row>
    <row r="987" spans="2:28" ht="20.100000000000001" customHeight="1" x14ac:dyDescent="0.25">
      <c r="B987" s="31">
        <f t="shared" si="128"/>
        <v>975</v>
      </c>
      <c r="C987" s="31">
        <f t="shared" si="129"/>
        <v>1</v>
      </c>
      <c r="D987" s="32"/>
      <c r="E987" s="31"/>
      <c r="F987" s="31">
        <f>Datenbank!$E987</f>
        <v>0</v>
      </c>
      <c r="G987" s="33" t="str">
        <f>IF(ISERROR(INDEX([1]Plan!A:O,MATCH(E987,[1]Plan!C:C,0),MATCH(C987,[1]Plan!$A$2:$O$2,0))),"",INDEX([1]Plan!A:O,MATCH(E987,[1]Plan!C:C,0),MATCH(C987,[1]Plan!$A$2:$O$2,0)))</f>
        <v/>
      </c>
      <c r="H987" s="33"/>
      <c r="I987" s="33"/>
      <c r="J987" s="31"/>
      <c r="K987" s="33" t="str">
        <f t="shared" si="126"/>
        <v/>
      </c>
      <c r="L987" s="33" t="str">
        <f t="shared" si="127"/>
        <v/>
      </c>
      <c r="M987" s="31" t="str">
        <f t="shared" si="130"/>
        <v/>
      </c>
      <c r="N987" s="31" t="str">
        <f>IF(ISERROR(VLOOKUP(M987,[1]Plan!$Q$5:$R$22,2,FALSE)),"",VLOOKUP(M987,[1]Plan!$Q$5:$R$22,2,FALSE))</f>
        <v/>
      </c>
      <c r="O987" s="31" t="str">
        <f>IF(ISERROR(INDEX([1]Plan!$B:$B,MATCH(F987,[1]Plan!$C:$C,0))),"",INDEX([1]Plan!$B:$B,MATCH(F987,[1]Plan!$C:$C,0)))</f>
        <v/>
      </c>
      <c r="P987" s="33" t="str">
        <f t="shared" si="131"/>
        <v/>
      </c>
      <c r="Q987" s="33">
        <f t="shared" si="132"/>
        <v>0</v>
      </c>
      <c r="R987" s="33" t="str">
        <f t="shared" si="133"/>
        <v/>
      </c>
      <c r="S987" s="33" t="str">
        <f>IF(Z987="DUPLIKAT","",Tabelle1[[#This Row],[Soll-Monat]])</f>
        <v/>
      </c>
      <c r="T987" s="33" t="str">
        <f>IF(ISERROR(IF(M987=99,"",INDEX([1]Plan!A:O,MATCH($O987,[1]Plan!B:B,0),MATCH($C987,[1]Plan!$A$2:$O$2,0)))),"",IF(M987=99,"",INDEX([1]Plan!A:O,MATCH($O987,[1]Plan!B:B,0),MATCH($C987,[1]Plan!$A$2:$O$2,0))))</f>
        <v/>
      </c>
      <c r="U987" s="33">
        <f>IF(ISERROR(SUMIFS(P:P,E:E,Datenbank!$E987,C:C,Datenbank!$C987)),"",SUMIFS(P:P,E:E,Datenbank!$E987,C:C,Datenbank!$C987))+IF(ISERROR(SUMIFS(Q:Q,E:E,Datenbank!$E987,C:C,Datenbank!$C987)),"",SUMIFS(Q:Q,E:E,Datenbank!$E987,C:C,Datenbank!$C987))</f>
        <v>0</v>
      </c>
      <c r="V987" s="33" t="str">
        <f>IF(ISERROR(IF(Z987="Duplikat","",(Datenbank!$U987-Datenbank!$T987))),"",IF(Z987="Duplikat","",(Datenbank!$U987-Datenbank!$T987)))</f>
        <v/>
      </c>
      <c r="W987" s="33">
        <f ca="1">IF(ISERROR(SUMIF(O:T,Datenbank!$O987,T:T)),"",SUMIF(O:T,Datenbank!$O987,T:T))</f>
        <v>0</v>
      </c>
      <c r="X987" s="33">
        <f ca="1">IF(ISERROR(SUMIF(O:Q,Datenbank!$O987,Q:Q)),"",SUMIF(O:Q,Datenbank!$O987,Q:Q))+IF(ISERROR(SUMIF(O:Q,Datenbank!$O987,P:P)),"",SUMIF(O:Q,Datenbank!$O987,P:P))</f>
        <v>0</v>
      </c>
      <c r="Y987" s="33">
        <f ca="1">IF(ISERROR(Datenbank!$X987-W987),"",Datenbank!$X987-W987)</f>
        <v>0</v>
      </c>
      <c r="Z987" s="31" t="str" cm="1">
        <f t="array" ref="Z987">_xlfn.LET(_xlpm.fi,_xlfn._xlws.FILTER($O987:$O$2480,(MONTH($D987:$D$2480)=MONTH($D987))*($O987:$O$2480=$O987)),IF(COUNT(_xlpm.fi)&gt;1,"DUPLIKAT",""))</f>
        <v/>
      </c>
      <c r="AA987" s="31"/>
      <c r="AB987" s="31"/>
    </row>
    <row r="988" spans="2:28" ht="20.100000000000001" customHeight="1" x14ac:dyDescent="0.25">
      <c r="B988" s="31">
        <f t="shared" si="128"/>
        <v>976</v>
      </c>
      <c r="C988" s="31">
        <f t="shared" si="129"/>
        <v>1</v>
      </c>
      <c r="D988" s="32"/>
      <c r="E988" s="31"/>
      <c r="F988" s="31">
        <f>Datenbank!$E988</f>
        <v>0</v>
      </c>
      <c r="G988" s="33" t="str">
        <f>IF(ISERROR(INDEX([1]Plan!A:O,MATCH(E988,[1]Plan!C:C,0),MATCH(C988,[1]Plan!$A$2:$O$2,0))),"",INDEX([1]Plan!A:O,MATCH(E988,[1]Plan!C:C,0),MATCH(C988,[1]Plan!$A$2:$O$2,0)))</f>
        <v/>
      </c>
      <c r="H988" s="33"/>
      <c r="I988" s="33"/>
      <c r="J988" s="31"/>
      <c r="K988" s="33" t="str">
        <f t="shared" si="126"/>
        <v/>
      </c>
      <c r="L988" s="33" t="str">
        <f t="shared" si="127"/>
        <v/>
      </c>
      <c r="M988" s="31" t="str">
        <f t="shared" si="130"/>
        <v/>
      </c>
      <c r="N988" s="31" t="str">
        <f>IF(ISERROR(VLOOKUP(M988,[1]Plan!$Q$5:$R$22,2,FALSE)),"",VLOOKUP(M988,[1]Plan!$Q$5:$R$22,2,FALSE))</f>
        <v/>
      </c>
      <c r="O988" s="31" t="str">
        <f>IF(ISERROR(INDEX([1]Plan!$B:$B,MATCH(F988,[1]Plan!$C:$C,0))),"",INDEX([1]Plan!$B:$B,MATCH(F988,[1]Plan!$C:$C,0)))</f>
        <v/>
      </c>
      <c r="P988" s="33" t="str">
        <f t="shared" si="131"/>
        <v/>
      </c>
      <c r="Q988" s="33">
        <f t="shared" si="132"/>
        <v>0</v>
      </c>
      <c r="R988" s="33" t="str">
        <f t="shared" si="133"/>
        <v/>
      </c>
      <c r="S988" s="33" t="str">
        <f>IF(Z988="DUPLIKAT","",Tabelle1[[#This Row],[Soll-Monat]])</f>
        <v/>
      </c>
      <c r="T988" s="33" t="str">
        <f>IF(ISERROR(IF(M988=99,"",INDEX([1]Plan!A:O,MATCH($O988,[1]Plan!B:B,0),MATCH($C988,[1]Plan!$A$2:$O$2,0)))),"",IF(M988=99,"",INDEX([1]Plan!A:O,MATCH($O988,[1]Plan!B:B,0),MATCH($C988,[1]Plan!$A$2:$O$2,0))))</f>
        <v/>
      </c>
      <c r="U988" s="33">
        <f>IF(ISERROR(SUMIFS(P:P,E:E,Datenbank!$E988,C:C,Datenbank!$C988)),"",SUMIFS(P:P,E:E,Datenbank!$E988,C:C,Datenbank!$C988))+IF(ISERROR(SUMIFS(Q:Q,E:E,Datenbank!$E988,C:C,Datenbank!$C988)),"",SUMIFS(Q:Q,E:E,Datenbank!$E988,C:C,Datenbank!$C988))</f>
        <v>0</v>
      </c>
      <c r="V988" s="33" t="str">
        <f>IF(ISERROR(IF(Z988="Duplikat","",(Datenbank!$U988-Datenbank!$T988))),"",IF(Z988="Duplikat","",(Datenbank!$U988-Datenbank!$T988)))</f>
        <v/>
      </c>
      <c r="W988" s="33">
        <f ca="1">IF(ISERROR(SUMIF(O:T,Datenbank!$O988,T:T)),"",SUMIF(O:T,Datenbank!$O988,T:T))</f>
        <v>0</v>
      </c>
      <c r="X988" s="33">
        <f ca="1">IF(ISERROR(SUMIF(O:Q,Datenbank!$O988,Q:Q)),"",SUMIF(O:Q,Datenbank!$O988,Q:Q))+IF(ISERROR(SUMIF(O:Q,Datenbank!$O988,P:P)),"",SUMIF(O:Q,Datenbank!$O988,P:P))</f>
        <v>0</v>
      </c>
      <c r="Y988" s="33">
        <f ca="1">IF(ISERROR(Datenbank!$X988-W988),"",Datenbank!$X988-W988)</f>
        <v>0</v>
      </c>
      <c r="Z988" s="31" t="str" cm="1">
        <f t="array" ref="Z988">_xlfn.LET(_xlpm.fi,_xlfn._xlws.FILTER($O988:$O$2480,(MONTH($D988:$D$2480)=MONTH($D988))*($O988:$O$2480=$O988)),IF(COUNT(_xlpm.fi)&gt;1,"DUPLIKAT",""))</f>
        <v/>
      </c>
      <c r="AA988" s="31"/>
      <c r="AB988" s="31"/>
    </row>
    <row r="989" spans="2:28" ht="20.100000000000001" customHeight="1" x14ac:dyDescent="0.25">
      <c r="B989" s="31">
        <f t="shared" si="128"/>
        <v>977</v>
      </c>
      <c r="C989" s="31">
        <f t="shared" si="129"/>
        <v>1</v>
      </c>
      <c r="D989" s="32"/>
      <c r="E989" s="31"/>
      <c r="F989" s="31">
        <f>Datenbank!$E989</f>
        <v>0</v>
      </c>
      <c r="G989" s="33" t="str">
        <f>IF(ISERROR(INDEX([1]Plan!A:O,MATCH(E989,[1]Plan!C:C,0),MATCH(C989,[1]Plan!$A$2:$O$2,0))),"",INDEX([1]Plan!A:O,MATCH(E989,[1]Plan!C:C,0),MATCH(C989,[1]Plan!$A$2:$O$2,0)))</f>
        <v/>
      </c>
      <c r="H989" s="33"/>
      <c r="I989" s="33"/>
      <c r="J989" s="31"/>
      <c r="K989" s="33" t="str">
        <f t="shared" si="126"/>
        <v/>
      </c>
      <c r="L989" s="33" t="str">
        <f t="shared" si="127"/>
        <v/>
      </c>
      <c r="M989" s="31" t="str">
        <f t="shared" si="130"/>
        <v/>
      </c>
      <c r="N989" s="31" t="str">
        <f>IF(ISERROR(VLOOKUP(M989,[1]Plan!$Q$5:$R$22,2,FALSE)),"",VLOOKUP(M989,[1]Plan!$Q$5:$R$22,2,FALSE))</f>
        <v/>
      </c>
      <c r="O989" s="31" t="str">
        <f>IF(ISERROR(INDEX([1]Plan!$B:$B,MATCH(F989,[1]Plan!$C:$C,0))),"",INDEX([1]Plan!$B:$B,MATCH(F989,[1]Plan!$C:$C,0)))</f>
        <v/>
      </c>
      <c r="P989" s="33" t="str">
        <f t="shared" si="131"/>
        <v/>
      </c>
      <c r="Q989" s="33">
        <f t="shared" si="132"/>
        <v>0</v>
      </c>
      <c r="R989" s="33" t="str">
        <f t="shared" si="133"/>
        <v/>
      </c>
      <c r="S989" s="33" t="str">
        <f>IF(Z989="DUPLIKAT","",Tabelle1[[#This Row],[Soll-Monat]])</f>
        <v/>
      </c>
      <c r="T989" s="33" t="str">
        <f>IF(ISERROR(IF(M989=99,"",INDEX([1]Plan!A:O,MATCH($O989,[1]Plan!B:B,0),MATCH($C989,[1]Plan!$A$2:$O$2,0)))),"",IF(M989=99,"",INDEX([1]Plan!A:O,MATCH($O989,[1]Plan!B:B,0),MATCH($C989,[1]Plan!$A$2:$O$2,0))))</f>
        <v/>
      </c>
      <c r="U989" s="33">
        <f>IF(ISERROR(SUMIFS(P:P,E:E,Datenbank!$E989,C:C,Datenbank!$C989)),"",SUMIFS(P:P,E:E,Datenbank!$E989,C:C,Datenbank!$C989))+IF(ISERROR(SUMIFS(Q:Q,E:E,Datenbank!$E989,C:C,Datenbank!$C989)),"",SUMIFS(Q:Q,E:E,Datenbank!$E989,C:C,Datenbank!$C989))</f>
        <v>0</v>
      </c>
      <c r="V989" s="33" t="str">
        <f>IF(ISERROR(IF(Z989="Duplikat","",(Datenbank!$U989-Datenbank!$T989))),"",IF(Z989="Duplikat","",(Datenbank!$U989-Datenbank!$T989)))</f>
        <v/>
      </c>
      <c r="W989" s="33">
        <f ca="1">IF(ISERROR(SUMIF(O:T,Datenbank!$O989,T:T)),"",SUMIF(O:T,Datenbank!$O989,T:T))</f>
        <v>0</v>
      </c>
      <c r="X989" s="33">
        <f ca="1">IF(ISERROR(SUMIF(O:Q,Datenbank!$O989,Q:Q)),"",SUMIF(O:Q,Datenbank!$O989,Q:Q))+IF(ISERROR(SUMIF(O:Q,Datenbank!$O989,P:P)),"",SUMIF(O:Q,Datenbank!$O989,P:P))</f>
        <v>0</v>
      </c>
      <c r="Y989" s="33">
        <f ca="1">IF(ISERROR(Datenbank!$X989-W989),"",Datenbank!$X989-W989)</f>
        <v>0</v>
      </c>
      <c r="Z989" s="31" t="str" cm="1">
        <f t="array" ref="Z989">_xlfn.LET(_xlpm.fi,_xlfn._xlws.FILTER($O989:$O$2480,(MONTH($D989:$D$2480)=MONTH($D989))*($O989:$O$2480=$O989)),IF(COUNT(_xlpm.fi)&gt;1,"DUPLIKAT",""))</f>
        <v/>
      </c>
      <c r="AA989" s="31"/>
      <c r="AB989" s="31"/>
    </row>
    <row r="990" spans="2:28" ht="20.100000000000001" customHeight="1" x14ac:dyDescent="0.25">
      <c r="B990" s="31">
        <f t="shared" si="128"/>
        <v>978</v>
      </c>
      <c r="C990" s="31">
        <f t="shared" si="129"/>
        <v>1</v>
      </c>
      <c r="D990" s="32"/>
      <c r="E990" s="31"/>
      <c r="F990" s="31">
        <f>Datenbank!$E990</f>
        <v>0</v>
      </c>
      <c r="G990" s="33" t="str">
        <f>IF(ISERROR(INDEX([1]Plan!A:O,MATCH(E990,[1]Plan!C:C,0),MATCH(C990,[1]Plan!$A$2:$O$2,0))),"",INDEX([1]Plan!A:O,MATCH(E990,[1]Plan!C:C,0),MATCH(C990,[1]Plan!$A$2:$O$2,0)))</f>
        <v/>
      </c>
      <c r="H990" s="33"/>
      <c r="I990" s="33"/>
      <c r="J990" s="31"/>
      <c r="K990" s="33" t="str">
        <f t="shared" si="126"/>
        <v/>
      </c>
      <c r="L990" s="33" t="str">
        <f t="shared" si="127"/>
        <v/>
      </c>
      <c r="M990" s="31" t="str">
        <f t="shared" si="130"/>
        <v/>
      </c>
      <c r="N990" s="31" t="str">
        <f>IF(ISERROR(VLOOKUP(M990,[1]Plan!$Q$5:$R$22,2,FALSE)),"",VLOOKUP(M990,[1]Plan!$Q$5:$R$22,2,FALSE))</f>
        <v/>
      </c>
      <c r="O990" s="31" t="str">
        <f>IF(ISERROR(INDEX([1]Plan!$B:$B,MATCH(F990,[1]Plan!$C:$C,0))),"",INDEX([1]Plan!$B:$B,MATCH(F990,[1]Plan!$C:$C,0)))</f>
        <v/>
      </c>
      <c r="P990" s="33" t="str">
        <f t="shared" si="131"/>
        <v/>
      </c>
      <c r="Q990" s="33">
        <f t="shared" si="132"/>
        <v>0</v>
      </c>
      <c r="R990" s="33" t="str">
        <f t="shared" si="133"/>
        <v/>
      </c>
      <c r="S990" s="33" t="str">
        <f>IF(Z990="DUPLIKAT","",Tabelle1[[#This Row],[Soll-Monat]])</f>
        <v/>
      </c>
      <c r="T990" s="33" t="str">
        <f>IF(ISERROR(IF(M990=99,"",INDEX([1]Plan!A:O,MATCH($O990,[1]Plan!B:B,0),MATCH($C990,[1]Plan!$A$2:$O$2,0)))),"",IF(M990=99,"",INDEX([1]Plan!A:O,MATCH($O990,[1]Plan!B:B,0),MATCH($C990,[1]Plan!$A$2:$O$2,0))))</f>
        <v/>
      </c>
      <c r="U990" s="33">
        <f>IF(ISERROR(SUMIFS(P:P,E:E,Datenbank!$E990,C:C,Datenbank!$C990)),"",SUMIFS(P:P,E:E,Datenbank!$E990,C:C,Datenbank!$C990))+IF(ISERROR(SUMIFS(Q:Q,E:E,Datenbank!$E990,C:C,Datenbank!$C990)),"",SUMIFS(Q:Q,E:E,Datenbank!$E990,C:C,Datenbank!$C990))</f>
        <v>0</v>
      </c>
      <c r="V990" s="33" t="str">
        <f>IF(ISERROR(IF(Z990="Duplikat","",(Datenbank!$U990-Datenbank!$T990))),"",IF(Z990="Duplikat","",(Datenbank!$U990-Datenbank!$T990)))</f>
        <v/>
      </c>
      <c r="W990" s="33">
        <f ca="1">IF(ISERROR(SUMIF(O:T,Datenbank!$O990,T:T)),"",SUMIF(O:T,Datenbank!$O990,T:T))</f>
        <v>0</v>
      </c>
      <c r="X990" s="33">
        <f ca="1">IF(ISERROR(SUMIF(O:Q,Datenbank!$O990,Q:Q)),"",SUMIF(O:Q,Datenbank!$O990,Q:Q))+IF(ISERROR(SUMIF(O:Q,Datenbank!$O990,P:P)),"",SUMIF(O:Q,Datenbank!$O990,P:P))</f>
        <v>0</v>
      </c>
      <c r="Y990" s="33">
        <f ca="1">IF(ISERROR(Datenbank!$X990-W990),"",Datenbank!$X990-W990)</f>
        <v>0</v>
      </c>
      <c r="Z990" s="31" t="str" cm="1">
        <f t="array" ref="Z990">_xlfn.LET(_xlpm.fi,_xlfn._xlws.FILTER($O990:$O$2480,(MONTH($D990:$D$2480)=MONTH($D990))*($O990:$O$2480=$O990)),IF(COUNT(_xlpm.fi)&gt;1,"DUPLIKAT",""))</f>
        <v/>
      </c>
      <c r="AA990" s="31"/>
      <c r="AB990" s="31"/>
    </row>
    <row r="991" spans="2:28" ht="20.100000000000001" customHeight="1" x14ac:dyDescent="0.25">
      <c r="B991" s="31">
        <f t="shared" si="128"/>
        <v>979</v>
      </c>
      <c r="C991" s="31">
        <f t="shared" si="129"/>
        <v>1</v>
      </c>
      <c r="D991" s="32"/>
      <c r="E991" s="31"/>
      <c r="F991" s="31">
        <f>Datenbank!$E991</f>
        <v>0</v>
      </c>
      <c r="G991" s="33" t="str">
        <f>IF(ISERROR(INDEX([1]Plan!A:O,MATCH(E991,[1]Plan!C:C,0),MATCH(C991,[1]Plan!$A$2:$O$2,0))),"",INDEX([1]Plan!A:O,MATCH(E991,[1]Plan!C:C,0),MATCH(C991,[1]Plan!$A$2:$O$2,0)))</f>
        <v/>
      </c>
      <c r="H991" s="33"/>
      <c r="I991" s="33"/>
      <c r="J991" s="31"/>
      <c r="K991" s="33" t="str">
        <f t="shared" si="126"/>
        <v/>
      </c>
      <c r="L991" s="33" t="str">
        <f t="shared" si="127"/>
        <v/>
      </c>
      <c r="M991" s="31" t="str">
        <f t="shared" si="130"/>
        <v/>
      </c>
      <c r="N991" s="31" t="str">
        <f>IF(ISERROR(VLOOKUP(M991,[1]Plan!$Q$5:$R$22,2,FALSE)),"",VLOOKUP(M991,[1]Plan!$Q$5:$R$22,2,FALSE))</f>
        <v/>
      </c>
      <c r="O991" s="31" t="str">
        <f>IF(ISERROR(INDEX([1]Plan!$B:$B,MATCH(F991,[1]Plan!$C:$C,0))),"",INDEX([1]Plan!$B:$B,MATCH(F991,[1]Plan!$C:$C,0)))</f>
        <v/>
      </c>
      <c r="P991" s="33" t="str">
        <f t="shared" si="131"/>
        <v/>
      </c>
      <c r="Q991" s="33">
        <f t="shared" si="132"/>
        <v>0</v>
      </c>
      <c r="R991" s="33" t="str">
        <f t="shared" si="133"/>
        <v/>
      </c>
      <c r="S991" s="33" t="str">
        <f>IF(Z991="DUPLIKAT","",Tabelle1[[#This Row],[Soll-Monat]])</f>
        <v/>
      </c>
      <c r="T991" s="33" t="str">
        <f>IF(ISERROR(IF(M991=99,"",INDEX([1]Plan!A:O,MATCH($O991,[1]Plan!B:B,0),MATCH($C991,[1]Plan!$A$2:$O$2,0)))),"",IF(M991=99,"",INDEX([1]Plan!A:O,MATCH($O991,[1]Plan!B:B,0),MATCH($C991,[1]Plan!$A$2:$O$2,0))))</f>
        <v/>
      </c>
      <c r="U991" s="33">
        <f>IF(ISERROR(SUMIFS(P:P,E:E,Datenbank!$E991,C:C,Datenbank!$C991)),"",SUMIFS(P:P,E:E,Datenbank!$E991,C:C,Datenbank!$C991))+IF(ISERROR(SUMIFS(Q:Q,E:E,Datenbank!$E991,C:C,Datenbank!$C991)),"",SUMIFS(Q:Q,E:E,Datenbank!$E991,C:C,Datenbank!$C991))</f>
        <v>0</v>
      </c>
      <c r="V991" s="33" t="str">
        <f>IF(ISERROR(IF(Z991="Duplikat","",(Datenbank!$U991-Datenbank!$T991))),"",IF(Z991="Duplikat","",(Datenbank!$U991-Datenbank!$T991)))</f>
        <v/>
      </c>
      <c r="W991" s="33">
        <f ca="1">IF(ISERROR(SUMIF(O:T,Datenbank!$O991,T:T)),"",SUMIF(O:T,Datenbank!$O991,T:T))</f>
        <v>0</v>
      </c>
      <c r="X991" s="33">
        <f ca="1">IF(ISERROR(SUMIF(O:Q,Datenbank!$O991,Q:Q)),"",SUMIF(O:Q,Datenbank!$O991,Q:Q))+IF(ISERROR(SUMIF(O:Q,Datenbank!$O991,P:P)),"",SUMIF(O:Q,Datenbank!$O991,P:P))</f>
        <v>0</v>
      </c>
      <c r="Y991" s="33">
        <f ca="1">IF(ISERROR(Datenbank!$X991-W991),"",Datenbank!$X991-W991)</f>
        <v>0</v>
      </c>
      <c r="Z991" s="31" t="str" cm="1">
        <f t="array" ref="Z991">_xlfn.LET(_xlpm.fi,_xlfn._xlws.FILTER($O991:$O$2480,(MONTH($D991:$D$2480)=MONTH($D991))*($O991:$O$2480=$O991)),IF(COUNT(_xlpm.fi)&gt;1,"DUPLIKAT",""))</f>
        <v/>
      </c>
      <c r="AA991" s="31"/>
      <c r="AB991" s="31"/>
    </row>
    <row r="992" spans="2:28" ht="20.100000000000001" customHeight="1" x14ac:dyDescent="0.25">
      <c r="B992" s="31">
        <f t="shared" si="128"/>
        <v>980</v>
      </c>
      <c r="C992" s="31">
        <f t="shared" si="129"/>
        <v>1</v>
      </c>
      <c r="D992" s="32"/>
      <c r="E992" s="31"/>
      <c r="F992" s="31">
        <f>Datenbank!$E992</f>
        <v>0</v>
      </c>
      <c r="G992" s="33" t="str">
        <f>IF(ISERROR(INDEX([1]Plan!A:O,MATCH(E992,[1]Plan!C:C,0),MATCH(C992,[1]Plan!$A$2:$O$2,0))),"",INDEX([1]Plan!A:O,MATCH(E992,[1]Plan!C:C,0),MATCH(C992,[1]Plan!$A$2:$O$2,0)))</f>
        <v/>
      </c>
      <c r="H992" s="33"/>
      <c r="I992" s="33"/>
      <c r="J992" s="31"/>
      <c r="K992" s="33" t="str">
        <f t="shared" si="126"/>
        <v/>
      </c>
      <c r="L992" s="33" t="str">
        <f t="shared" si="127"/>
        <v/>
      </c>
      <c r="M992" s="31" t="str">
        <f t="shared" si="130"/>
        <v/>
      </c>
      <c r="N992" s="31" t="str">
        <f>IF(ISERROR(VLOOKUP(M992,[1]Plan!$Q$5:$R$22,2,FALSE)),"",VLOOKUP(M992,[1]Plan!$Q$5:$R$22,2,FALSE))</f>
        <v/>
      </c>
      <c r="O992" s="31" t="str">
        <f>IF(ISERROR(INDEX([1]Plan!$B:$B,MATCH(F992,[1]Plan!$C:$C,0))),"",INDEX([1]Plan!$B:$B,MATCH(F992,[1]Plan!$C:$C,0)))</f>
        <v/>
      </c>
      <c r="P992" s="33" t="str">
        <f t="shared" si="131"/>
        <v/>
      </c>
      <c r="Q992" s="33">
        <f t="shared" si="132"/>
        <v>0</v>
      </c>
      <c r="R992" s="33" t="str">
        <f t="shared" si="133"/>
        <v/>
      </c>
      <c r="S992" s="33" t="str">
        <f>IF(Z992="DUPLIKAT","",Tabelle1[[#This Row],[Soll-Monat]])</f>
        <v/>
      </c>
      <c r="T992" s="33" t="str">
        <f>IF(ISERROR(IF(M992=99,"",INDEX([1]Plan!A:O,MATCH($O992,[1]Plan!B:B,0),MATCH($C992,[1]Plan!$A$2:$O$2,0)))),"",IF(M992=99,"",INDEX([1]Plan!A:O,MATCH($O992,[1]Plan!B:B,0),MATCH($C992,[1]Plan!$A$2:$O$2,0))))</f>
        <v/>
      </c>
      <c r="U992" s="33">
        <f>IF(ISERROR(SUMIFS(P:P,E:E,Datenbank!$E992,C:C,Datenbank!$C992)),"",SUMIFS(P:P,E:E,Datenbank!$E992,C:C,Datenbank!$C992))+IF(ISERROR(SUMIFS(Q:Q,E:E,Datenbank!$E992,C:C,Datenbank!$C992)),"",SUMIFS(Q:Q,E:E,Datenbank!$E992,C:C,Datenbank!$C992))</f>
        <v>0</v>
      </c>
      <c r="V992" s="33" t="str">
        <f>IF(ISERROR(IF(Z992="Duplikat","",(Datenbank!$U992-Datenbank!$T992))),"",IF(Z992="Duplikat","",(Datenbank!$U992-Datenbank!$T992)))</f>
        <v/>
      </c>
      <c r="W992" s="33">
        <f ca="1">IF(ISERROR(SUMIF(O:T,Datenbank!$O992,T:T)),"",SUMIF(O:T,Datenbank!$O992,T:T))</f>
        <v>0</v>
      </c>
      <c r="X992" s="33">
        <f ca="1">IF(ISERROR(SUMIF(O:Q,Datenbank!$O992,Q:Q)),"",SUMIF(O:Q,Datenbank!$O992,Q:Q))+IF(ISERROR(SUMIF(O:Q,Datenbank!$O992,P:P)),"",SUMIF(O:Q,Datenbank!$O992,P:P))</f>
        <v>0</v>
      </c>
      <c r="Y992" s="33">
        <f ca="1">IF(ISERROR(Datenbank!$X992-W992),"",Datenbank!$X992-W992)</f>
        <v>0</v>
      </c>
      <c r="Z992" s="31" t="str" cm="1">
        <f t="array" ref="Z992">_xlfn.LET(_xlpm.fi,_xlfn._xlws.FILTER($O992:$O$2480,(MONTH($D992:$D$2480)=MONTH($D992))*($O992:$O$2480=$O992)),IF(COUNT(_xlpm.fi)&gt;1,"DUPLIKAT",""))</f>
        <v/>
      </c>
      <c r="AA992" s="31"/>
      <c r="AB992" s="31"/>
    </row>
    <row r="993" spans="2:28" ht="20.100000000000001" customHeight="1" x14ac:dyDescent="0.25">
      <c r="B993" s="31">
        <f t="shared" si="128"/>
        <v>981</v>
      </c>
      <c r="C993" s="31">
        <f t="shared" si="129"/>
        <v>1</v>
      </c>
      <c r="D993" s="32"/>
      <c r="E993" s="31"/>
      <c r="F993" s="31">
        <f>Datenbank!$E993</f>
        <v>0</v>
      </c>
      <c r="G993" s="33" t="str">
        <f>IF(ISERROR(INDEX([1]Plan!A:O,MATCH(E993,[1]Plan!C:C,0),MATCH(C993,[1]Plan!$A$2:$O$2,0))),"",INDEX([1]Plan!A:O,MATCH(E993,[1]Plan!C:C,0),MATCH(C993,[1]Plan!$A$2:$O$2,0)))</f>
        <v/>
      </c>
      <c r="H993" s="33"/>
      <c r="I993" s="33"/>
      <c r="J993" s="31"/>
      <c r="K993" s="33" t="str">
        <f t="shared" si="126"/>
        <v/>
      </c>
      <c r="L993" s="33" t="str">
        <f t="shared" si="127"/>
        <v/>
      </c>
      <c r="M993" s="31" t="str">
        <f t="shared" si="130"/>
        <v/>
      </c>
      <c r="N993" s="31" t="str">
        <f>IF(ISERROR(VLOOKUP(M993,[1]Plan!$Q$5:$R$22,2,FALSE)),"",VLOOKUP(M993,[1]Plan!$Q$5:$R$22,2,FALSE))</f>
        <v/>
      </c>
      <c r="O993" s="31" t="str">
        <f>IF(ISERROR(INDEX([1]Plan!$B:$B,MATCH(F993,[1]Plan!$C:$C,0))),"",INDEX([1]Plan!$B:$B,MATCH(F993,[1]Plan!$C:$C,0)))</f>
        <v/>
      </c>
      <c r="P993" s="33" t="str">
        <f t="shared" si="131"/>
        <v/>
      </c>
      <c r="Q993" s="33">
        <f t="shared" si="132"/>
        <v>0</v>
      </c>
      <c r="R993" s="33" t="str">
        <f t="shared" si="133"/>
        <v/>
      </c>
      <c r="S993" s="33" t="str">
        <f>IF(Z993="DUPLIKAT","",Tabelle1[[#This Row],[Soll-Monat]])</f>
        <v/>
      </c>
      <c r="T993" s="33" t="str">
        <f>IF(ISERROR(IF(M993=99,"",INDEX([1]Plan!A:O,MATCH($O993,[1]Plan!B:B,0),MATCH($C993,[1]Plan!$A$2:$O$2,0)))),"",IF(M993=99,"",INDEX([1]Plan!A:O,MATCH($O993,[1]Plan!B:B,0),MATCH($C993,[1]Plan!$A$2:$O$2,0))))</f>
        <v/>
      </c>
      <c r="U993" s="33">
        <f>IF(ISERROR(SUMIFS(P:P,E:E,Datenbank!$E993,C:C,Datenbank!$C993)),"",SUMIFS(P:P,E:E,Datenbank!$E993,C:C,Datenbank!$C993))+IF(ISERROR(SUMIFS(Q:Q,E:E,Datenbank!$E993,C:C,Datenbank!$C993)),"",SUMIFS(Q:Q,E:E,Datenbank!$E993,C:C,Datenbank!$C993))</f>
        <v>0</v>
      </c>
      <c r="V993" s="33" t="str">
        <f>IF(ISERROR(IF(Z993="Duplikat","",(Datenbank!$U993-Datenbank!$T993))),"",IF(Z993="Duplikat","",(Datenbank!$U993-Datenbank!$T993)))</f>
        <v/>
      </c>
      <c r="W993" s="33">
        <f ca="1">IF(ISERROR(SUMIF(O:T,Datenbank!$O993,T:T)),"",SUMIF(O:T,Datenbank!$O993,T:T))</f>
        <v>0</v>
      </c>
      <c r="X993" s="33">
        <f ca="1">IF(ISERROR(SUMIF(O:Q,Datenbank!$O993,Q:Q)),"",SUMIF(O:Q,Datenbank!$O993,Q:Q))+IF(ISERROR(SUMIF(O:Q,Datenbank!$O993,P:P)),"",SUMIF(O:Q,Datenbank!$O993,P:P))</f>
        <v>0</v>
      </c>
      <c r="Y993" s="33">
        <f ca="1">IF(ISERROR(Datenbank!$X993-W993),"",Datenbank!$X993-W993)</f>
        <v>0</v>
      </c>
      <c r="Z993" s="31" t="str" cm="1">
        <f t="array" ref="Z993">_xlfn.LET(_xlpm.fi,_xlfn._xlws.FILTER($O993:$O$2480,(MONTH($D993:$D$2480)=MONTH($D993))*($O993:$O$2480=$O993)),IF(COUNT(_xlpm.fi)&gt;1,"DUPLIKAT",""))</f>
        <v/>
      </c>
      <c r="AA993" s="31"/>
      <c r="AB993" s="31"/>
    </row>
    <row r="994" spans="2:28" ht="20.100000000000001" customHeight="1" x14ac:dyDescent="0.25">
      <c r="B994" s="31">
        <f t="shared" si="128"/>
        <v>982</v>
      </c>
      <c r="C994" s="31">
        <f t="shared" si="129"/>
        <v>1</v>
      </c>
      <c r="D994" s="32"/>
      <c r="E994" s="31"/>
      <c r="F994" s="31">
        <f>Datenbank!$E994</f>
        <v>0</v>
      </c>
      <c r="G994" s="33" t="str">
        <f>IF(ISERROR(INDEX([1]Plan!A:O,MATCH(E994,[1]Plan!C:C,0),MATCH(C994,[1]Plan!$A$2:$O$2,0))),"",INDEX([1]Plan!A:O,MATCH(E994,[1]Plan!C:C,0),MATCH(C994,[1]Plan!$A$2:$O$2,0)))</f>
        <v/>
      </c>
      <c r="H994" s="33"/>
      <c r="I994" s="33"/>
      <c r="J994" s="31"/>
      <c r="K994" s="33" t="str">
        <f t="shared" si="126"/>
        <v/>
      </c>
      <c r="L994" s="33" t="str">
        <f t="shared" si="127"/>
        <v/>
      </c>
      <c r="M994" s="31" t="str">
        <f t="shared" si="130"/>
        <v/>
      </c>
      <c r="N994" s="31" t="str">
        <f>IF(ISERROR(VLOOKUP(M994,[1]Plan!$Q$5:$R$22,2,FALSE)),"",VLOOKUP(M994,[1]Plan!$Q$5:$R$22,2,FALSE))</f>
        <v/>
      </c>
      <c r="O994" s="31" t="str">
        <f>IF(ISERROR(INDEX([1]Plan!$B:$B,MATCH(F994,[1]Plan!$C:$C,0))),"",INDEX([1]Plan!$B:$B,MATCH(F994,[1]Plan!$C:$C,0)))</f>
        <v/>
      </c>
      <c r="P994" s="33" t="str">
        <f t="shared" si="131"/>
        <v/>
      </c>
      <c r="Q994" s="33">
        <f t="shared" si="132"/>
        <v>0</v>
      </c>
      <c r="R994" s="33" t="str">
        <f t="shared" si="133"/>
        <v/>
      </c>
      <c r="S994" s="33" t="str">
        <f>IF(Z994="DUPLIKAT","",Tabelle1[[#This Row],[Soll-Monat]])</f>
        <v/>
      </c>
      <c r="T994" s="33" t="str">
        <f>IF(ISERROR(IF(M994=99,"",INDEX([1]Plan!A:O,MATCH($O994,[1]Plan!B:B,0),MATCH($C994,[1]Plan!$A$2:$O$2,0)))),"",IF(M994=99,"",INDEX([1]Plan!A:O,MATCH($O994,[1]Plan!B:B,0),MATCH($C994,[1]Plan!$A$2:$O$2,0))))</f>
        <v/>
      </c>
      <c r="U994" s="33">
        <f>IF(ISERROR(SUMIFS(P:P,E:E,Datenbank!$E994,C:C,Datenbank!$C994)),"",SUMIFS(P:P,E:E,Datenbank!$E994,C:C,Datenbank!$C994))+IF(ISERROR(SUMIFS(Q:Q,E:E,Datenbank!$E994,C:C,Datenbank!$C994)),"",SUMIFS(Q:Q,E:E,Datenbank!$E994,C:C,Datenbank!$C994))</f>
        <v>0</v>
      </c>
      <c r="V994" s="33" t="str">
        <f>IF(ISERROR(IF(Z994="Duplikat","",(Datenbank!$U994-Datenbank!$T994))),"",IF(Z994="Duplikat","",(Datenbank!$U994-Datenbank!$T994)))</f>
        <v/>
      </c>
      <c r="W994" s="33">
        <f ca="1">IF(ISERROR(SUMIF(O:T,Datenbank!$O994,T:T)),"",SUMIF(O:T,Datenbank!$O994,T:T))</f>
        <v>0</v>
      </c>
      <c r="X994" s="33">
        <f ca="1">IF(ISERROR(SUMIF(O:Q,Datenbank!$O994,Q:Q)),"",SUMIF(O:Q,Datenbank!$O994,Q:Q))+IF(ISERROR(SUMIF(O:Q,Datenbank!$O994,P:P)),"",SUMIF(O:Q,Datenbank!$O994,P:P))</f>
        <v>0</v>
      </c>
      <c r="Y994" s="33">
        <f ca="1">IF(ISERROR(Datenbank!$X994-W994),"",Datenbank!$X994-W994)</f>
        <v>0</v>
      </c>
      <c r="Z994" s="31" t="str" cm="1">
        <f t="array" ref="Z994">_xlfn.LET(_xlpm.fi,_xlfn._xlws.FILTER($O994:$O$2480,(MONTH($D994:$D$2480)=MONTH($D994))*($O994:$O$2480=$O994)),IF(COUNT(_xlpm.fi)&gt;1,"DUPLIKAT",""))</f>
        <v/>
      </c>
      <c r="AA994" s="31"/>
      <c r="AB994" s="31"/>
    </row>
    <row r="995" spans="2:28" ht="20.100000000000001" customHeight="1" x14ac:dyDescent="0.25">
      <c r="B995" s="31">
        <f t="shared" si="128"/>
        <v>983</v>
      </c>
      <c r="C995" s="31">
        <f t="shared" si="129"/>
        <v>1</v>
      </c>
      <c r="D995" s="32"/>
      <c r="E995" s="31"/>
      <c r="F995" s="31">
        <f>Datenbank!$E995</f>
        <v>0</v>
      </c>
      <c r="G995" s="33" t="str">
        <f>IF(ISERROR(INDEX([1]Plan!A:O,MATCH(E995,[1]Plan!C:C,0),MATCH(C995,[1]Plan!$A$2:$O$2,0))),"",INDEX([1]Plan!A:O,MATCH(E995,[1]Plan!C:C,0),MATCH(C995,[1]Plan!$A$2:$O$2,0)))</f>
        <v/>
      </c>
      <c r="H995" s="33"/>
      <c r="I995" s="33"/>
      <c r="J995" s="31"/>
      <c r="K995" s="33" t="str">
        <f t="shared" si="126"/>
        <v/>
      </c>
      <c r="L995" s="33" t="str">
        <f t="shared" si="127"/>
        <v/>
      </c>
      <c r="M995" s="31" t="str">
        <f t="shared" si="130"/>
        <v/>
      </c>
      <c r="N995" s="31" t="str">
        <f>IF(ISERROR(VLOOKUP(M995,[1]Plan!$Q$5:$R$22,2,FALSE)),"",VLOOKUP(M995,[1]Plan!$Q$5:$R$22,2,FALSE))</f>
        <v/>
      </c>
      <c r="O995" s="31" t="str">
        <f>IF(ISERROR(INDEX([1]Plan!$B:$B,MATCH(F995,[1]Plan!$C:$C,0))),"",INDEX([1]Plan!$B:$B,MATCH(F995,[1]Plan!$C:$C,0)))</f>
        <v/>
      </c>
      <c r="P995" s="33" t="str">
        <f t="shared" si="131"/>
        <v/>
      </c>
      <c r="Q995" s="33">
        <f t="shared" si="132"/>
        <v>0</v>
      </c>
      <c r="R995" s="33" t="str">
        <f t="shared" si="133"/>
        <v/>
      </c>
      <c r="S995" s="33" t="str">
        <f>IF(Z995="DUPLIKAT","",Tabelle1[[#This Row],[Soll-Monat]])</f>
        <v/>
      </c>
      <c r="T995" s="33" t="str">
        <f>IF(ISERROR(IF(M995=99,"",INDEX([1]Plan!A:O,MATCH($O995,[1]Plan!B:B,0),MATCH($C995,[1]Plan!$A$2:$O$2,0)))),"",IF(M995=99,"",INDEX([1]Plan!A:O,MATCH($O995,[1]Plan!B:B,0),MATCH($C995,[1]Plan!$A$2:$O$2,0))))</f>
        <v/>
      </c>
      <c r="U995" s="33">
        <f>IF(ISERROR(SUMIFS(P:P,E:E,Datenbank!$E995,C:C,Datenbank!$C995)),"",SUMIFS(P:P,E:E,Datenbank!$E995,C:C,Datenbank!$C995))+IF(ISERROR(SUMIFS(Q:Q,E:E,Datenbank!$E995,C:C,Datenbank!$C995)),"",SUMIFS(Q:Q,E:E,Datenbank!$E995,C:C,Datenbank!$C995))</f>
        <v>0</v>
      </c>
      <c r="V995" s="33" t="str">
        <f>IF(ISERROR(IF(Z995="Duplikat","",(Datenbank!$U995-Datenbank!$T995))),"",IF(Z995="Duplikat","",(Datenbank!$U995-Datenbank!$T995)))</f>
        <v/>
      </c>
      <c r="W995" s="33">
        <f ca="1">IF(ISERROR(SUMIF(O:T,Datenbank!$O995,T:T)),"",SUMIF(O:T,Datenbank!$O995,T:T))</f>
        <v>0</v>
      </c>
      <c r="X995" s="33">
        <f ca="1">IF(ISERROR(SUMIF(O:Q,Datenbank!$O995,Q:Q)),"",SUMIF(O:Q,Datenbank!$O995,Q:Q))+IF(ISERROR(SUMIF(O:Q,Datenbank!$O995,P:P)),"",SUMIF(O:Q,Datenbank!$O995,P:P))</f>
        <v>0</v>
      </c>
      <c r="Y995" s="33">
        <f ca="1">IF(ISERROR(Datenbank!$X995-W995),"",Datenbank!$X995-W995)</f>
        <v>0</v>
      </c>
      <c r="Z995" s="31" t="str" cm="1">
        <f t="array" ref="Z995">_xlfn.LET(_xlpm.fi,_xlfn._xlws.FILTER($O995:$O$2480,(MONTH($D995:$D$2480)=MONTH($D995))*($O995:$O$2480=$O995)),IF(COUNT(_xlpm.fi)&gt;1,"DUPLIKAT",""))</f>
        <v/>
      </c>
      <c r="AA995" s="31"/>
      <c r="AB995" s="31"/>
    </row>
    <row r="996" spans="2:28" ht="20.100000000000001" customHeight="1" x14ac:dyDescent="0.25">
      <c r="B996" s="31">
        <f t="shared" si="128"/>
        <v>984</v>
      </c>
      <c r="C996" s="31">
        <f t="shared" si="129"/>
        <v>1</v>
      </c>
      <c r="D996" s="32"/>
      <c r="E996" s="31"/>
      <c r="F996" s="31">
        <f>Datenbank!$E996</f>
        <v>0</v>
      </c>
      <c r="G996" s="33" t="str">
        <f>IF(ISERROR(INDEX([1]Plan!A:O,MATCH(E996,[1]Plan!C:C,0),MATCH(C996,[1]Plan!$A$2:$O$2,0))),"",INDEX([1]Plan!A:O,MATCH(E996,[1]Plan!C:C,0),MATCH(C996,[1]Plan!$A$2:$O$2,0)))</f>
        <v/>
      </c>
      <c r="H996" s="33"/>
      <c r="I996" s="33"/>
      <c r="J996" s="31"/>
      <c r="K996" s="33" t="str">
        <f t="shared" si="126"/>
        <v/>
      </c>
      <c r="L996" s="33" t="str">
        <f t="shared" si="127"/>
        <v/>
      </c>
      <c r="M996" s="31" t="str">
        <f t="shared" si="130"/>
        <v/>
      </c>
      <c r="N996" s="31" t="str">
        <f>IF(ISERROR(VLOOKUP(M996,[1]Plan!$Q$5:$R$22,2,FALSE)),"",VLOOKUP(M996,[1]Plan!$Q$5:$R$22,2,FALSE))</f>
        <v/>
      </c>
      <c r="O996" s="31" t="str">
        <f>IF(ISERROR(INDEX([1]Plan!$B:$B,MATCH(F996,[1]Plan!$C:$C,0))),"",INDEX([1]Plan!$B:$B,MATCH(F996,[1]Plan!$C:$C,0)))</f>
        <v/>
      </c>
      <c r="P996" s="33" t="str">
        <f t="shared" si="131"/>
        <v/>
      </c>
      <c r="Q996" s="33">
        <f t="shared" si="132"/>
        <v>0</v>
      </c>
      <c r="R996" s="33" t="str">
        <f t="shared" si="133"/>
        <v/>
      </c>
      <c r="S996" s="33" t="str">
        <f>IF(Z996="DUPLIKAT","",Tabelle1[[#This Row],[Soll-Monat]])</f>
        <v/>
      </c>
      <c r="T996" s="33" t="str">
        <f>IF(ISERROR(IF(M996=99,"",INDEX([1]Plan!A:O,MATCH($O996,[1]Plan!B:B,0),MATCH($C996,[1]Plan!$A$2:$O$2,0)))),"",IF(M996=99,"",INDEX([1]Plan!A:O,MATCH($O996,[1]Plan!B:B,0),MATCH($C996,[1]Plan!$A$2:$O$2,0))))</f>
        <v/>
      </c>
      <c r="U996" s="33">
        <f>IF(ISERROR(SUMIFS(P:P,E:E,Datenbank!$E996,C:C,Datenbank!$C996)),"",SUMIFS(P:P,E:E,Datenbank!$E996,C:C,Datenbank!$C996))+IF(ISERROR(SUMIFS(Q:Q,E:E,Datenbank!$E996,C:C,Datenbank!$C996)),"",SUMIFS(Q:Q,E:E,Datenbank!$E996,C:C,Datenbank!$C996))</f>
        <v>0</v>
      </c>
      <c r="V996" s="33" t="str">
        <f>IF(ISERROR(IF(Z996="Duplikat","",(Datenbank!$U996-Datenbank!$T996))),"",IF(Z996="Duplikat","",(Datenbank!$U996-Datenbank!$T996)))</f>
        <v/>
      </c>
      <c r="W996" s="33">
        <f ca="1">IF(ISERROR(SUMIF(O:T,Datenbank!$O996,T:T)),"",SUMIF(O:T,Datenbank!$O996,T:T))</f>
        <v>0</v>
      </c>
      <c r="X996" s="33">
        <f ca="1">IF(ISERROR(SUMIF(O:Q,Datenbank!$O996,Q:Q)),"",SUMIF(O:Q,Datenbank!$O996,Q:Q))+IF(ISERROR(SUMIF(O:Q,Datenbank!$O996,P:P)),"",SUMIF(O:Q,Datenbank!$O996,P:P))</f>
        <v>0</v>
      </c>
      <c r="Y996" s="33">
        <f ca="1">IF(ISERROR(Datenbank!$X996-W996),"",Datenbank!$X996-W996)</f>
        <v>0</v>
      </c>
      <c r="Z996" s="31" t="str" cm="1">
        <f t="array" ref="Z996">_xlfn.LET(_xlpm.fi,_xlfn._xlws.FILTER($O996:$O$2480,(MONTH($D996:$D$2480)=MONTH($D996))*($O996:$O$2480=$O996)),IF(COUNT(_xlpm.fi)&gt;1,"DUPLIKAT",""))</f>
        <v/>
      </c>
      <c r="AA996" s="31"/>
      <c r="AB996" s="31"/>
    </row>
    <row r="997" spans="2:28" ht="20.100000000000001" customHeight="1" x14ac:dyDescent="0.25">
      <c r="B997" s="31">
        <f t="shared" si="128"/>
        <v>985</v>
      </c>
      <c r="C997" s="31">
        <f t="shared" si="129"/>
        <v>1</v>
      </c>
      <c r="D997" s="32"/>
      <c r="E997" s="31"/>
      <c r="F997" s="31">
        <f>Datenbank!$E997</f>
        <v>0</v>
      </c>
      <c r="G997" s="33" t="str">
        <f>IF(ISERROR(INDEX([1]Plan!A:O,MATCH(E997,[1]Plan!C:C,0),MATCH(C997,[1]Plan!$A$2:$O$2,0))),"",INDEX([1]Plan!A:O,MATCH(E997,[1]Plan!C:C,0),MATCH(C997,[1]Plan!$A$2:$O$2,0)))</f>
        <v/>
      </c>
      <c r="H997" s="33"/>
      <c r="I997" s="33"/>
      <c r="J997" s="31"/>
      <c r="K997" s="33" t="str">
        <f t="shared" si="126"/>
        <v/>
      </c>
      <c r="L997" s="33" t="str">
        <f t="shared" si="127"/>
        <v/>
      </c>
      <c r="M997" s="31" t="str">
        <f t="shared" si="130"/>
        <v/>
      </c>
      <c r="N997" s="31" t="str">
        <f>IF(ISERROR(VLOOKUP(M997,[1]Plan!$Q$5:$R$22,2,FALSE)),"",VLOOKUP(M997,[1]Plan!$Q$5:$R$22,2,FALSE))</f>
        <v/>
      </c>
      <c r="O997" s="31" t="str">
        <f>IF(ISERROR(INDEX([1]Plan!$B:$B,MATCH(F997,[1]Plan!$C:$C,0))),"",INDEX([1]Plan!$B:$B,MATCH(F997,[1]Plan!$C:$C,0)))</f>
        <v/>
      </c>
      <c r="P997" s="33" t="str">
        <f t="shared" si="131"/>
        <v/>
      </c>
      <c r="Q997" s="33">
        <f t="shared" si="132"/>
        <v>0</v>
      </c>
      <c r="R997" s="33" t="str">
        <f t="shared" si="133"/>
        <v/>
      </c>
      <c r="S997" s="33" t="str">
        <f>IF(Z997="DUPLIKAT","",Tabelle1[[#This Row],[Soll-Monat]])</f>
        <v/>
      </c>
      <c r="T997" s="33" t="str">
        <f>IF(ISERROR(IF(M997=99,"",INDEX([1]Plan!A:O,MATCH($O997,[1]Plan!B:B,0),MATCH($C997,[1]Plan!$A$2:$O$2,0)))),"",IF(M997=99,"",INDEX([1]Plan!A:O,MATCH($O997,[1]Plan!B:B,0),MATCH($C997,[1]Plan!$A$2:$O$2,0))))</f>
        <v/>
      </c>
      <c r="U997" s="33">
        <f>IF(ISERROR(SUMIFS(P:P,E:E,Datenbank!$E997,C:C,Datenbank!$C997)),"",SUMIFS(P:P,E:E,Datenbank!$E997,C:C,Datenbank!$C997))+IF(ISERROR(SUMIFS(Q:Q,E:E,Datenbank!$E997,C:C,Datenbank!$C997)),"",SUMIFS(Q:Q,E:E,Datenbank!$E997,C:C,Datenbank!$C997))</f>
        <v>0</v>
      </c>
      <c r="V997" s="33" t="str">
        <f>IF(ISERROR(IF(Z997="Duplikat","",(Datenbank!$U997-Datenbank!$T997))),"",IF(Z997="Duplikat","",(Datenbank!$U997-Datenbank!$T997)))</f>
        <v/>
      </c>
      <c r="W997" s="33">
        <f ca="1">IF(ISERROR(SUMIF(O:T,Datenbank!$O997,T:T)),"",SUMIF(O:T,Datenbank!$O997,T:T))</f>
        <v>0</v>
      </c>
      <c r="X997" s="33">
        <f ca="1">IF(ISERROR(SUMIF(O:Q,Datenbank!$O997,Q:Q)),"",SUMIF(O:Q,Datenbank!$O997,Q:Q))+IF(ISERROR(SUMIF(O:Q,Datenbank!$O997,P:P)),"",SUMIF(O:Q,Datenbank!$O997,P:P))</f>
        <v>0</v>
      </c>
      <c r="Y997" s="33">
        <f ca="1">IF(ISERROR(Datenbank!$X997-W997),"",Datenbank!$X997-W997)</f>
        <v>0</v>
      </c>
      <c r="Z997" s="31" t="str" cm="1">
        <f t="array" ref="Z997">_xlfn.LET(_xlpm.fi,_xlfn._xlws.FILTER($O997:$O$2480,(MONTH($D997:$D$2480)=MONTH($D997))*($O997:$O$2480=$O997)),IF(COUNT(_xlpm.fi)&gt;1,"DUPLIKAT",""))</f>
        <v/>
      </c>
      <c r="AA997" s="31"/>
      <c r="AB997" s="31"/>
    </row>
    <row r="998" spans="2:28" ht="20.100000000000001" customHeight="1" x14ac:dyDescent="0.25">
      <c r="B998" s="31">
        <f t="shared" si="128"/>
        <v>986</v>
      </c>
      <c r="C998" s="31">
        <f t="shared" si="129"/>
        <v>1</v>
      </c>
      <c r="D998" s="32"/>
      <c r="E998" s="31"/>
      <c r="F998" s="31">
        <f>Datenbank!$E998</f>
        <v>0</v>
      </c>
      <c r="G998" s="33" t="str">
        <f>IF(ISERROR(INDEX([1]Plan!A:O,MATCH(E998,[1]Plan!C:C,0),MATCH(C998,[1]Plan!$A$2:$O$2,0))),"",INDEX([1]Plan!A:O,MATCH(E998,[1]Plan!C:C,0),MATCH(C998,[1]Plan!$A$2:$O$2,0)))</f>
        <v/>
      </c>
      <c r="H998" s="33"/>
      <c r="I998" s="33"/>
      <c r="J998" s="31"/>
      <c r="K998" s="33" t="str">
        <f t="shared" si="126"/>
        <v/>
      </c>
      <c r="L998" s="33" t="str">
        <f t="shared" si="127"/>
        <v/>
      </c>
      <c r="M998" s="31" t="str">
        <f t="shared" si="130"/>
        <v/>
      </c>
      <c r="N998" s="31" t="str">
        <f>IF(ISERROR(VLOOKUP(M998,[1]Plan!$Q$5:$R$22,2,FALSE)),"",VLOOKUP(M998,[1]Plan!$Q$5:$R$22,2,FALSE))</f>
        <v/>
      </c>
      <c r="O998" s="31" t="str">
        <f>IF(ISERROR(INDEX([1]Plan!$B:$B,MATCH(F998,[1]Plan!$C:$C,0))),"",INDEX([1]Plan!$B:$B,MATCH(F998,[1]Plan!$C:$C,0)))</f>
        <v/>
      </c>
      <c r="P998" s="33" t="str">
        <f t="shared" si="131"/>
        <v/>
      </c>
      <c r="Q998" s="33">
        <f t="shared" si="132"/>
        <v>0</v>
      </c>
      <c r="R998" s="33" t="str">
        <f t="shared" si="133"/>
        <v/>
      </c>
      <c r="S998" s="33" t="str">
        <f>IF(Z998="DUPLIKAT","",Tabelle1[[#This Row],[Soll-Monat]])</f>
        <v/>
      </c>
      <c r="T998" s="33" t="str">
        <f>IF(ISERROR(IF(M998=99,"",INDEX([1]Plan!A:O,MATCH($O998,[1]Plan!B:B,0),MATCH($C998,[1]Plan!$A$2:$O$2,0)))),"",IF(M998=99,"",INDEX([1]Plan!A:O,MATCH($O998,[1]Plan!B:B,0),MATCH($C998,[1]Plan!$A$2:$O$2,0))))</f>
        <v/>
      </c>
      <c r="U998" s="33">
        <f>IF(ISERROR(SUMIFS(P:P,E:E,Datenbank!$E998,C:C,Datenbank!$C998)),"",SUMIFS(P:P,E:E,Datenbank!$E998,C:C,Datenbank!$C998))+IF(ISERROR(SUMIFS(Q:Q,E:E,Datenbank!$E998,C:C,Datenbank!$C998)),"",SUMIFS(Q:Q,E:E,Datenbank!$E998,C:C,Datenbank!$C998))</f>
        <v>0</v>
      </c>
      <c r="V998" s="33" t="str">
        <f>IF(ISERROR(IF(Z998="Duplikat","",(Datenbank!$U998-Datenbank!$T998))),"",IF(Z998="Duplikat","",(Datenbank!$U998-Datenbank!$T998)))</f>
        <v/>
      </c>
      <c r="W998" s="33">
        <f ca="1">IF(ISERROR(SUMIF(O:T,Datenbank!$O998,T:T)),"",SUMIF(O:T,Datenbank!$O998,T:T))</f>
        <v>0</v>
      </c>
      <c r="X998" s="33">
        <f ca="1">IF(ISERROR(SUMIF(O:Q,Datenbank!$O998,Q:Q)),"",SUMIF(O:Q,Datenbank!$O998,Q:Q))+IF(ISERROR(SUMIF(O:Q,Datenbank!$O998,P:P)),"",SUMIF(O:Q,Datenbank!$O998,P:P))</f>
        <v>0</v>
      </c>
      <c r="Y998" s="33">
        <f ca="1">IF(ISERROR(Datenbank!$X998-W998),"",Datenbank!$X998-W998)</f>
        <v>0</v>
      </c>
      <c r="Z998" s="31" t="str" cm="1">
        <f t="array" ref="Z998">_xlfn.LET(_xlpm.fi,_xlfn._xlws.FILTER($O998:$O$2480,(MONTH($D998:$D$2480)=MONTH($D998))*($O998:$O$2480=$O998)),IF(COUNT(_xlpm.fi)&gt;1,"DUPLIKAT",""))</f>
        <v/>
      </c>
      <c r="AA998" s="31"/>
      <c r="AB998" s="31"/>
    </row>
    <row r="999" spans="2:28" ht="20.100000000000001" customHeight="1" x14ac:dyDescent="0.25">
      <c r="B999" s="31">
        <f t="shared" si="128"/>
        <v>987</v>
      </c>
      <c r="C999" s="31">
        <f t="shared" si="129"/>
        <v>1</v>
      </c>
      <c r="D999" s="32"/>
      <c r="E999" s="31"/>
      <c r="F999" s="31">
        <f>Datenbank!$E999</f>
        <v>0</v>
      </c>
      <c r="G999" s="33" t="str">
        <f>IF(ISERROR(INDEX([1]Plan!A:O,MATCH(E999,[1]Plan!C:C,0),MATCH(C999,[1]Plan!$A$2:$O$2,0))),"",INDEX([1]Plan!A:O,MATCH(E999,[1]Plan!C:C,0),MATCH(C999,[1]Plan!$A$2:$O$2,0)))</f>
        <v/>
      </c>
      <c r="H999" s="33"/>
      <c r="I999" s="33"/>
      <c r="J999" s="31"/>
      <c r="K999" s="33" t="str">
        <f t="shared" si="126"/>
        <v/>
      </c>
      <c r="L999" s="33" t="str">
        <f t="shared" si="127"/>
        <v/>
      </c>
      <c r="M999" s="31" t="str">
        <f t="shared" si="130"/>
        <v/>
      </c>
      <c r="N999" s="31" t="str">
        <f>IF(ISERROR(VLOOKUP(M999,[1]Plan!$Q$5:$R$22,2,FALSE)),"",VLOOKUP(M999,[1]Plan!$Q$5:$R$22,2,FALSE))</f>
        <v/>
      </c>
      <c r="O999" s="31" t="str">
        <f>IF(ISERROR(INDEX([1]Plan!$B:$B,MATCH(F999,[1]Plan!$C:$C,0))),"",INDEX([1]Plan!$B:$B,MATCH(F999,[1]Plan!$C:$C,0)))</f>
        <v/>
      </c>
      <c r="P999" s="33" t="str">
        <f t="shared" si="131"/>
        <v/>
      </c>
      <c r="Q999" s="33">
        <f t="shared" si="132"/>
        <v>0</v>
      </c>
      <c r="R999" s="33" t="str">
        <f t="shared" si="133"/>
        <v/>
      </c>
      <c r="S999" s="33" t="str">
        <f>IF(Z999="DUPLIKAT","",Tabelle1[[#This Row],[Soll-Monat]])</f>
        <v/>
      </c>
      <c r="T999" s="33" t="str">
        <f>IF(ISERROR(IF(M999=99,"",INDEX([1]Plan!A:O,MATCH($O999,[1]Plan!B:B,0),MATCH($C999,[1]Plan!$A$2:$O$2,0)))),"",IF(M999=99,"",INDEX([1]Plan!A:O,MATCH($O999,[1]Plan!B:B,0),MATCH($C999,[1]Plan!$A$2:$O$2,0))))</f>
        <v/>
      </c>
      <c r="U999" s="33">
        <f>IF(ISERROR(SUMIFS(P:P,E:E,Datenbank!$E999,C:C,Datenbank!$C999)),"",SUMIFS(P:P,E:E,Datenbank!$E999,C:C,Datenbank!$C999))+IF(ISERROR(SUMIFS(Q:Q,E:E,Datenbank!$E999,C:C,Datenbank!$C999)),"",SUMIFS(Q:Q,E:E,Datenbank!$E999,C:C,Datenbank!$C999))</f>
        <v>0</v>
      </c>
      <c r="V999" s="33" t="str">
        <f>IF(ISERROR(IF(Z999="Duplikat","",(Datenbank!$U999-Datenbank!$T999))),"",IF(Z999="Duplikat","",(Datenbank!$U999-Datenbank!$T999)))</f>
        <v/>
      </c>
      <c r="W999" s="33">
        <f ca="1">IF(ISERROR(SUMIF(O:T,Datenbank!$O999,T:T)),"",SUMIF(O:T,Datenbank!$O999,T:T))</f>
        <v>0</v>
      </c>
      <c r="X999" s="33">
        <f ca="1">IF(ISERROR(SUMIF(O:Q,Datenbank!$O999,Q:Q)),"",SUMIF(O:Q,Datenbank!$O999,Q:Q))+IF(ISERROR(SUMIF(O:Q,Datenbank!$O999,P:P)),"",SUMIF(O:Q,Datenbank!$O999,P:P))</f>
        <v>0</v>
      </c>
      <c r="Y999" s="33">
        <f ca="1">IF(ISERROR(Datenbank!$X999-W999),"",Datenbank!$X999-W999)</f>
        <v>0</v>
      </c>
      <c r="Z999" s="31" t="str" cm="1">
        <f t="array" ref="Z999">_xlfn.LET(_xlpm.fi,_xlfn._xlws.FILTER($O999:$O$2480,(MONTH($D999:$D$2480)=MONTH($D999))*($O999:$O$2480=$O999)),IF(COUNT(_xlpm.fi)&gt;1,"DUPLIKAT",""))</f>
        <v/>
      </c>
      <c r="AA999" s="31"/>
      <c r="AB999" s="31"/>
    </row>
    <row r="1000" spans="2:28" ht="20.100000000000001" customHeight="1" x14ac:dyDescent="0.25">
      <c r="B1000" s="31">
        <f t="shared" si="128"/>
        <v>988</v>
      </c>
      <c r="C1000" s="31">
        <f t="shared" si="129"/>
        <v>1</v>
      </c>
      <c r="D1000" s="32"/>
      <c r="E1000" s="31"/>
      <c r="F1000" s="31">
        <f>Datenbank!$E1000</f>
        <v>0</v>
      </c>
      <c r="G1000" s="33" t="str">
        <f>IF(ISERROR(INDEX([1]Plan!A:O,MATCH(E1000,[1]Plan!C:C,0),MATCH(C1000,[1]Plan!$A$2:$O$2,0))),"",INDEX([1]Plan!A:O,MATCH(E1000,[1]Plan!C:C,0),MATCH(C1000,[1]Plan!$A$2:$O$2,0)))</f>
        <v/>
      </c>
      <c r="H1000" s="33"/>
      <c r="I1000" s="33"/>
      <c r="J1000" s="31"/>
      <c r="K1000" s="33" t="str">
        <f t="shared" si="126"/>
        <v/>
      </c>
      <c r="L1000" s="33" t="str">
        <f t="shared" si="127"/>
        <v/>
      </c>
      <c r="M1000" s="31" t="str">
        <f t="shared" si="130"/>
        <v/>
      </c>
      <c r="N1000" s="31" t="str">
        <f>IF(ISERROR(VLOOKUP(M1000,[1]Plan!$Q$5:$R$22,2,FALSE)),"",VLOOKUP(M1000,[1]Plan!$Q$5:$R$22,2,FALSE))</f>
        <v/>
      </c>
      <c r="O1000" s="31" t="str">
        <f>IF(ISERROR(INDEX([1]Plan!$B:$B,MATCH(F1000,[1]Plan!$C:$C,0))),"",INDEX([1]Plan!$B:$B,MATCH(F1000,[1]Plan!$C:$C,0)))</f>
        <v/>
      </c>
      <c r="P1000" s="33" t="str">
        <f t="shared" si="131"/>
        <v/>
      </c>
      <c r="Q1000" s="33">
        <f t="shared" si="132"/>
        <v>0</v>
      </c>
      <c r="R1000" s="33" t="str">
        <f t="shared" si="133"/>
        <v/>
      </c>
      <c r="S1000" s="33" t="str">
        <f>IF(Z1000="DUPLIKAT","",Tabelle1[[#This Row],[Soll-Monat]])</f>
        <v/>
      </c>
      <c r="T1000" s="33" t="str">
        <f>IF(ISERROR(IF(M1000=99,"",INDEX([1]Plan!A:O,MATCH($O1000,[1]Plan!B:B,0),MATCH($C1000,[1]Plan!$A$2:$O$2,0)))),"",IF(M1000=99,"",INDEX([1]Plan!A:O,MATCH($O1000,[1]Plan!B:B,0),MATCH($C1000,[1]Plan!$A$2:$O$2,0))))</f>
        <v/>
      </c>
      <c r="U1000" s="33">
        <f>IF(ISERROR(SUMIFS(P:P,E:E,Datenbank!$E1000,C:C,Datenbank!$C1000)),"",SUMIFS(P:P,E:E,Datenbank!$E1000,C:C,Datenbank!$C1000))+IF(ISERROR(SUMIFS(Q:Q,E:E,Datenbank!$E1000,C:C,Datenbank!$C1000)),"",SUMIFS(Q:Q,E:E,Datenbank!$E1000,C:C,Datenbank!$C1000))</f>
        <v>0</v>
      </c>
      <c r="V1000" s="33" t="str">
        <f>IF(ISERROR(IF(Z1000="Duplikat","",(Datenbank!$U1000-Datenbank!$T1000))),"",IF(Z1000="Duplikat","",(Datenbank!$U1000-Datenbank!$T1000)))</f>
        <v/>
      </c>
      <c r="W1000" s="33">
        <f ca="1">IF(ISERROR(SUMIF(O:T,Datenbank!$O1000,T:T)),"",SUMIF(O:T,Datenbank!$O1000,T:T))</f>
        <v>0</v>
      </c>
      <c r="X1000" s="33">
        <f ca="1">IF(ISERROR(SUMIF(O:Q,Datenbank!$O1000,Q:Q)),"",SUMIF(O:Q,Datenbank!$O1000,Q:Q))+IF(ISERROR(SUMIF(O:Q,Datenbank!$O1000,P:P)),"",SUMIF(O:Q,Datenbank!$O1000,P:P))</f>
        <v>0</v>
      </c>
      <c r="Y1000" s="33">
        <f ca="1">IF(ISERROR(Datenbank!$X1000-W1000),"",Datenbank!$X1000-W1000)</f>
        <v>0</v>
      </c>
      <c r="Z1000" s="31" t="str" cm="1">
        <f t="array" ref="Z1000">_xlfn.LET(_xlpm.fi,_xlfn._xlws.FILTER($O1000:$O$2480,(MONTH($D1000:$D$2480)=MONTH($D1000))*($O1000:$O$2480=$O1000)),IF(COUNT(_xlpm.fi)&gt;1,"DUPLIKAT",""))</f>
        <v/>
      </c>
      <c r="AA1000" s="31"/>
      <c r="AB1000" s="31"/>
    </row>
  </sheetData>
  <sheetProtection selectLockedCells="1" sort="0" autoFilter="0"/>
  <conditionalFormatting sqref="Y3:Y10 Y12:Y1000 V13:V1000 Z1001:Z1048576">
    <cfRule type="cellIs" dxfId="0" priority="1" operator="greaterThan">
      <formula>0</formula>
    </cfRule>
  </conditionalFormatting>
  <pageMargins left="0.7" right="0.7" top="0.78740157499999996" bottom="0.78740157499999996" header="0.3" footer="0.3"/>
  <pageSetup paperSize="9" orientation="portrait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Datenbank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Kuropka - HV Westfalen e.V.</dc:creator>
  <cp:lastModifiedBy>Bernd Kuropka - HV Westfalen e.V.</cp:lastModifiedBy>
  <dcterms:created xsi:type="dcterms:W3CDTF">2025-06-29T14:32:08Z</dcterms:created>
  <dcterms:modified xsi:type="dcterms:W3CDTF">2025-06-29T15:18:14Z</dcterms:modified>
</cp:coreProperties>
</file>