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8314E204-EA0F-4473-BA78-3353C12E50F3}" xr6:coauthVersionLast="47" xr6:coauthVersionMax="47" xr10:uidLastSave="{00000000-0000-0000-0000-000000000000}"/>
  <bookViews>
    <workbookView xWindow="-120" yWindow="-120" windowWidth="29040" windowHeight="15720" xr2:uid="{AFD71B82-A220-4ACF-9E5E-4C4D977C8827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7" i="1" l="1" a="1"/>
  <c r="O37" i="1" s="1"/>
  <c r="O32" i="1" a="1"/>
  <c r="O32" i="1" s="1"/>
  <c r="T4" i="1" a="1"/>
  <c r="T4" i="1" s="1"/>
  <c r="F5" i="1" a="1"/>
  <c r="F5" i="1" s="1"/>
  <c r="E5" i="1" a="1"/>
  <c r="E5" i="1" s="1"/>
  <c r="O4" i="1" a="1"/>
  <c r="O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<sst xmlns="http://schemas.openxmlformats.org/spreadsheetml/2006/main" count="33" uniqueCount="11">
  <si>
    <t>Monat</t>
  </si>
  <si>
    <t>Gesamt</t>
  </si>
  <si>
    <t>X</t>
  </si>
  <si>
    <t>Y</t>
  </si>
  <si>
    <t>Z</t>
  </si>
  <si>
    <t>Datum</t>
  </si>
  <si>
    <t>Verkäufer</t>
  </si>
  <si>
    <t>Kosten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</si>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</sst>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7]mmmm\ yy;@"/>
    <numFmt numFmtId="165" formatCode="#,##0.00\ &quot;€&quot;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3" borderId="0" xfId="0" applyFill="1"/>
    <xf numFmtId="164" fontId="0" fillId="0" borderId="0" xfId="0" applyNumberFormat="1"/>
    <xf numFmtId="0" fontId="0" fillId="4" borderId="0" xfId="0" applyFill="1"/>
    <xf numFmtId="165" fontId="0" fillId="0" borderId="0" xfId="0" applyNumberFormat="1"/>
    <xf numFmtId="0" fontId="0" fillId="0" borderId="0" xfId="0" applyFill="1"/>
    <xf numFmtId="0" fontId="0" fillId="5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F0B4E-CD52-4A60-AD80-79983C2F1620}">
  <dimension ref="A4:X44"/>
  <sheetViews>
    <sheetView tabSelected="1" workbookViewId="0">
      <selection activeCell="O32" sqref="O32"/>
    </sheetView>
  </sheetViews>
  <sheetFormatPr baseColWidth="10" defaultRowHeight="15" x14ac:dyDescent="0.25"/>
  <cols>
    <col min="4" max="4" width="12.7109375" bestFit="1" customWidth="1"/>
    <col min="5" max="5" width="7.7109375" bestFit="1" customWidth="1"/>
    <col min="6" max="8" width="7" bestFit="1" customWidth="1"/>
    <col min="15" max="15" width="14.7109375" bestFit="1" customWidth="1"/>
    <col min="16" max="18" width="7" bestFit="1" customWidth="1"/>
    <col min="20" max="20" width="14.7109375" bestFit="1" customWidth="1"/>
    <col min="21" max="23" width="7" bestFit="1" customWidth="1"/>
    <col min="24" max="24" width="8" bestFit="1" customWidth="1"/>
  </cols>
  <sheetData>
    <row r="4" spans="1:24" x14ac:dyDescent="0.25">
      <c r="A4" s="1"/>
      <c r="D4" s="2" t="s">
        <v>0</v>
      </c>
      <c r="E4" s="2" t="s">
        <v>1</v>
      </c>
      <c r="F4" s="2" t="s">
        <v>2</v>
      </c>
      <c r="G4" s="2" t="s">
        <v>3</v>
      </c>
      <c r="H4" s="2" t="s">
        <v>4</v>
      </c>
      <c r="I4" s="3"/>
      <c r="K4" s="2" t="s">
        <v>5</v>
      </c>
      <c r="L4" s="2" t="s">
        <v>6</v>
      </c>
      <c r="M4" s="2" t="s">
        <v>7</v>
      </c>
      <c r="O4" s="4" t="str" cm="1">
        <f t="array" ref="O4:R30">_xlfn.LET(_xlpm.k,_xlfn._TRO_ALL(K5:K3000),_xlpm.l,_xlfn._TRO_ALL(L5:L3000),_xlpm.m,_xlfn._TRO_ALL(M5:M3000),_xlpm.n,DATE(2024,_xlfn.SEQUENCE(25,1),1),_xlpm.o,$F$4:$H$4,_xlpm.p,COUNTA(_xlpm.n),_xlpm.q,COUNTA(_xlpm.o),_xlpm.r,_xlfn.LAMBDA(_xlpm.s,_xlpm.t,_xlfn.LET(_xlpm.u,INDEX(_xlpm.n,_xlpm.s),_xlpm.v,INDEX(_xlpm.o,_xlpm.t),_xlpm.w,SUMIFS(_xlpm.m,_xlpm.k,"&gt;="&amp;_xlpm.u,_xlpm.k,"&lt;="&amp;EOMONTH(_xlpm.u,0),_xlpm.l,_xlpm.v),IF(_xlpm.w=0,"",_xlpm.w))), _xlpm.x, _xlfn.MAKEARRAY(_xlpm.p,_xlpm.q,_xlpm.r),_xlpm.y,_xlfn.BYCOL(_xlpm.x,_xlfn.LAMBDA(_xlpm.z,SUM(_xlpm.z))),_xlfn.VSTACK(_xlfn.HSTACK("Monat",_xlpm.o),_xlfn.HSTACK(TEXT(_xlpm.n,"MMMM JJJJ"),_xlpm.x),_xlfn.HSTACK("Gesamt",_xlpm.y)))</f>
        <v>Monat</v>
      </c>
      <c r="P4" s="4" t="str">
        <v>X</v>
      </c>
      <c r="Q4" s="4" t="str">
        <v>Y</v>
      </c>
      <c r="R4" s="4" t="str">
        <v>Z</v>
      </c>
      <c r="T4" s="4" t="str" cm="1">
        <f t="array" ref="T4:X30">_xlfn.LET(_xlpm.i,_xlfn._TRO_ALL(K5:K3000),_xlpm.j,_xlfn._TRO_ALL(L5:L3000),_xlpm.k,_xlfn._TRO_ALL(M5:M3000),_xlpm.l,DATE(2024,_xlfn.SEQUENCE(25,1),1),_xlpm.m,$F$4:$H$4,_xlpm.n,COUNTA(_xlpm.l),_xlpm.o,COUNTA(_xlpm.m),_xlpm.p,_xlfn.LAMBDA(_xlpm.q,_xlpm.r,_xlfn.LET(_xlpm.s,INDEX(_xlpm.l,_xlpm.q),_xlpm.t,INDEX(_xlpm.m,_xlpm.r),_xlpm.u,SUMIFS(_xlpm.k,_xlpm.i,"&gt;="&amp;_xlpm.s,_xlpm.i,"&lt;="&amp; EOMONTH(_xlpm.s,0),_xlpm.j,_xlpm.t),IF(_xlpm.u=0,"",_xlpm.u))),_xlpm.v,_xlfn.MAKEARRAY(_xlpm.n,_xlpm.o,_xlpm.p),_xlpm.w,_xlfn.BYCOL(_xlpm.v,_xlfn.LAMBDA(_xlpm.x,SUM(_xlpm.x))),_xlpm.y,_xlfn.BYROW(_xlpm.v,_xlfn.LAMBDA(_xlpm.z,IF(SUM(_xlpm.z)=0,"",SUM(_xlpm.z)))),_xlfn.VSTACK(_xlfn.HSTACK("Monat",_xlpm.m,"Gesamt"),_xlfn.HSTACK(TEXT(_xlpm.l,"MMMM JJJJ"),_xlpm.v,_xlpm.y),_xlfn.HSTACK("Gesamt",_xlpm.w,SUM(_xlpm.v))))</f>
        <v>Monat</v>
      </c>
      <c r="U4" s="4" t="str">
        <v>X</v>
      </c>
      <c r="V4" s="4" t="str">
        <v>Y</v>
      </c>
      <c r="W4" s="4" t="str">
        <v>Z</v>
      </c>
      <c r="X4" s="4" t="str">
        <v>Gesamt</v>
      </c>
    </row>
    <row r="5" spans="1:24" x14ac:dyDescent="0.25">
      <c r="A5" s="1"/>
      <c r="D5" s="5">
        <v>45292</v>
      </c>
      <c r="E5" s="6" t="str" cm="1">
        <f t="array" ref="E5:E29">_xlfn.LET(_xlpm.t,$M$5:$M$29,_xlpm.u,$K$5:$K$29,_xlpm.v,D5:D29,_xlfn.MAP(_xlpm.v,_xlfn.LAMBDA(_xlpm.w,_xlfn.LET(_xlpm.x,_xlpm.w,_xlpm.y,EDATE(_xlpm.w,1),_xlpm.z,SUMIFS(_xlpm.t,_xlpm.u,"&gt;="&amp;_xlpm.x,_xlpm.u,"&lt;"&amp;_xlpm.y),IF(_xlpm.z=0,"",_xlpm.z)))))</f>
        <v/>
      </c>
      <c r="F5" s="6" t="str" cm="1">
        <f t="array" ref="F5:H29">_xlfn.LET(_xlpm.dd,$K$5:$K$29,_xlpm.dv,$L$5:$L$29,_xlpm.dk,$M$5:$M$29,_xlpm.mn,$D$5:$D$29,_xlpm.vk,$F$4:$H$4,_xlpm.nm,COUNTA(_xlpm.mn),_xlpm.nv,COUNTA(_xlpm.vk),_xlpm.ri,_xlfn.SEQUENCE(_xlpm.nm,1,1,0),_xlpm.ci,_xlfn.SEQUENCE(1,_xlpm.nv,1,0),_xlpm.z,_xlfn.LAMBDA(_xlpm.r,_xlpm.c,_xlfn.LET(_xlpm.mo,INDEX(_xlpm.mn, _xlpm.r),_xlpm.vf,INDEX(_xlpm.vk,_xlpm.c),_xlpm.su,SUMIFS(_xlpm.dk,_xlpm.dd,"&gt;="&amp;_xlpm.mo,_xlpm.dd,"&lt;="&amp;EOMONTH(_xlpm.mo,0),_xlpm.dv,_xlpm.vf),IF(_xlpm.su=0,"",_xlpm.su))),_xlfn.MAKEARRAY(_xlpm.nm,_xlpm.nv,_xlpm.z))</f>
        <v/>
      </c>
      <c r="G5" t="str">
        <v/>
      </c>
      <c r="H5" t="str">
        <v/>
      </c>
      <c r="K5" s="1">
        <v>45842</v>
      </c>
      <c r="L5" t="s">
        <v>8</v>
      </c>
      <c r="M5" s="7">
        <v>42.99</v>
      </c>
      <c r="O5" t="str">
        <v>Januar 2024</v>
      </c>
      <c r="P5" t="str">
        <v/>
      </c>
      <c r="Q5" t="str">
        <v/>
      </c>
      <c r="R5" t="str">
        <v/>
      </c>
      <c r="T5" t="str">
        <v>Januar 2024</v>
      </c>
      <c r="U5" t="str">
        <v/>
      </c>
      <c r="V5" t="str">
        <v/>
      </c>
      <c r="W5" t="str">
        <v/>
      </c>
      <c r="X5" t="str">
        <v/>
      </c>
    </row>
    <row r="6" spans="1:24" x14ac:dyDescent="0.25">
      <c r="A6" s="1"/>
      <c r="D6" s="5">
        <v>45323</v>
      </c>
      <c r="E6" t="str">
        <v/>
      </c>
      <c r="F6" t="str">
        <v/>
      </c>
      <c r="G6" t="str">
        <v/>
      </c>
      <c r="H6" t="str">
        <v/>
      </c>
      <c r="K6" s="1">
        <v>45842</v>
      </c>
      <c r="L6" t="s">
        <v>9</v>
      </c>
      <c r="M6" s="7">
        <v>22.31</v>
      </c>
      <c r="O6" t="str">
        <v>Februar 2024</v>
      </c>
      <c r="P6" t="str">
        <v/>
      </c>
      <c r="Q6" t="str">
        <v/>
      </c>
      <c r="R6" t="str">
        <v/>
      </c>
      <c r="T6" t="str">
        <v>Februar 2024</v>
      </c>
      <c r="U6" t="str">
        <v/>
      </c>
      <c r="V6" t="str">
        <v/>
      </c>
      <c r="W6" t="str">
        <v/>
      </c>
      <c r="X6" t="str">
        <v/>
      </c>
    </row>
    <row r="7" spans="1:24" x14ac:dyDescent="0.25">
      <c r="A7" s="1"/>
      <c r="D7" s="5">
        <v>45352</v>
      </c>
      <c r="E7" t="str">
        <v/>
      </c>
      <c r="F7" t="str">
        <v/>
      </c>
      <c r="G7" t="str">
        <v/>
      </c>
      <c r="H7" t="str">
        <v/>
      </c>
      <c r="K7" s="1">
        <v>45840</v>
      </c>
      <c r="L7" t="s">
        <v>10</v>
      </c>
      <c r="M7" s="7">
        <v>66.53</v>
      </c>
      <c r="O7" t="str">
        <v>März 2024</v>
      </c>
      <c r="P7" t="str">
        <v/>
      </c>
      <c r="Q7" t="str">
        <v/>
      </c>
      <c r="R7" t="str">
        <v/>
      </c>
      <c r="T7" t="str">
        <v>März 2024</v>
      </c>
      <c r="U7" t="str">
        <v/>
      </c>
      <c r="V7" t="str">
        <v/>
      </c>
      <c r="W7" t="str">
        <v/>
      </c>
      <c r="X7" t="str">
        <v/>
      </c>
    </row>
    <row r="8" spans="1:24" x14ac:dyDescent="0.25">
      <c r="A8" s="1"/>
      <c r="D8" s="5">
        <v>45383</v>
      </c>
      <c r="E8" t="str">
        <v/>
      </c>
      <c r="F8" t="str">
        <v/>
      </c>
      <c r="G8" t="str">
        <v/>
      </c>
      <c r="H8" t="str">
        <v/>
      </c>
      <c r="K8" s="1">
        <v>45838</v>
      </c>
      <c r="L8" t="s">
        <v>8</v>
      </c>
      <c r="M8" s="7">
        <v>36.72</v>
      </c>
      <c r="O8" t="str">
        <v>April 2024</v>
      </c>
      <c r="P8" t="str">
        <v/>
      </c>
      <c r="Q8" t="str">
        <v/>
      </c>
      <c r="R8" t="str">
        <v/>
      </c>
      <c r="T8" t="str">
        <v>April 2024</v>
      </c>
      <c r="U8" t="str">
        <v/>
      </c>
      <c r="V8" t="str">
        <v/>
      </c>
      <c r="W8" t="str">
        <v/>
      </c>
      <c r="X8" t="str">
        <v/>
      </c>
    </row>
    <row r="9" spans="1:24" x14ac:dyDescent="0.25">
      <c r="A9" s="1"/>
      <c r="D9" s="5">
        <v>45413</v>
      </c>
      <c r="E9" t="str">
        <v/>
      </c>
      <c r="F9" t="str">
        <v/>
      </c>
      <c r="G9" t="str">
        <v/>
      </c>
      <c r="H9" t="str">
        <v/>
      </c>
      <c r="K9" s="1">
        <v>45868</v>
      </c>
      <c r="L9" t="s">
        <v>9</v>
      </c>
      <c r="M9" s="7">
        <v>40</v>
      </c>
      <c r="O9" t="str">
        <v>Mai 2024</v>
      </c>
      <c r="P9" t="str">
        <v/>
      </c>
      <c r="Q9" t="str">
        <v/>
      </c>
      <c r="R9" t="str">
        <v/>
      </c>
      <c r="T9" t="str">
        <v>Mai 2024</v>
      </c>
      <c r="U9" t="str">
        <v/>
      </c>
      <c r="V9" t="str">
        <v/>
      </c>
      <c r="W9" t="str">
        <v/>
      </c>
      <c r="X9" t="str">
        <v/>
      </c>
    </row>
    <row r="10" spans="1:24" x14ac:dyDescent="0.25">
      <c r="A10" s="1"/>
      <c r="D10" s="5">
        <v>45444</v>
      </c>
      <c r="E10" t="str">
        <v/>
      </c>
      <c r="F10" t="str">
        <v/>
      </c>
      <c r="G10" t="str">
        <v/>
      </c>
      <c r="H10" t="str">
        <v/>
      </c>
      <c r="K10" s="1">
        <v>45838</v>
      </c>
      <c r="L10" t="s">
        <v>10</v>
      </c>
      <c r="M10" s="7">
        <v>26.29</v>
      </c>
      <c r="O10" t="str">
        <v>Juni 2024</v>
      </c>
      <c r="P10" t="str">
        <v/>
      </c>
      <c r="Q10" t="str">
        <v/>
      </c>
      <c r="R10" t="str">
        <v/>
      </c>
      <c r="T10" t="str">
        <v>Juni 2024</v>
      </c>
      <c r="U10" t="str">
        <v/>
      </c>
      <c r="V10" t="str">
        <v/>
      </c>
      <c r="W10" t="str">
        <v/>
      </c>
      <c r="X10" t="str">
        <v/>
      </c>
    </row>
    <row r="11" spans="1:24" x14ac:dyDescent="0.25">
      <c r="A11" s="1"/>
      <c r="D11" s="5">
        <v>45474</v>
      </c>
      <c r="E11" t="str">
        <v/>
      </c>
      <c r="F11" t="str">
        <v/>
      </c>
      <c r="G11" t="str">
        <v/>
      </c>
      <c r="H11" t="str">
        <v/>
      </c>
      <c r="K11" s="1">
        <v>45838</v>
      </c>
      <c r="L11" t="s">
        <v>8</v>
      </c>
      <c r="M11" s="7">
        <v>5.34</v>
      </c>
      <c r="O11" t="str">
        <v>Juli 2024</v>
      </c>
      <c r="P11" t="str">
        <v/>
      </c>
      <c r="Q11" t="str">
        <v/>
      </c>
      <c r="R11" t="str">
        <v/>
      </c>
      <c r="T11" t="str">
        <v>Juli 2024</v>
      </c>
      <c r="U11" t="str">
        <v/>
      </c>
      <c r="V11" t="str">
        <v/>
      </c>
      <c r="W11" t="str">
        <v/>
      </c>
      <c r="X11" t="str">
        <v/>
      </c>
    </row>
    <row r="12" spans="1:24" x14ac:dyDescent="0.25">
      <c r="A12" s="1"/>
      <c r="D12" s="5">
        <v>45505</v>
      </c>
      <c r="E12" t="str">
        <v/>
      </c>
      <c r="F12" t="str">
        <v/>
      </c>
      <c r="G12" t="str">
        <v/>
      </c>
      <c r="H12" t="str">
        <v/>
      </c>
      <c r="K12" s="1">
        <v>45837</v>
      </c>
      <c r="L12" t="s">
        <v>9</v>
      </c>
      <c r="M12" s="7">
        <v>48.79</v>
      </c>
      <c r="O12" t="str">
        <v>August 2024</v>
      </c>
      <c r="P12" t="str">
        <v/>
      </c>
      <c r="Q12" t="str">
        <v/>
      </c>
      <c r="R12" t="str">
        <v/>
      </c>
      <c r="T12" t="str">
        <v>August 2024</v>
      </c>
      <c r="U12" t="str">
        <v/>
      </c>
      <c r="V12" t="str">
        <v/>
      </c>
      <c r="W12" t="str">
        <v/>
      </c>
      <c r="X12" t="str">
        <v/>
      </c>
    </row>
    <row r="13" spans="1:24" x14ac:dyDescent="0.25">
      <c r="A13" s="1"/>
      <c r="D13" s="5">
        <v>45536</v>
      </c>
      <c r="E13" t="str">
        <v/>
      </c>
      <c r="F13" t="str">
        <v/>
      </c>
      <c r="G13" t="str">
        <v/>
      </c>
      <c r="H13" t="str">
        <v/>
      </c>
      <c r="K13" s="1">
        <v>45836</v>
      </c>
      <c r="L13" t="s">
        <v>10</v>
      </c>
      <c r="M13" s="7">
        <v>61.08</v>
      </c>
      <c r="O13" t="str">
        <v>September 2024</v>
      </c>
      <c r="P13" t="str">
        <v/>
      </c>
      <c r="Q13" t="str">
        <v/>
      </c>
      <c r="R13" t="str">
        <v/>
      </c>
      <c r="T13" t="str">
        <v>September 2024</v>
      </c>
      <c r="U13" t="str">
        <v/>
      </c>
      <c r="V13" t="str">
        <v/>
      </c>
      <c r="W13" t="str">
        <v/>
      </c>
      <c r="X13" t="str">
        <v/>
      </c>
    </row>
    <row r="14" spans="1:24" x14ac:dyDescent="0.25">
      <c r="A14" s="1"/>
      <c r="D14" s="5">
        <v>45566</v>
      </c>
      <c r="E14" t="str">
        <v/>
      </c>
      <c r="F14" t="str">
        <v/>
      </c>
      <c r="G14" t="str">
        <v/>
      </c>
      <c r="H14" t="str">
        <v/>
      </c>
      <c r="K14" s="1">
        <v>45835</v>
      </c>
      <c r="L14" t="s">
        <v>8</v>
      </c>
      <c r="M14" s="7">
        <v>20</v>
      </c>
      <c r="O14" t="str">
        <v>Oktober 2024</v>
      </c>
      <c r="P14" t="str">
        <v/>
      </c>
      <c r="Q14" t="str">
        <v/>
      </c>
      <c r="R14" t="str">
        <v/>
      </c>
      <c r="T14" t="str">
        <v>Oktober 2024</v>
      </c>
      <c r="U14" t="str">
        <v/>
      </c>
      <c r="V14" t="str">
        <v/>
      </c>
      <c r="W14" t="str">
        <v/>
      </c>
      <c r="X14" t="str">
        <v/>
      </c>
    </row>
    <row r="15" spans="1:24" x14ac:dyDescent="0.25">
      <c r="A15" s="1"/>
      <c r="D15" s="5">
        <v>45597</v>
      </c>
      <c r="E15" t="str">
        <v/>
      </c>
      <c r="F15" t="str">
        <v/>
      </c>
      <c r="G15" t="str">
        <v/>
      </c>
      <c r="H15" t="str">
        <v/>
      </c>
      <c r="K15" s="1">
        <v>45835</v>
      </c>
      <c r="L15" t="s">
        <v>9</v>
      </c>
      <c r="M15" s="7">
        <v>99.19</v>
      </c>
      <c r="O15" t="str">
        <v>November 2024</v>
      </c>
      <c r="P15" t="str">
        <v/>
      </c>
      <c r="Q15" t="str">
        <v/>
      </c>
      <c r="R15" t="str">
        <v/>
      </c>
      <c r="T15" t="str">
        <v>November 2024</v>
      </c>
      <c r="U15" t="str">
        <v/>
      </c>
      <c r="V15" t="str">
        <v/>
      </c>
      <c r="W15" t="str">
        <v/>
      </c>
      <c r="X15" t="str">
        <v/>
      </c>
    </row>
    <row r="16" spans="1:24" x14ac:dyDescent="0.25">
      <c r="A16" s="1"/>
      <c r="D16" s="5">
        <v>45627</v>
      </c>
      <c r="E16" t="str">
        <v/>
      </c>
      <c r="F16" t="str">
        <v/>
      </c>
      <c r="G16" t="str">
        <v/>
      </c>
      <c r="H16" t="str">
        <v/>
      </c>
      <c r="K16" s="1">
        <v>45833</v>
      </c>
      <c r="L16" t="s">
        <v>10</v>
      </c>
      <c r="M16" s="7">
        <v>157.6</v>
      </c>
      <c r="O16" t="str">
        <v>Dezember 2024</v>
      </c>
      <c r="P16" t="str">
        <v/>
      </c>
      <c r="Q16" t="str">
        <v/>
      </c>
      <c r="R16" t="str">
        <v/>
      </c>
      <c r="T16" t="str">
        <v>Dezember 2024</v>
      </c>
      <c r="U16" t="str">
        <v/>
      </c>
      <c r="V16" t="str">
        <v/>
      </c>
      <c r="W16" t="str">
        <v/>
      </c>
      <c r="X16" t="str">
        <v/>
      </c>
    </row>
    <row r="17" spans="1:24" x14ac:dyDescent="0.25">
      <c r="A17" s="1"/>
      <c r="D17" s="5">
        <v>45658</v>
      </c>
      <c r="E17" t="str">
        <v/>
      </c>
      <c r="F17" t="str">
        <v/>
      </c>
      <c r="G17" t="str">
        <v/>
      </c>
      <c r="H17" t="str">
        <v/>
      </c>
      <c r="K17" s="1">
        <v>45829</v>
      </c>
      <c r="L17" t="s">
        <v>8</v>
      </c>
      <c r="M17" s="7">
        <v>30.65</v>
      </c>
      <c r="O17" t="str">
        <v>Januar 2025</v>
      </c>
      <c r="P17" t="str">
        <v/>
      </c>
      <c r="Q17" t="str">
        <v/>
      </c>
      <c r="R17" t="str">
        <v/>
      </c>
      <c r="T17" t="str">
        <v>Januar 2025</v>
      </c>
      <c r="U17" t="str">
        <v/>
      </c>
      <c r="V17" t="str">
        <v/>
      </c>
      <c r="W17" t="str">
        <v/>
      </c>
      <c r="X17" t="str">
        <v/>
      </c>
    </row>
    <row r="18" spans="1:24" x14ac:dyDescent="0.25">
      <c r="A18" s="1"/>
      <c r="D18" s="5">
        <v>45689</v>
      </c>
      <c r="E18" t="str">
        <v/>
      </c>
      <c r="F18" t="str">
        <v/>
      </c>
      <c r="G18" t="str">
        <v/>
      </c>
      <c r="H18" t="str">
        <v/>
      </c>
      <c r="K18" s="1">
        <v>45829</v>
      </c>
      <c r="L18" t="s">
        <v>9</v>
      </c>
      <c r="M18" s="7">
        <v>36.32</v>
      </c>
      <c r="O18" t="str">
        <v>Februar 2025</v>
      </c>
      <c r="P18" t="str">
        <v/>
      </c>
      <c r="Q18" t="str">
        <v/>
      </c>
      <c r="R18" t="str">
        <v/>
      </c>
      <c r="T18" t="str">
        <v>Februar 2025</v>
      </c>
      <c r="U18" t="str">
        <v/>
      </c>
      <c r="V18" t="str">
        <v/>
      </c>
      <c r="W18" t="str">
        <v/>
      </c>
      <c r="X18" t="str">
        <v/>
      </c>
    </row>
    <row r="19" spans="1:24" x14ac:dyDescent="0.25">
      <c r="A19" s="1"/>
      <c r="D19" s="5">
        <v>45717</v>
      </c>
      <c r="E19" t="str">
        <v/>
      </c>
      <c r="F19" t="str">
        <v/>
      </c>
      <c r="G19" t="str">
        <v/>
      </c>
      <c r="H19" t="str">
        <v/>
      </c>
      <c r="K19" s="1">
        <v>45829</v>
      </c>
      <c r="L19" t="s">
        <v>10</v>
      </c>
      <c r="M19" s="7">
        <v>39.35</v>
      </c>
      <c r="O19" t="str">
        <v>März 2025</v>
      </c>
      <c r="P19" t="str">
        <v/>
      </c>
      <c r="Q19" t="str">
        <v/>
      </c>
      <c r="R19" t="str">
        <v/>
      </c>
      <c r="T19" t="str">
        <v>März 2025</v>
      </c>
      <c r="U19" t="str">
        <v/>
      </c>
      <c r="V19" t="str">
        <v/>
      </c>
      <c r="W19" t="str">
        <v/>
      </c>
      <c r="X19" t="str">
        <v/>
      </c>
    </row>
    <row r="20" spans="1:24" x14ac:dyDescent="0.25">
      <c r="A20" s="1"/>
      <c r="D20" s="5">
        <v>45748</v>
      </c>
      <c r="E20" t="str">
        <v/>
      </c>
      <c r="F20" t="str">
        <v/>
      </c>
      <c r="G20" t="str">
        <v/>
      </c>
      <c r="H20" t="str">
        <v/>
      </c>
      <c r="K20" s="1">
        <v>45825</v>
      </c>
      <c r="L20" t="s">
        <v>8</v>
      </c>
      <c r="M20" s="7">
        <v>53.52</v>
      </c>
      <c r="O20" t="str">
        <v>April 2025</v>
      </c>
      <c r="P20" t="str">
        <v/>
      </c>
      <c r="Q20" t="str">
        <v/>
      </c>
      <c r="R20" t="str">
        <v/>
      </c>
      <c r="T20" t="str">
        <v>April 2025</v>
      </c>
      <c r="U20" t="str">
        <v/>
      </c>
      <c r="V20" t="str">
        <v/>
      </c>
      <c r="W20" t="str">
        <v/>
      </c>
      <c r="X20" t="str">
        <v/>
      </c>
    </row>
    <row r="21" spans="1:24" x14ac:dyDescent="0.25">
      <c r="A21" s="1"/>
      <c r="D21" s="5">
        <v>45778</v>
      </c>
      <c r="E21" t="str">
        <v/>
      </c>
      <c r="F21" t="str">
        <v/>
      </c>
      <c r="G21" t="str">
        <v/>
      </c>
      <c r="H21" t="str">
        <v/>
      </c>
      <c r="K21" s="1">
        <v>45823</v>
      </c>
      <c r="L21" t="s">
        <v>9</v>
      </c>
      <c r="M21" s="7">
        <v>2.99</v>
      </c>
      <c r="O21" t="str">
        <v>Mai 2025</v>
      </c>
      <c r="P21" t="str">
        <v/>
      </c>
      <c r="Q21" t="str">
        <v/>
      </c>
      <c r="R21" t="str">
        <v/>
      </c>
      <c r="T21" t="str">
        <v>Mai 2025</v>
      </c>
      <c r="U21" t="str">
        <v/>
      </c>
      <c r="V21" t="str">
        <v/>
      </c>
      <c r="W21" t="str">
        <v/>
      </c>
      <c r="X21" t="str">
        <v/>
      </c>
    </row>
    <row r="22" spans="1:24" x14ac:dyDescent="0.25">
      <c r="A22" s="1"/>
      <c r="D22" s="5">
        <v>45809</v>
      </c>
      <c r="E22">
        <v>962.11</v>
      </c>
      <c r="F22">
        <v>302.18</v>
      </c>
      <c r="G22">
        <v>254.38</v>
      </c>
      <c r="H22">
        <v>405.55</v>
      </c>
      <c r="K22" s="1">
        <v>45823</v>
      </c>
      <c r="L22" t="s">
        <v>10</v>
      </c>
      <c r="M22" s="7">
        <v>3.8</v>
      </c>
      <c r="O22" t="str">
        <v>Juni 2025</v>
      </c>
      <c r="P22">
        <v>302.18</v>
      </c>
      <c r="Q22">
        <v>254.38</v>
      </c>
      <c r="R22">
        <v>405.55</v>
      </c>
      <c r="T22" t="str">
        <v>Juni 2025</v>
      </c>
      <c r="U22">
        <v>302.18</v>
      </c>
      <c r="V22">
        <v>254.38</v>
      </c>
      <c r="W22">
        <v>405.55</v>
      </c>
      <c r="X22">
        <v>962.1099999999999</v>
      </c>
    </row>
    <row r="23" spans="1:24" x14ac:dyDescent="0.25">
      <c r="A23" s="1"/>
      <c r="D23" s="5">
        <v>45839</v>
      </c>
      <c r="E23">
        <v>171.82999999999998</v>
      </c>
      <c r="F23">
        <v>42.99</v>
      </c>
      <c r="G23">
        <v>62.31</v>
      </c>
      <c r="H23">
        <v>66.53</v>
      </c>
      <c r="K23" s="1">
        <v>45822</v>
      </c>
      <c r="L23" t="s">
        <v>8</v>
      </c>
      <c r="M23" s="7">
        <v>110.65</v>
      </c>
      <c r="O23" t="str">
        <v>Juli 2025</v>
      </c>
      <c r="P23">
        <v>42.99</v>
      </c>
      <c r="Q23">
        <v>62.31</v>
      </c>
      <c r="R23">
        <v>66.53</v>
      </c>
      <c r="T23" t="str">
        <v>Juli 2025</v>
      </c>
      <c r="U23">
        <v>42.99</v>
      </c>
      <c r="V23">
        <v>62.31</v>
      </c>
      <c r="W23">
        <v>66.53</v>
      </c>
      <c r="X23">
        <v>171.83</v>
      </c>
    </row>
    <row r="24" spans="1:24" x14ac:dyDescent="0.25">
      <c r="A24" s="1"/>
      <c r="D24" s="5">
        <v>45870</v>
      </c>
      <c r="E24" t="str">
        <v/>
      </c>
      <c r="F24" t="str">
        <v/>
      </c>
      <c r="G24" t="str">
        <v/>
      </c>
      <c r="H24" t="str">
        <v/>
      </c>
      <c r="K24" s="1">
        <v>45821</v>
      </c>
      <c r="L24" t="s">
        <v>9</v>
      </c>
      <c r="M24" s="7">
        <v>57.75</v>
      </c>
      <c r="O24" t="str">
        <v>August 2025</v>
      </c>
      <c r="P24" t="str">
        <v/>
      </c>
      <c r="Q24" t="str">
        <v/>
      </c>
      <c r="R24" t="str">
        <v/>
      </c>
      <c r="T24" t="str">
        <v>August 2025</v>
      </c>
      <c r="U24" t="str">
        <v/>
      </c>
      <c r="V24" t="str">
        <v/>
      </c>
      <c r="W24" t="str">
        <v/>
      </c>
      <c r="X24" t="str">
        <v/>
      </c>
    </row>
    <row r="25" spans="1:24" x14ac:dyDescent="0.25">
      <c r="A25" s="1"/>
      <c r="D25" s="5">
        <v>45901</v>
      </c>
      <c r="E25" t="str">
        <v/>
      </c>
      <c r="F25" t="str">
        <v/>
      </c>
      <c r="G25" t="str">
        <v/>
      </c>
      <c r="H25" t="str">
        <v/>
      </c>
      <c r="K25" s="1">
        <v>45819</v>
      </c>
      <c r="L25" t="s">
        <v>10</v>
      </c>
      <c r="M25" s="7">
        <v>30</v>
      </c>
      <c r="O25" t="str">
        <v>September 2025</v>
      </c>
      <c r="P25" t="str">
        <v/>
      </c>
      <c r="Q25" t="str">
        <v/>
      </c>
      <c r="R25" t="str">
        <v/>
      </c>
      <c r="T25" t="str">
        <v>September 2025</v>
      </c>
      <c r="U25" t="str">
        <v/>
      </c>
      <c r="V25" t="str">
        <v/>
      </c>
      <c r="W25" t="str">
        <v/>
      </c>
      <c r="X25" t="str">
        <v/>
      </c>
    </row>
    <row r="26" spans="1:24" x14ac:dyDescent="0.25">
      <c r="A26" s="1"/>
      <c r="D26" s="5">
        <v>45931</v>
      </c>
      <c r="E26" t="str">
        <v/>
      </c>
      <c r="F26" t="str">
        <v/>
      </c>
      <c r="G26" t="str">
        <v/>
      </c>
      <c r="H26" t="str">
        <v/>
      </c>
      <c r="K26" s="1">
        <v>45817</v>
      </c>
      <c r="L26" t="s">
        <v>8</v>
      </c>
      <c r="M26" s="7">
        <v>39.880000000000003</v>
      </c>
      <c r="O26" t="str">
        <v>Oktober 2025</v>
      </c>
      <c r="P26" t="str">
        <v/>
      </c>
      <c r="Q26" t="str">
        <v/>
      </c>
      <c r="R26" t="str">
        <v/>
      </c>
      <c r="T26" t="str">
        <v>Oktober 2025</v>
      </c>
      <c r="U26" t="str">
        <v/>
      </c>
      <c r="V26" t="str">
        <v/>
      </c>
      <c r="W26" t="str">
        <v/>
      </c>
      <c r="X26" t="str">
        <v/>
      </c>
    </row>
    <row r="27" spans="1:24" x14ac:dyDescent="0.25">
      <c r="A27" s="1"/>
      <c r="D27" s="5">
        <v>45962</v>
      </c>
      <c r="E27" t="str">
        <v/>
      </c>
      <c r="F27" t="str">
        <v/>
      </c>
      <c r="G27" t="str">
        <v/>
      </c>
      <c r="H27" t="str">
        <v/>
      </c>
      <c r="K27" s="1">
        <v>45816</v>
      </c>
      <c r="L27" t="s">
        <v>9</v>
      </c>
      <c r="M27" s="7">
        <v>9.34</v>
      </c>
      <c r="O27" t="str">
        <v>November 2025</v>
      </c>
      <c r="P27" t="str">
        <v/>
      </c>
      <c r="Q27" t="str">
        <v/>
      </c>
      <c r="R27" t="str">
        <v/>
      </c>
      <c r="T27" t="str">
        <v>November 2025</v>
      </c>
      <c r="U27" t="str">
        <v/>
      </c>
      <c r="V27" t="str">
        <v/>
      </c>
      <c r="W27" t="str">
        <v/>
      </c>
      <c r="X27" t="str">
        <v/>
      </c>
    </row>
    <row r="28" spans="1:24" x14ac:dyDescent="0.25">
      <c r="A28" s="1"/>
      <c r="D28" s="5">
        <v>45992</v>
      </c>
      <c r="E28" t="str">
        <v/>
      </c>
      <c r="F28" t="str">
        <v/>
      </c>
      <c r="G28" t="str">
        <v/>
      </c>
      <c r="H28" t="str">
        <v/>
      </c>
      <c r="K28" s="1">
        <v>45815</v>
      </c>
      <c r="L28" t="s">
        <v>10</v>
      </c>
      <c r="M28" s="7">
        <v>87.43</v>
      </c>
      <c r="O28" t="str">
        <v>Dezember 2025</v>
      </c>
      <c r="P28" t="str">
        <v/>
      </c>
      <c r="Q28" t="str">
        <v/>
      </c>
      <c r="R28" t="str">
        <v/>
      </c>
      <c r="T28" t="str">
        <v>Dezember 2025</v>
      </c>
      <c r="U28" t="str">
        <v/>
      </c>
      <c r="V28" t="str">
        <v/>
      </c>
      <c r="W28" t="str">
        <v/>
      </c>
      <c r="X28" t="str">
        <v/>
      </c>
    </row>
    <row r="29" spans="1:24" x14ac:dyDescent="0.25">
      <c r="D29" s="5">
        <v>46023</v>
      </c>
      <c r="E29" t="str">
        <v/>
      </c>
      <c r="F29" t="str">
        <v/>
      </c>
      <c r="G29" t="str">
        <v/>
      </c>
      <c r="H29" t="str">
        <v/>
      </c>
      <c r="K29" s="1">
        <v>45815</v>
      </c>
      <c r="L29" t="s">
        <v>8</v>
      </c>
      <c r="M29" s="7">
        <v>5.42</v>
      </c>
      <c r="O29" t="str">
        <v>Januar 2026</v>
      </c>
      <c r="P29" t="str">
        <v/>
      </c>
      <c r="Q29" t="str">
        <v/>
      </c>
      <c r="R29" t="str">
        <v/>
      </c>
      <c r="T29" t="str">
        <v>Januar 2026</v>
      </c>
      <c r="U29" t="str">
        <v/>
      </c>
      <c r="V29" t="str">
        <v/>
      </c>
      <c r="W29" t="str">
        <v/>
      </c>
      <c r="X29" t="str">
        <v/>
      </c>
    </row>
    <row r="30" spans="1:24" x14ac:dyDescent="0.25">
      <c r="O30" t="str">
        <v>Gesamt</v>
      </c>
      <c r="P30">
        <v>345.17</v>
      </c>
      <c r="Q30">
        <v>316.69</v>
      </c>
      <c r="R30">
        <v>472.08000000000004</v>
      </c>
      <c r="T30" t="str">
        <v>Gesamt</v>
      </c>
      <c r="U30">
        <v>345.17</v>
      </c>
      <c r="V30">
        <v>316.69</v>
      </c>
      <c r="W30">
        <v>472.08000000000004</v>
      </c>
      <c r="X30">
        <v>1133.9399999999998</v>
      </c>
    </row>
    <row r="32" spans="1:24" x14ac:dyDescent="0.25">
      <c r="O32" s="9" t="str" cm="1">
        <f t="array" ref="O32:S35">_xlfn.PIVOTBY(_xlfn.MAP(_xlfn._TRO_ALL(K5:K3000),_xlfn.LAMBDA(_xlpm.d,DATE(YEAR(_xlpm.d),MONTH(_xlpm.d),1))),_xlfn._TRO_ALL(L5:L3000),_xlfn._TRO_ALL(M5:M3000),_xlfn.LAMBDA(_xlpm.x,SUM(_xlpm.x)))</f>
        <v/>
      </c>
      <c r="P32" s="9" t="str">
        <v>x</v>
      </c>
      <c r="Q32" s="9" t="str">
        <v>y</v>
      </c>
      <c r="R32" s="9" t="str">
        <v>z</v>
      </c>
      <c r="S32" s="9" t="str">
        <v>Gesamt</v>
      </c>
      <c r="U32" s="8"/>
      <c r="V32" s="8"/>
      <c r="W32" s="8"/>
      <c r="X32" s="8"/>
    </row>
    <row r="33" spans="5:19" x14ac:dyDescent="0.25">
      <c r="O33" s="5">
        <v>45809</v>
      </c>
      <c r="P33">
        <v>302.18</v>
      </c>
      <c r="Q33">
        <v>254.38</v>
      </c>
      <c r="R33">
        <v>405.55</v>
      </c>
      <c r="S33">
        <v>962.11</v>
      </c>
    </row>
    <row r="34" spans="5:19" x14ac:dyDescent="0.25">
      <c r="O34" s="5">
        <v>45839</v>
      </c>
      <c r="P34">
        <v>42.99</v>
      </c>
      <c r="Q34">
        <v>62.31</v>
      </c>
      <c r="R34">
        <v>66.53</v>
      </c>
      <c r="S34">
        <v>171.82999999999998</v>
      </c>
    </row>
    <row r="35" spans="5:19" x14ac:dyDescent="0.25">
      <c r="O35" t="str">
        <v>Gesamt</v>
      </c>
      <c r="P35">
        <v>345.17</v>
      </c>
      <c r="Q35">
        <v>316.69</v>
      </c>
      <c r="R35">
        <v>472.08000000000004</v>
      </c>
      <c r="S35">
        <v>1133.94</v>
      </c>
    </row>
    <row r="37" spans="5:19" x14ac:dyDescent="0.25">
      <c r="O37" s="9" t="str" cm="1">
        <f t="array" ref="O37:S40">_xlfn.LET(_xlpm.v,_xlfn.MAP(_xlfn._TRO_ALL(K5:K3000),_xlfn.LAMBDA(_xlpm.w,DATE(YEAR(_xlpm.w),MONTH(_xlpm.w),1))),_xlpm.x,_xlfn._TRO_ALL(L5:L3000),_xlpm.y,_xlfn._TRO_ALL(M5:M3000),_xlfn.PIVOTBY(_xlpm.v,_xlpm.x,_xlpm.y,_xlfn.LAMBDA(_xlpm.z,SUM(_xlpm.z))))</f>
        <v/>
      </c>
      <c r="P37" s="9" t="str">
        <v>x</v>
      </c>
      <c r="Q37" s="9" t="str">
        <v>y</v>
      </c>
      <c r="R37" s="9" t="str">
        <v>z</v>
      </c>
      <c r="S37" s="9" t="str">
        <v>Gesamt</v>
      </c>
    </row>
    <row r="38" spans="5:19" x14ac:dyDescent="0.25">
      <c r="O38" s="5">
        <v>45809</v>
      </c>
      <c r="P38">
        <v>302.18</v>
      </c>
      <c r="Q38">
        <v>254.38</v>
      </c>
      <c r="R38">
        <v>405.55</v>
      </c>
      <c r="S38">
        <v>962.11</v>
      </c>
    </row>
    <row r="39" spans="5:19" x14ac:dyDescent="0.25">
      <c r="O39" s="5">
        <v>45839</v>
      </c>
      <c r="P39">
        <v>42.99</v>
      </c>
      <c r="Q39">
        <v>62.31</v>
      </c>
      <c r="R39">
        <v>66.53</v>
      </c>
      <c r="S39">
        <v>171.82999999999998</v>
      </c>
    </row>
    <row r="40" spans="5:19" x14ac:dyDescent="0.25">
      <c r="O40" t="str">
        <v>Gesamt</v>
      </c>
      <c r="P40">
        <v>345.17</v>
      </c>
      <c r="Q40">
        <v>316.69</v>
      </c>
      <c r="R40">
        <v>472.08000000000004</v>
      </c>
      <c r="S40">
        <v>1133.94</v>
      </c>
    </row>
    <row r="43" spans="5:19" x14ac:dyDescent="0.25">
      <c r="E43" s="5"/>
    </row>
    <row r="44" spans="5:19" x14ac:dyDescent="0.25">
      <c r="E44" s="5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2025-07-06T05:15:02Z</dcterms:created>
  <dcterms:modified xsi:type="dcterms:W3CDTF">2025-07-06T05:54:26Z</dcterms:modified>
</cp:coreProperties>
</file>