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power\Downloads\"/>
    </mc:Choice>
  </mc:AlternateContent>
  <xr:revisionPtr revIDLastSave="0" documentId="13_ncr:1_{D4AD6D6D-99D6-46E7-B288-AE8E167531DF}" xr6:coauthVersionLast="47" xr6:coauthVersionMax="47" xr10:uidLastSave="{00000000-0000-0000-0000-000000000000}"/>
  <bookViews>
    <workbookView xWindow="29415" yWindow="1470" windowWidth="27795" windowHeight="13125" xr2:uid="{4E572315-5C81-4CB5-A2DA-C0B8EA5589B5}"/>
  </bookViews>
  <sheets>
    <sheet name="Tabelle1" sheetId="1" r:id="rId1"/>
    <sheet name="Firmenstammda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" l="1"/>
  <c r="J9" i="1"/>
  <c r="K9" i="1" s="1" a="1"/>
  <c r="K9" i="1" s="1"/>
  <c r="I10" i="1"/>
  <c r="J10" i="1"/>
  <c r="K10" i="1" s="1" a="1"/>
  <c r="K10" i="1" s="1"/>
  <c r="I11" i="1"/>
  <c r="J11" i="1"/>
  <c r="K11" i="1" s="1" a="1"/>
  <c r="K11" i="1" s="1"/>
  <c r="I12" i="1"/>
  <c r="J12" i="1"/>
  <c r="K12" i="1" s="1" a="1"/>
  <c r="K12" i="1" s="1"/>
  <c r="E3" i="1"/>
  <c r="E4" i="1"/>
  <c r="E5" i="1"/>
  <c r="E6" i="1"/>
  <c r="E7" i="1"/>
  <c r="E8" i="1"/>
  <c r="E9" i="1"/>
  <c r="E10" i="1"/>
  <c r="E11" i="1"/>
  <c r="E12" i="1"/>
  <c r="E2" i="1"/>
  <c r="K4" i="1" a="1"/>
  <c r="K4" i="1" s="1"/>
  <c r="K5" i="1" a="1"/>
  <c r="K5" i="1" s="1"/>
  <c r="K7" i="1" a="1"/>
  <c r="K7" i="1" s="1"/>
  <c r="K8" i="1" a="1"/>
  <c r="K8" i="1" s="1"/>
  <c r="J3" i="1"/>
  <c r="K3" i="1" s="1" a="1"/>
  <c r="K3" i="1" s="1"/>
  <c r="J4" i="1"/>
  <c r="J5" i="1"/>
  <c r="J6" i="1"/>
  <c r="K6" i="1" s="1" a="1"/>
  <c r="K6" i="1" s="1"/>
  <c r="J7" i="1"/>
  <c r="J8" i="1"/>
  <c r="J2" i="1"/>
  <c r="K2" i="1" s="1" a="1"/>
  <c r="K2" i="1" s="1"/>
  <c r="I3" i="1"/>
  <c r="I4" i="1"/>
  <c r="I5" i="1"/>
  <c r="I6" i="1"/>
  <c r="I7" i="1"/>
  <c r="I8" i="1"/>
  <c r="I2" i="1"/>
  <c r="G1" i="1" a="1"/>
  <c r="G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<sst xmlns="http://schemas.openxmlformats.org/spreadsheetml/2006/main" count="34" uniqueCount="12">
  <si>
    <t>Firmen_ID</t>
  </si>
  <si>
    <t>Müller GmbH</t>
  </si>
  <si>
    <t>Mueller GmbH</t>
  </si>
  <si>
    <t>Müller</t>
  </si>
  <si>
    <t>Franke AG</t>
  </si>
  <si>
    <t>Franke</t>
  </si>
  <si>
    <t>Schmitd Bau</t>
  </si>
  <si>
    <t>Schmidt Bau</t>
  </si>
  <si>
    <t>Firmenname</t>
  </si>
  <si>
    <t>bereingter Name</t>
  </si>
  <si>
    <t>Häufigkeit</t>
  </si>
  <si>
    <t>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</si>
</sst>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172DD-86EA-4917-814E-1AEC1531B1B5}">
  <sheetPr codeName="Tabelle1"/>
  <dimension ref="A1:K12"/>
  <sheetViews>
    <sheetView tabSelected="1" workbookViewId="0">
      <selection activeCell="K2" sqref="K2"/>
    </sheetView>
  </sheetViews>
  <sheetFormatPr baseColWidth="10" defaultRowHeight="15" x14ac:dyDescent="0.25"/>
  <cols>
    <col min="1" max="1" width="10.140625" bestFit="1" customWidth="1"/>
    <col min="2" max="2" width="13.85546875" bestFit="1" customWidth="1"/>
    <col min="4" max="4" width="16.28515625" bestFit="1" customWidth="1"/>
    <col min="5" max="5" width="13.85546875" customWidth="1"/>
    <col min="7" max="7" width="10.140625" bestFit="1" customWidth="1"/>
    <col min="8" max="8" width="13.85546875" bestFit="1" customWidth="1"/>
    <col min="9" max="10" width="11.42578125" style="4"/>
    <col min="11" max="11" width="12.7109375" bestFit="1" customWidth="1"/>
  </cols>
  <sheetData>
    <row r="1" spans="1:11" x14ac:dyDescent="0.25">
      <c r="A1" t="s">
        <v>0</v>
      </c>
      <c r="B1" t="s">
        <v>8</v>
      </c>
      <c r="D1" t="s">
        <v>9</v>
      </c>
      <c r="E1" t="s">
        <v>8</v>
      </c>
      <c r="G1" t="str" cm="1">
        <f t="array" ref="G1:H8">_xlfn.UNIQUE(A1:B12)</f>
        <v>Firmen_ID</v>
      </c>
      <c r="H1" t="str">
        <v>Firmenname</v>
      </c>
      <c r="I1" s="4" t="s">
        <v>10</v>
      </c>
      <c r="J1" s="4" t="s">
        <v>11</v>
      </c>
      <c r="K1" t="s">
        <v>8</v>
      </c>
    </row>
    <row r="2" spans="1:11" x14ac:dyDescent="0.25">
      <c r="A2" s="1">
        <v>125906480</v>
      </c>
      <c r="B2" s="1" t="s">
        <v>1</v>
      </c>
      <c r="D2" s="1" t="s">
        <v>1</v>
      </c>
      <c r="E2" t="str">
        <f>_xlfn.XLOOKUP(A2,G:G,H:H)</f>
        <v>Müller GmbH</v>
      </c>
      <c r="G2">
        <v>125906480</v>
      </c>
      <c r="H2" t="str">
        <v>Müller GmbH</v>
      </c>
      <c r="I2" s="4">
        <f>COUNTIFS(A:A,G2,B:B,H2)</f>
        <v>3</v>
      </c>
      <c r="J2" s="4">
        <f>_xlfn.MAXIFS(I:I,G:G,G2)</f>
        <v>3</v>
      </c>
      <c r="K2" t="str" cm="1">
        <f t="array" ref="K2">_xlfn.XLOOKUP(G2&amp;J2,G:G&amp;I:I,H:H)</f>
        <v>Müller GmbH</v>
      </c>
    </row>
    <row r="3" spans="1:11" x14ac:dyDescent="0.25">
      <c r="A3" s="2">
        <v>897849806</v>
      </c>
      <c r="B3" s="2" t="s">
        <v>4</v>
      </c>
      <c r="D3" s="2" t="s">
        <v>4</v>
      </c>
      <c r="E3" t="str">
        <f t="shared" ref="E3:E12" si="0">_xlfn.XLOOKUP(A3,G:G,H:H)</f>
        <v>Franke AG</v>
      </c>
      <c r="G3">
        <v>897849806</v>
      </c>
      <c r="H3" t="str">
        <v>Franke AG</v>
      </c>
      <c r="I3" s="4">
        <f t="shared" ref="I3:I8" si="1">COUNTIFS(A:A,G3,B:B,H3)</f>
        <v>2</v>
      </c>
      <c r="J3" s="4">
        <f t="shared" ref="J3:J8" si="2">_xlfn.MAXIFS(I:I,G:G,G3)</f>
        <v>2</v>
      </c>
      <c r="K3" t="str" cm="1">
        <f t="array" ref="K3">_xlfn.XLOOKUP(G3&amp;J3,G:G&amp;I:I,H:H)</f>
        <v>Franke AG</v>
      </c>
    </row>
    <row r="4" spans="1:11" x14ac:dyDescent="0.25">
      <c r="A4" s="1">
        <v>125906480</v>
      </c>
      <c r="B4" s="1" t="s">
        <v>2</v>
      </c>
      <c r="D4" s="1" t="s">
        <v>1</v>
      </c>
      <c r="E4" t="str">
        <f t="shared" si="0"/>
        <v>Müller GmbH</v>
      </c>
      <c r="G4">
        <v>125906480</v>
      </c>
      <c r="H4" t="str">
        <v>Mueller GmbH</v>
      </c>
      <c r="I4" s="4">
        <f t="shared" si="1"/>
        <v>1</v>
      </c>
      <c r="J4" s="4">
        <f t="shared" si="2"/>
        <v>3</v>
      </c>
      <c r="K4" t="str" cm="1">
        <f t="array" ref="K4">_xlfn.XLOOKUP(G4&amp;J4,G:G&amp;I:I,H:H)</f>
        <v>Müller GmbH</v>
      </c>
    </row>
    <row r="5" spans="1:11" x14ac:dyDescent="0.25">
      <c r="A5" s="1">
        <v>125906480</v>
      </c>
      <c r="B5" s="1" t="s">
        <v>3</v>
      </c>
      <c r="D5" s="1" t="s">
        <v>1</v>
      </c>
      <c r="E5" t="str">
        <f t="shared" si="0"/>
        <v>Müller GmbH</v>
      </c>
      <c r="G5">
        <v>125906480</v>
      </c>
      <c r="H5" t="str">
        <v>Müller</v>
      </c>
      <c r="I5" s="4">
        <f t="shared" si="1"/>
        <v>1</v>
      </c>
      <c r="J5" s="4">
        <f t="shared" si="2"/>
        <v>3</v>
      </c>
      <c r="K5" t="str" cm="1">
        <f t="array" ref="K5">_xlfn.XLOOKUP(G5&amp;J5,G:G&amp;I:I,H:H)</f>
        <v>Müller GmbH</v>
      </c>
    </row>
    <row r="6" spans="1:11" x14ac:dyDescent="0.25">
      <c r="A6" s="2">
        <v>897849806</v>
      </c>
      <c r="B6" s="2" t="s">
        <v>4</v>
      </c>
      <c r="D6" s="2" t="s">
        <v>4</v>
      </c>
      <c r="E6" t="str">
        <f t="shared" si="0"/>
        <v>Franke AG</v>
      </c>
      <c r="G6">
        <v>487899362</v>
      </c>
      <c r="H6" t="str">
        <v>Schmidt Bau</v>
      </c>
      <c r="I6" s="4">
        <f t="shared" si="1"/>
        <v>2</v>
      </c>
      <c r="J6" s="4">
        <f t="shared" si="2"/>
        <v>2</v>
      </c>
      <c r="K6" t="str" cm="1">
        <f t="array" ref="K6">_xlfn.XLOOKUP(G6&amp;J6,G:G&amp;I:I,H:H)</f>
        <v>Schmidt Bau</v>
      </c>
    </row>
    <row r="7" spans="1:11" x14ac:dyDescent="0.25">
      <c r="A7" s="1">
        <v>125906480</v>
      </c>
      <c r="B7" s="1" t="s">
        <v>1</v>
      </c>
      <c r="D7" s="1" t="s">
        <v>1</v>
      </c>
      <c r="E7" t="str">
        <f t="shared" si="0"/>
        <v>Müller GmbH</v>
      </c>
      <c r="G7">
        <v>897849806</v>
      </c>
      <c r="H7" t="str">
        <v>Franke</v>
      </c>
      <c r="I7" s="4">
        <f t="shared" si="1"/>
        <v>1</v>
      </c>
      <c r="J7" s="4">
        <f t="shared" si="2"/>
        <v>2</v>
      </c>
      <c r="K7" t="str" cm="1">
        <f t="array" ref="K7">_xlfn.XLOOKUP(G7&amp;J7,G:G&amp;I:I,H:H)</f>
        <v>Franke AG</v>
      </c>
    </row>
    <row r="8" spans="1:11" x14ac:dyDescent="0.25">
      <c r="A8" s="3">
        <v>487899362</v>
      </c>
      <c r="B8" s="3" t="s">
        <v>7</v>
      </c>
      <c r="D8" s="3" t="s">
        <v>7</v>
      </c>
      <c r="E8" t="str">
        <f t="shared" si="0"/>
        <v>Schmidt Bau</v>
      </c>
      <c r="G8">
        <v>487899362</v>
      </c>
      <c r="H8" t="str">
        <v>Schmitd Bau</v>
      </c>
      <c r="I8" s="4">
        <f t="shared" si="1"/>
        <v>1</v>
      </c>
      <c r="J8" s="4">
        <f t="shared" si="2"/>
        <v>2</v>
      </c>
      <c r="K8" t="str" cm="1">
        <f t="array" ref="K8">_xlfn.XLOOKUP(G8&amp;J8,G:G&amp;I:I,H:H)</f>
        <v>Schmidt Bau</v>
      </c>
    </row>
    <row r="9" spans="1:11" x14ac:dyDescent="0.25">
      <c r="A9" s="1">
        <v>125906480</v>
      </c>
      <c r="B9" s="1" t="s">
        <v>1</v>
      </c>
      <c r="D9" s="1" t="s">
        <v>1</v>
      </c>
      <c r="E9" t="str">
        <f t="shared" si="0"/>
        <v>Müller GmbH</v>
      </c>
      <c r="I9" s="4">
        <f t="shared" ref="I9:I12" si="3">COUNTIFS(A:A,G9,B:B,H9)</f>
        <v>0</v>
      </c>
      <c r="J9" s="4">
        <f t="shared" ref="J9:J12" si="4">_xlfn.MAXIFS(I:I,G:G,G9)</f>
        <v>0</v>
      </c>
      <c r="K9" cm="1">
        <f t="array" ref="K9">_xlfn.XLOOKUP(G9&amp;J9,G:G&amp;I:I,H:H)</f>
        <v>0</v>
      </c>
    </row>
    <row r="10" spans="1:11" x14ac:dyDescent="0.25">
      <c r="A10" s="2">
        <v>897849806</v>
      </c>
      <c r="B10" s="2" t="s">
        <v>5</v>
      </c>
      <c r="D10" s="2" t="s">
        <v>4</v>
      </c>
      <c r="E10" t="str">
        <f t="shared" si="0"/>
        <v>Franke AG</v>
      </c>
      <c r="I10" s="4">
        <f t="shared" si="3"/>
        <v>0</v>
      </c>
      <c r="J10" s="4">
        <f t="shared" si="4"/>
        <v>0</v>
      </c>
      <c r="K10" cm="1">
        <f t="array" ref="K10">_xlfn.XLOOKUP(G10&amp;J10,G:G&amp;I:I,H:H)</f>
        <v>0</v>
      </c>
    </row>
    <row r="11" spans="1:11" x14ac:dyDescent="0.25">
      <c r="A11" s="3">
        <v>487899362</v>
      </c>
      <c r="B11" s="3" t="s">
        <v>6</v>
      </c>
      <c r="D11" s="3" t="s">
        <v>7</v>
      </c>
      <c r="E11" t="str">
        <f t="shared" si="0"/>
        <v>Schmidt Bau</v>
      </c>
      <c r="I11" s="4">
        <f t="shared" si="3"/>
        <v>0</v>
      </c>
      <c r="J11" s="4">
        <f t="shared" si="4"/>
        <v>0</v>
      </c>
      <c r="K11" cm="1">
        <f t="array" ref="K11">_xlfn.XLOOKUP(G11&amp;J11,G:G&amp;I:I,H:H)</f>
        <v>0</v>
      </c>
    </row>
    <row r="12" spans="1:11" x14ac:dyDescent="0.25">
      <c r="A12" s="3">
        <v>487899362</v>
      </c>
      <c r="B12" s="3" t="s">
        <v>7</v>
      </c>
      <c r="D12" s="3" t="s">
        <v>7</v>
      </c>
      <c r="E12" t="str">
        <f t="shared" si="0"/>
        <v>Schmidt Bau</v>
      </c>
      <c r="I12" s="4">
        <f t="shared" si="3"/>
        <v>0</v>
      </c>
      <c r="J12" s="4">
        <f t="shared" si="4"/>
        <v>0</v>
      </c>
      <c r="K12" cm="1">
        <f t="array" ref="K12">_xlfn.XLOOKUP(G12&amp;J12,G:G&amp;I:I,H:H)</f>
        <v>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9E1D4-DA64-4E21-87F6-C23DCF3B3E00}">
  <sheetPr codeName="Tabelle2"/>
  <dimension ref="A1:B4"/>
  <sheetViews>
    <sheetView workbookViewId="0">
      <selection activeCell="B13" sqref="B13"/>
    </sheetView>
  </sheetViews>
  <sheetFormatPr baseColWidth="10" defaultRowHeight="15" x14ac:dyDescent="0.25"/>
  <sheetData>
    <row r="1" spans="1:2" x14ac:dyDescent="0.25">
      <c r="A1" t="s">
        <v>0</v>
      </c>
      <c r="B1" t="s">
        <v>8</v>
      </c>
    </row>
    <row r="2" spans="1:2" x14ac:dyDescent="0.25">
      <c r="A2" s="1">
        <v>125906480</v>
      </c>
      <c r="B2" s="1" t="s">
        <v>1</v>
      </c>
    </row>
    <row r="3" spans="1:2" x14ac:dyDescent="0.25">
      <c r="A3" s="2">
        <v>897849806</v>
      </c>
      <c r="B3" s="2" t="s">
        <v>4</v>
      </c>
    </row>
    <row r="4" spans="1:2" x14ac:dyDescent="0.25">
      <c r="A4" s="3">
        <v>487899362</v>
      </c>
      <c r="B4" s="3" t="s">
        <v>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Firmenstammdat</vt:lpstr>
    </vt:vector>
  </TitlesOfParts>
  <Company>Informationstechnikzentrum Bund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Griessbach</dc:creator>
  <cp:lastModifiedBy>André Schau</cp:lastModifiedBy>
  <dcterms:created xsi:type="dcterms:W3CDTF">2025-07-10T13:34:36Z</dcterms:created>
  <dcterms:modified xsi:type="dcterms:W3CDTF">2025-07-10T15:15:23Z</dcterms:modified>
</cp:coreProperties>
</file>