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starcooperation-my.sharepoint.com/personal/andreas_plack_star-cooperation_com/Documents/Desktop/löschbar/"/>
    </mc:Choice>
  </mc:AlternateContent>
  <xr:revisionPtr revIDLastSave="9" documentId="8_{AD8EDDE0-84A8-4A63-B4D9-14B94DFAA6DE}" xr6:coauthVersionLast="47" xr6:coauthVersionMax="47" xr10:uidLastSave="{79595E0C-59BA-473E-9BA2-7FDE80679EB9}"/>
  <bookViews>
    <workbookView xWindow="-120" yWindow="-120" windowWidth="29040" windowHeight="15840" xr2:uid="{23E273BA-2C41-4267-80CD-FCFD435DFCCD}"/>
  </bookViews>
  <sheets>
    <sheet name="Tabell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I39" i="2"/>
  <c r="J39" i="2" s="1"/>
  <c r="K32" i="2"/>
  <c r="I32" i="2"/>
  <c r="J32" i="2" s="1"/>
  <c r="K59" i="2"/>
  <c r="D59" i="2"/>
  <c r="H58" i="2"/>
  <c r="G58" i="2"/>
  <c r="A58" i="2"/>
  <c r="H57" i="2"/>
  <c r="G57" i="2"/>
  <c r="G59" i="2" s="1"/>
  <c r="A57" i="2"/>
  <c r="H56" i="2"/>
  <c r="G56" i="2"/>
  <c r="A56" i="2"/>
  <c r="H55" i="2"/>
  <c r="H59" i="2" s="1"/>
  <c r="G55" i="2"/>
  <c r="A55" i="2"/>
  <c r="K54" i="2"/>
  <c r="H54" i="2"/>
  <c r="D54" i="2"/>
  <c r="H53" i="2"/>
  <c r="G53" i="2"/>
  <c r="A53" i="2"/>
  <c r="H52" i="2"/>
  <c r="G52" i="2"/>
  <c r="G54" i="2" s="1"/>
  <c r="I54" i="2" s="1"/>
  <c r="A52" i="2"/>
  <c r="H51" i="2"/>
  <c r="G51" i="2"/>
  <c r="A51" i="2"/>
  <c r="H50" i="2"/>
  <c r="G50" i="2"/>
  <c r="A50" i="2"/>
  <c r="K49" i="2"/>
  <c r="D49" i="2"/>
  <c r="H48" i="2"/>
  <c r="H49" i="2" s="1"/>
  <c r="G48" i="2"/>
  <c r="G49" i="2" s="1"/>
  <c r="I49" i="2" s="1"/>
  <c r="A48" i="2"/>
  <c r="H47" i="2"/>
  <c r="G47" i="2"/>
  <c r="A47" i="2"/>
  <c r="H46" i="2"/>
  <c r="G46" i="2"/>
  <c r="A46" i="2"/>
  <c r="H45" i="2"/>
  <c r="G45" i="2"/>
  <c r="A45" i="2"/>
  <c r="K44" i="2"/>
  <c r="D44" i="2"/>
  <c r="H43" i="2"/>
  <c r="G43" i="2"/>
  <c r="A43" i="2"/>
  <c r="H42" i="2"/>
  <c r="H44" i="2" s="1"/>
  <c r="G42" i="2"/>
  <c r="G44" i="2" s="1"/>
  <c r="I44" i="2" s="1"/>
  <c r="A42" i="2"/>
  <c r="H41" i="2"/>
  <c r="G41" i="2"/>
  <c r="A41" i="2"/>
  <c r="H40" i="2"/>
  <c r="G40" i="2"/>
  <c r="A40" i="2"/>
  <c r="G39" i="2"/>
  <c r="D39" i="2"/>
  <c r="H38" i="2"/>
  <c r="H39" i="2" s="1"/>
  <c r="G38" i="2"/>
  <c r="A38" i="2"/>
  <c r="H37" i="2"/>
  <c r="G37" i="2"/>
  <c r="A37" i="2"/>
  <c r="H36" i="2"/>
  <c r="G36" i="2"/>
  <c r="A36" i="2"/>
  <c r="H35" i="2"/>
  <c r="G35" i="2"/>
  <c r="A35" i="2"/>
  <c r="H34" i="2"/>
  <c r="G34" i="2"/>
  <c r="A34" i="2"/>
  <c r="H33" i="2"/>
  <c r="A33" i="2"/>
  <c r="H32" i="2"/>
  <c r="G32" i="2"/>
  <c r="D32" i="2"/>
  <c r="G33" i="2" s="1"/>
  <c r="H31" i="2"/>
  <c r="G31" i="2"/>
  <c r="A31" i="2"/>
  <c r="H30" i="2"/>
  <c r="G30" i="2"/>
  <c r="A30" i="2"/>
  <c r="H29" i="2"/>
  <c r="G29" i="2"/>
  <c r="A29" i="2"/>
  <c r="H28" i="2"/>
  <c r="G28" i="2"/>
  <c r="A28" i="2"/>
  <c r="K27" i="2"/>
  <c r="D27" i="2"/>
  <c r="H26" i="2"/>
  <c r="G26" i="2"/>
  <c r="A26" i="2"/>
  <c r="H25" i="2"/>
  <c r="H27" i="2" s="1"/>
  <c r="G25" i="2"/>
  <c r="G27" i="2" s="1"/>
  <c r="I27" i="2" s="1"/>
  <c r="A25" i="2"/>
  <c r="K24" i="2"/>
  <c r="D24" i="2"/>
  <c r="H23" i="2"/>
  <c r="G23" i="2"/>
  <c r="G24" i="2" s="1"/>
  <c r="A23" i="2"/>
  <c r="H22" i="2"/>
  <c r="H24" i="2" s="1"/>
  <c r="G22" i="2"/>
  <c r="A22" i="2"/>
  <c r="H21" i="2"/>
  <c r="G21" i="2"/>
  <c r="A21" i="2"/>
  <c r="H20" i="2"/>
  <c r="G20" i="2"/>
  <c r="A20" i="2"/>
  <c r="K19" i="2"/>
  <c r="D19" i="2"/>
  <c r="H18" i="2"/>
  <c r="G18" i="2"/>
  <c r="A18" i="2"/>
  <c r="H17" i="2"/>
  <c r="H19" i="2" s="1"/>
  <c r="A17" i="2"/>
  <c r="D16" i="2"/>
  <c r="B16" i="2"/>
  <c r="D13" i="2"/>
  <c r="B13" i="2"/>
  <c r="D10" i="2"/>
  <c r="B10" i="2"/>
  <c r="D7" i="2"/>
  <c r="B7" i="2"/>
  <c r="C6" i="2"/>
  <c r="A6" i="2" s="1"/>
  <c r="C5" i="2"/>
  <c r="H5" i="2" s="1"/>
  <c r="A5" i="2"/>
  <c r="K4" i="2"/>
  <c r="G4" i="2"/>
  <c r="D4" i="2"/>
  <c r="C4" i="2"/>
  <c r="B4" i="2"/>
  <c r="G3" i="2"/>
  <c r="A3" i="2"/>
  <c r="H2" i="2"/>
  <c r="G2" i="2"/>
  <c r="A2" i="2"/>
  <c r="I59" i="2" l="1"/>
  <c r="I24" i="2"/>
  <c r="H3" i="2"/>
  <c r="H4" i="2" s="1"/>
  <c r="I4" i="2" s="1"/>
  <c r="G5" i="2"/>
  <c r="G7" i="2" s="1"/>
  <c r="H6" i="2"/>
  <c r="H7" i="2" s="1"/>
  <c r="G6" i="2"/>
  <c r="C7" i="2"/>
  <c r="C8" i="2" s="1"/>
  <c r="K7" i="2" s="1"/>
  <c r="I7" i="2" l="1"/>
  <c r="C9" i="2"/>
  <c r="H8" i="2" s="1"/>
  <c r="A8" i="2"/>
  <c r="G8" i="2"/>
  <c r="A9" i="2" l="1"/>
  <c r="G11" i="2"/>
  <c r="C10" i="2"/>
  <c r="C11" i="2" s="1"/>
  <c r="K10" i="2"/>
  <c r="G9" i="2"/>
  <c r="G10" i="2" s="1"/>
  <c r="G12" i="2" l="1"/>
  <c r="G13" i="2" s="1"/>
  <c r="H11" i="2"/>
  <c r="A11" i="2"/>
  <c r="C12" i="2"/>
  <c r="H9" i="2"/>
  <c r="H10" i="2" s="1"/>
  <c r="I10" i="2" s="1"/>
  <c r="C13" i="2" l="1"/>
  <c r="C14" i="2" s="1"/>
  <c r="A12" i="2"/>
  <c r="A14" i="2" l="1"/>
  <c r="C15" i="2"/>
  <c r="H12" i="2"/>
  <c r="H13" i="2" s="1"/>
  <c r="I13" i="2" s="1"/>
  <c r="G14" i="2"/>
  <c r="K13" i="2"/>
  <c r="J13" i="2" l="1"/>
  <c r="K16" i="2"/>
  <c r="C16" i="2"/>
  <c r="A15" i="2"/>
  <c r="H15" i="2"/>
  <c r="G17" i="2"/>
  <c r="G19" i="2" s="1"/>
  <c r="I19" i="2" s="1"/>
  <c r="J19" i="2" s="1"/>
  <c r="L19" i="2" s="1"/>
  <c r="J10" i="2"/>
  <c r="L10" i="2" s="1"/>
  <c r="H14" i="2"/>
  <c r="H16" i="2" s="1"/>
  <c r="G15" i="2"/>
  <c r="L13" i="2"/>
  <c r="G16" i="2"/>
  <c r="I16" i="2" s="1"/>
  <c r="J16" i="2" l="1"/>
  <c r="J24" i="2"/>
  <c r="L24" i="2" s="1"/>
  <c r="J27" i="2"/>
  <c r="L27" i="2" s="1"/>
  <c r="J7" i="2"/>
  <c r="L7" i="2" s="1"/>
  <c r="L32" i="2"/>
  <c r="J44" i="2"/>
  <c r="L44" i="2" s="1"/>
  <c r="L39" i="2"/>
  <c r="J54" i="2"/>
  <c r="L54" i="2" s="1"/>
  <c r="J4" i="2"/>
  <c r="L4" i="2" s="1"/>
  <c r="J59" i="2"/>
  <c r="L59" i="2" s="1"/>
  <c r="J49" i="2"/>
  <c r="L49" i="2" s="1"/>
  <c r="L16" i="2"/>
</calcChain>
</file>

<file path=xl/sharedStrings.xml><?xml version="1.0" encoding="utf-8"?>
<sst xmlns="http://schemas.openxmlformats.org/spreadsheetml/2006/main" count="202" uniqueCount="76">
  <si>
    <t>Verknüpfung</t>
  </si>
  <si>
    <t>Personalnummer</t>
  </si>
  <si>
    <t>Personal</t>
  </si>
  <si>
    <t>Datum</t>
  </si>
  <si>
    <t>Art</t>
  </si>
  <si>
    <t>Zeit</t>
  </si>
  <si>
    <t>Arbeitszeit</t>
  </si>
  <si>
    <t>gestempelte Pausen</t>
  </si>
  <si>
    <t>Pausen</t>
  </si>
  <si>
    <t>Ruhezeit</t>
  </si>
  <si>
    <t>Mitarbeiter 1</t>
  </si>
  <si>
    <t>01.07.2025</t>
  </si>
  <si>
    <t>Kommen</t>
  </si>
  <si>
    <t>06:46:00</t>
  </si>
  <si>
    <t>Gehen</t>
  </si>
  <si>
    <t>17:03:00</t>
  </si>
  <si>
    <t>Mitarbeiter 1 01.07.2025 Ergebnis</t>
  </si>
  <si>
    <t>02.07.2025</t>
  </si>
  <si>
    <t>06:31:00</t>
  </si>
  <si>
    <t>16:37:00</t>
  </si>
  <si>
    <t>Mitarbeiter 1 02.07.2025 Ergebnis</t>
  </si>
  <si>
    <t>03.07.2025</t>
  </si>
  <si>
    <t>06:49:00</t>
  </si>
  <si>
    <t>15:45:00</t>
  </si>
  <si>
    <t>Mitarbeiter 1 03.07.2025 Ergebnis</t>
  </si>
  <si>
    <t>04.07.2025</t>
  </si>
  <si>
    <t>06:45:00</t>
  </si>
  <si>
    <t>17:01:00</t>
  </si>
  <si>
    <t>Mitarbeiter 1 04.07.2025 Ergebnis</t>
  </si>
  <si>
    <t>07.07.2025</t>
  </si>
  <si>
    <t>06:55:00</t>
  </si>
  <si>
    <t>16:57:00</t>
  </si>
  <si>
    <t>Mitarbeiter 1 07.07.2025 Ergebnis</t>
  </si>
  <si>
    <t>Mitarbeiter 2</t>
  </si>
  <si>
    <t>07:17:00</t>
  </si>
  <si>
    <t>11:44:00</t>
  </si>
  <si>
    <t>Mitarbeiter 2 01.07.2025 Ergebnis</t>
  </si>
  <si>
    <t>07:32:00</t>
  </si>
  <si>
    <t>12:18:00</t>
  </si>
  <si>
    <t>12:53:00</t>
  </si>
  <si>
    <t>15:58:00</t>
  </si>
  <si>
    <t>Mitarbeiter 2 03.07.2025 Ergebnis</t>
  </si>
  <si>
    <t>07:38:00</t>
  </si>
  <si>
    <t>11:34:00</t>
  </si>
  <si>
    <t>Mitarbeiter 2 04.07.2025 Ergebnis</t>
  </si>
  <si>
    <t>08:00:00</t>
  </si>
  <si>
    <t>12:45:00</t>
  </si>
  <si>
    <t>13:52:00</t>
  </si>
  <si>
    <t>15:04:00</t>
  </si>
  <si>
    <t>Mitarbeiter 2 07.07.2025 Ergebnis</t>
  </si>
  <si>
    <t>Mitarbeiter 3</t>
  </si>
  <si>
    <t>09:13:00</t>
  </si>
  <si>
    <t>10:48:00</t>
  </si>
  <si>
    <t>11:05:00</t>
  </si>
  <si>
    <t>12:44:00</t>
  </si>
  <si>
    <t>14:49:00</t>
  </si>
  <si>
    <t>15:07:00</t>
  </si>
  <si>
    <t>Mitarbeiter 3 01.07.2025 Ergebnis</t>
  </si>
  <si>
    <t>09:52:00</t>
  </si>
  <si>
    <t>11:59:00</t>
  </si>
  <si>
    <t>13:58:00</t>
  </si>
  <si>
    <t>16:16:00</t>
  </si>
  <si>
    <t>Mitarbeiter 3 02.07.2025 Ergebnis</t>
  </si>
  <si>
    <t>10:03:00</t>
  </si>
  <si>
    <t>13:16:00</t>
  </si>
  <si>
    <t>14:20:00</t>
  </si>
  <si>
    <t>15:14:00</t>
  </si>
  <si>
    <t>Mitarbeiter 3 03.07.2025 Ergebnis</t>
  </si>
  <si>
    <t>10:16:00</t>
  </si>
  <si>
    <t>12:40:00</t>
  </si>
  <si>
    <t>13:47:00</t>
  </si>
  <si>
    <t>14:29:00</t>
  </si>
  <si>
    <t>Mitarbeiter 3 04.07.2025 Ergebnis</t>
  </si>
  <si>
    <t>09:28:00</t>
  </si>
  <si>
    <t>13:59:00</t>
  </si>
  <si>
    <t>Mitarbeiter 3 07.07.2025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</si>
</sst>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theme="3" tint="0.249977111117893"/>
      <name val="Calibri"/>
      <family val="2"/>
    </font>
    <font>
      <sz val="12"/>
      <color theme="3" tint="0.24997711111789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2"/>
    <xf numFmtId="164" fontId="2" fillId="0" borderId="0" xfId="1" applyNumberFormat="1" applyFont="1" applyAlignment="1">
      <alignment horizontal="left"/>
    </xf>
    <xf numFmtId="0" fontId="3" fillId="0" borderId="0" xfId="1" applyFont="1" applyAlignment="1">
      <alignment wrapText="1"/>
    </xf>
    <xf numFmtId="164" fontId="3" fillId="0" borderId="0" xfId="1" applyNumberFormat="1" applyFont="1" applyAlignment="1">
      <alignment wrapText="1"/>
    </xf>
    <xf numFmtId="164" fontId="1" fillId="0" borderId="0" xfId="1" applyNumberFormat="1"/>
    <xf numFmtId="0" fontId="4" fillId="0" borderId="0" xfId="1" applyFont="1"/>
    <xf numFmtId="0" fontId="5" fillId="0" borderId="0" xfId="1" applyFont="1"/>
    <xf numFmtId="164" fontId="4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0" xfId="1" applyAlignment="1">
      <alignment horizontal="center"/>
    </xf>
  </cellXfs>
  <cellStyles count="3">
    <cellStyle name="Standard" xfId="0" builtinId="0"/>
    <cellStyle name="Standard 2" xfId="1" xr:uid="{E3A79483-91C6-48FE-B806-576557FB4DC9}"/>
    <cellStyle name="Standard 3" xfId="2" xr:uid="{18E5AAC8-9922-49EB-96F9-83671D388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F125-5C65-43E0-A30B-352522D4022A}">
  <sheetPr codeName="Tabelle4"/>
  <dimension ref="A1:L60"/>
  <sheetViews>
    <sheetView tabSelected="1" workbookViewId="0">
      <selection activeCell="L1" sqref="L1"/>
    </sheetView>
  </sheetViews>
  <sheetFormatPr baseColWidth="10" defaultRowHeight="15.75" outlineLevelRow="2" x14ac:dyDescent="0.25"/>
  <cols>
    <col min="1" max="1" width="34.28515625" style="9" bestFit="1" customWidth="1"/>
    <col min="2" max="2" width="16.7109375" style="13" bestFit="1" customWidth="1"/>
    <col min="3" max="3" width="12.85546875" style="1" customWidth="1"/>
    <col min="4" max="4" width="11" style="3" customWidth="1"/>
    <col min="5" max="5" width="8.42578125" style="1" bestFit="1" customWidth="1"/>
    <col min="6" max="6" width="8.140625" style="1" bestFit="1" customWidth="1"/>
    <col min="7" max="7" width="10.5703125" style="7" bestFit="1" customWidth="1"/>
    <col min="8" max="8" width="19.5703125" style="7" bestFit="1" customWidth="1"/>
    <col min="9" max="9" width="7.7109375" style="7" bestFit="1" customWidth="1"/>
    <col min="10" max="10" width="10.5703125" style="7" bestFit="1" customWidth="1"/>
    <col min="11" max="11" width="9" style="7" bestFit="1" customWidth="1"/>
    <col min="12" max="16384" width="11.42578125" style="1"/>
  </cols>
  <sheetData>
    <row r="1" spans="1:12" x14ac:dyDescent="0.25">
      <c r="A1" s="8" t="s">
        <v>0</v>
      </c>
      <c r="B1" s="1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6</v>
      </c>
      <c r="K1" s="4" t="s">
        <v>9</v>
      </c>
      <c r="L1" s="2"/>
    </row>
    <row r="2" spans="1:12" outlineLevel="2" x14ac:dyDescent="0.25">
      <c r="A2" s="9" t="str">
        <f>C2&amp;" "&amp;D2</f>
        <v>Mitarbeiter 1 01.07.2025</v>
      </c>
      <c r="B2" s="12">
        <v>1</v>
      </c>
      <c r="C2" s="5" t="s">
        <v>10</v>
      </c>
      <c r="D2" s="3" t="s">
        <v>11</v>
      </c>
      <c r="E2" s="5" t="s">
        <v>12</v>
      </c>
      <c r="F2" s="5" t="s">
        <v>13</v>
      </c>
      <c r="G2" s="6" t="str">
        <f>IF(AND(C1=C2,D1=D2,E2="Gehen"),F2-F1,"")</f>
        <v/>
      </c>
      <c r="H2" s="6" t="str">
        <f>IF(AND(C2=C3,D2=D3,E2="Gehen"),F3-F2,"")</f>
        <v/>
      </c>
      <c r="I2" s="6"/>
      <c r="J2" s="6"/>
      <c r="K2" s="6"/>
      <c r="L2" s="5"/>
    </row>
    <row r="3" spans="1:12" outlineLevel="2" x14ac:dyDescent="0.25">
      <c r="A3" s="9" t="str">
        <f t="shared" ref="A3:A31" si="0">C3&amp;" "&amp;D3</f>
        <v>Mitarbeiter 1 01.07.2025</v>
      </c>
      <c r="B3" s="12">
        <v>1</v>
      </c>
      <c r="C3" s="5" t="s">
        <v>10</v>
      </c>
      <c r="D3" s="3" t="s">
        <v>11</v>
      </c>
      <c r="E3" s="5" t="s">
        <v>14</v>
      </c>
      <c r="F3" s="5" t="s">
        <v>15</v>
      </c>
      <c r="G3" s="6">
        <f t="shared" ref="G3:G58" si="1">IF(AND(C2=C3,D2=D3,E3="Gehen"),F3-F2,"")</f>
        <v>0.42847222222222225</v>
      </c>
      <c r="H3" s="6" t="str">
        <f>IF(AND(C3=C5,D3=D5,E3="Gehen"),F5-F3,"")</f>
        <v/>
      </c>
      <c r="I3" s="6"/>
      <c r="J3" s="6"/>
      <c r="K3" s="6"/>
      <c r="L3" s="5"/>
    </row>
    <row r="4" spans="1:12" outlineLevel="1" x14ac:dyDescent="0.25">
      <c r="A4" s="10" t="s">
        <v>16</v>
      </c>
      <c r="B4" s="12">
        <f>B3</f>
        <v>1</v>
      </c>
      <c r="C4" s="5" t="str">
        <f>C3</f>
        <v>Mitarbeiter 1</v>
      </c>
      <c r="D4" s="3" t="str">
        <f>D3</f>
        <v>01.07.2025</v>
      </c>
      <c r="E4" s="5"/>
      <c r="F4" s="5"/>
      <c r="G4" s="6">
        <f>SUBTOTAL(9,G2:G3)</f>
        <v>0.42847222222222225</v>
      </c>
      <c r="H4" s="6">
        <f>SUBTOTAL(9,H2:H3)</f>
        <v>0</v>
      </c>
      <c r="I4" s="6" t="str">
        <f>IF(AND(G4&gt;TIME(9,0,0),H4&lt;TIME(0,45,0)),"0:45",IF(G4&gt;TIME(6,0,0),"0:30", "0:00"))</f>
        <v>0:45</v>
      </c>
      <c r="J4" s="6">
        <f>SUMIF(A:A,A3,G:G)-I4</f>
        <v>0.39722222222222225</v>
      </c>
      <c r="K4" s="6">
        <f>IF(C3=C5,1-F3+F5,"")</f>
        <v>0.56111111111111112</v>
      </c>
      <c r="L4" s="5" t="str">
        <f>IF(OR(AND(K4&gt;TIME(0,1,0),K4&lt;TIME(11,0,0)),J4&gt;TIME(10,0,0)),"überprüfen","")</f>
        <v/>
      </c>
    </row>
    <row r="5" spans="1:12" outlineLevel="2" x14ac:dyDescent="0.25">
      <c r="A5" s="9" t="str">
        <f t="shared" si="0"/>
        <v>Mitarbeiter 1 02.07.2025</v>
      </c>
      <c r="B5" s="12">
        <v>1</v>
      </c>
      <c r="C5" s="5" t="str">
        <f t="shared" ref="C5:C16" si="2">C4</f>
        <v>Mitarbeiter 1</v>
      </c>
      <c r="D5" s="3" t="s">
        <v>17</v>
      </c>
      <c r="E5" s="5" t="s">
        <v>12</v>
      </c>
      <c r="F5" s="5" t="s">
        <v>18</v>
      </c>
      <c r="G5" s="6" t="str">
        <f>IF(AND(C3=C5,D3=D5,E5="Gehen"),F5-F3,"")</f>
        <v/>
      </c>
      <c r="H5" s="6" t="str">
        <f t="shared" ref="H5:H30" si="3">IF(AND(C5=C6,D5=D6,E5="Gehen"),F6-F5,"")</f>
        <v/>
      </c>
      <c r="I5" s="6"/>
      <c r="J5" s="6"/>
      <c r="K5" s="6"/>
      <c r="L5" s="5"/>
    </row>
    <row r="6" spans="1:12" outlineLevel="2" x14ac:dyDescent="0.25">
      <c r="A6" s="9" t="str">
        <f t="shared" si="0"/>
        <v>Mitarbeiter 1 02.07.2025</v>
      </c>
      <c r="B6" s="12">
        <v>1</v>
      </c>
      <c r="C6" s="5" t="str">
        <f t="shared" si="2"/>
        <v>Mitarbeiter 1</v>
      </c>
      <c r="D6" s="3" t="s">
        <v>17</v>
      </c>
      <c r="E6" s="5" t="s">
        <v>14</v>
      </c>
      <c r="F6" s="5" t="s">
        <v>19</v>
      </c>
      <c r="G6" s="6">
        <f t="shared" si="1"/>
        <v>0.42083333333333334</v>
      </c>
      <c r="H6" s="6" t="str">
        <f>IF(AND(C6=C8,D6=D8,E6="Gehen"),F8-F6,"")</f>
        <v/>
      </c>
      <c r="I6" s="6"/>
      <c r="J6" s="6"/>
      <c r="K6" s="6"/>
      <c r="L6" s="5"/>
    </row>
    <row r="7" spans="1:12" outlineLevel="1" x14ac:dyDescent="0.25">
      <c r="A7" s="8" t="s">
        <v>20</v>
      </c>
      <c r="B7" s="12">
        <f>B6</f>
        <v>1</v>
      </c>
      <c r="C7" s="5" t="str">
        <f t="shared" si="2"/>
        <v>Mitarbeiter 1</v>
      </c>
      <c r="D7" s="3" t="str">
        <f>D6</f>
        <v>02.07.2025</v>
      </c>
      <c r="E7" s="5"/>
      <c r="F7" s="5"/>
      <c r="G7" s="6">
        <f>SUBTOTAL(9,G5:G6)</f>
        <v>0.42083333333333334</v>
      </c>
      <c r="H7" s="6">
        <f>SUBTOTAL(9,H5:H6)</f>
        <v>0</v>
      </c>
      <c r="I7" s="6" t="str">
        <f>IF(AND(G7&gt;TIME(9,0,0),H7&lt;TIME(0,45,0)),"0:45",IF(G7&gt;TIME(6,0,0),"0:30", "0:00"))</f>
        <v>0:45</v>
      </c>
      <c r="J7" s="6">
        <f>SUMIF(A:A,A6,G:G)-I7</f>
        <v>0.38958333333333334</v>
      </c>
      <c r="K7" s="6">
        <f>IF(C6=C8,1-F6+F8,"")</f>
        <v>0.59166666666666667</v>
      </c>
      <c r="L7" s="5" t="str">
        <f>IF(OR(AND(K7&gt;TIME(0,1,0),K7&lt;TIME(11,0,0)),J7&gt;TIME(10,0,0)),"überprüfen","")</f>
        <v/>
      </c>
    </row>
    <row r="8" spans="1:12" outlineLevel="2" x14ac:dyDescent="0.25">
      <c r="A8" s="9" t="str">
        <f t="shared" si="0"/>
        <v>Mitarbeiter 1 03.07.2025</v>
      </c>
      <c r="B8" s="12">
        <v>1</v>
      </c>
      <c r="C8" s="5" t="str">
        <f t="shared" si="2"/>
        <v>Mitarbeiter 1</v>
      </c>
      <c r="D8" s="3" t="s">
        <v>21</v>
      </c>
      <c r="E8" s="5" t="s">
        <v>12</v>
      </c>
      <c r="F8" s="5" t="s">
        <v>22</v>
      </c>
      <c r="G8" s="6" t="str">
        <f>IF(AND(C6=C8,D6=D8,E8="Gehen"),F8-F6,"")</f>
        <v/>
      </c>
      <c r="H8" s="6" t="str">
        <f t="shared" si="3"/>
        <v/>
      </c>
      <c r="I8" s="6"/>
      <c r="J8" s="6"/>
      <c r="K8" s="6"/>
      <c r="L8" s="5"/>
    </row>
    <row r="9" spans="1:12" outlineLevel="2" x14ac:dyDescent="0.25">
      <c r="A9" s="9" t="str">
        <f t="shared" si="0"/>
        <v>Mitarbeiter 1 03.07.2025</v>
      </c>
      <c r="B9" s="12">
        <v>1</v>
      </c>
      <c r="C9" s="5" t="str">
        <f t="shared" si="2"/>
        <v>Mitarbeiter 1</v>
      </c>
      <c r="D9" s="3" t="s">
        <v>21</v>
      </c>
      <c r="E9" s="5" t="s">
        <v>14</v>
      </c>
      <c r="F9" s="5" t="s">
        <v>23</v>
      </c>
      <c r="G9" s="6">
        <f t="shared" si="1"/>
        <v>0.37222222222222223</v>
      </c>
      <c r="H9" s="6" t="str">
        <f>IF(AND(C9=C11,D9=D11,E9="Gehen"),F11-F9,"")</f>
        <v/>
      </c>
      <c r="I9" s="6"/>
      <c r="J9" s="6"/>
      <c r="K9" s="6"/>
      <c r="L9" s="5"/>
    </row>
    <row r="10" spans="1:12" outlineLevel="1" x14ac:dyDescent="0.25">
      <c r="A10" s="8" t="s">
        <v>24</v>
      </c>
      <c r="B10" s="12">
        <f>B9</f>
        <v>1</v>
      </c>
      <c r="C10" s="5" t="str">
        <f t="shared" si="2"/>
        <v>Mitarbeiter 1</v>
      </c>
      <c r="D10" s="3" t="str">
        <f>D9</f>
        <v>03.07.2025</v>
      </c>
      <c r="E10" s="5"/>
      <c r="F10" s="5"/>
      <c r="G10" s="6">
        <f>SUBTOTAL(9,G8:G9)</f>
        <v>0.37222222222222223</v>
      </c>
      <c r="H10" s="6">
        <f>SUBTOTAL(9,H8:H9)</f>
        <v>0</v>
      </c>
      <c r="I10" s="6" t="str">
        <f>IF(AND(G10&gt;TIME(9,0,0),H10&lt;TIME(0,45,0)),"0:45",IF(G10&gt;TIME(6,0,0),"0:30", "0:00"))</f>
        <v>0:30</v>
      </c>
      <c r="J10" s="6">
        <f>SUMIF(A:A,A9,G:G)-I10</f>
        <v>0.35138888888888892</v>
      </c>
      <c r="K10" s="6">
        <f>IF(C9=C11,1-F9+F11,"")</f>
        <v>0.625</v>
      </c>
      <c r="L10" s="5" t="str">
        <f>IF(OR(AND(K10&gt;TIME(0,1,0),K10&lt;TIME(11,0,0)),J10&gt;TIME(10,0,0)),"überprüfen","")</f>
        <v/>
      </c>
    </row>
    <row r="11" spans="1:12" outlineLevel="2" x14ac:dyDescent="0.25">
      <c r="A11" s="9" t="str">
        <f t="shared" si="0"/>
        <v>Mitarbeiter 1 04.07.2025</v>
      </c>
      <c r="B11" s="12">
        <v>1</v>
      </c>
      <c r="C11" s="5" t="str">
        <f t="shared" si="2"/>
        <v>Mitarbeiter 1</v>
      </c>
      <c r="D11" s="3" t="s">
        <v>25</v>
      </c>
      <c r="E11" s="5" t="s">
        <v>12</v>
      </c>
      <c r="F11" s="5" t="s">
        <v>26</v>
      </c>
      <c r="G11" s="6" t="str">
        <f>IF(AND(C9=C11,D9=D11,E11="Gehen"),F11-F9,"")</f>
        <v/>
      </c>
      <c r="H11" s="6" t="str">
        <f t="shared" si="3"/>
        <v/>
      </c>
      <c r="I11" s="6"/>
      <c r="J11" s="6"/>
      <c r="K11" s="6"/>
      <c r="L11" s="5"/>
    </row>
    <row r="12" spans="1:12" outlineLevel="2" x14ac:dyDescent="0.25">
      <c r="A12" s="9" t="str">
        <f t="shared" si="0"/>
        <v>Mitarbeiter 1 04.07.2025</v>
      </c>
      <c r="B12" s="12">
        <v>1</v>
      </c>
      <c r="C12" s="5" t="str">
        <f t="shared" si="2"/>
        <v>Mitarbeiter 1</v>
      </c>
      <c r="D12" s="3" t="s">
        <v>25</v>
      </c>
      <c r="E12" s="5" t="s">
        <v>14</v>
      </c>
      <c r="F12" s="5" t="s">
        <v>27</v>
      </c>
      <c r="G12" s="6">
        <f t="shared" si="1"/>
        <v>0.42777777777777781</v>
      </c>
      <c r="H12" s="6" t="str">
        <f>IF(AND(C12=C14,D12=D14,E12="Gehen"),F14-F12,"")</f>
        <v/>
      </c>
      <c r="I12" s="6"/>
      <c r="J12" s="6"/>
      <c r="K12" s="6"/>
      <c r="L12" s="5"/>
    </row>
    <row r="13" spans="1:12" outlineLevel="1" x14ac:dyDescent="0.25">
      <c r="A13" s="8" t="s">
        <v>28</v>
      </c>
      <c r="B13" s="12">
        <f>B12</f>
        <v>1</v>
      </c>
      <c r="C13" s="5" t="str">
        <f t="shared" si="2"/>
        <v>Mitarbeiter 1</v>
      </c>
      <c r="D13" s="3" t="str">
        <f>D12</f>
        <v>04.07.2025</v>
      </c>
      <c r="E13" s="5"/>
      <c r="F13" s="5"/>
      <c r="G13" s="6">
        <f>SUBTOTAL(9,G11:G12)</f>
        <v>0.42777777777777781</v>
      </c>
      <c r="H13" s="6">
        <f>SUBTOTAL(9,H11:H12)</f>
        <v>0</v>
      </c>
      <c r="I13" s="6" t="str">
        <f>IF(AND(G13&gt;TIME(9,0,0),H13&lt;TIME(0,45,0)),"0:45",IF(G13&gt;TIME(6,0,0),"0:30", "0:00"))</f>
        <v>0:45</v>
      </c>
      <c r="J13" s="6">
        <f>SUMIF(A:A,A12,G:G)-I13</f>
        <v>0.39652777777777781</v>
      </c>
      <c r="K13" s="6">
        <f>IF(C12=C14,1-F12+F14,"")</f>
        <v>0.57916666666666661</v>
      </c>
      <c r="L13" s="5" t="str">
        <f>IF(OR(AND(K13&gt;TIME(0,1,0),K13&lt;TIME(11,0,0)),J13&gt;TIME(10,0,0)),"überprüfen","")</f>
        <v/>
      </c>
    </row>
    <row r="14" spans="1:12" outlineLevel="2" x14ac:dyDescent="0.25">
      <c r="A14" s="9" t="str">
        <f t="shared" si="0"/>
        <v>Mitarbeiter 1 07.07.2025</v>
      </c>
      <c r="B14" s="12">
        <v>1</v>
      </c>
      <c r="C14" s="5" t="str">
        <f t="shared" si="2"/>
        <v>Mitarbeiter 1</v>
      </c>
      <c r="D14" s="3" t="s">
        <v>29</v>
      </c>
      <c r="E14" s="5" t="s">
        <v>12</v>
      </c>
      <c r="F14" s="5" t="s">
        <v>30</v>
      </c>
      <c r="G14" s="6" t="str">
        <f>IF(AND(C12=C14,D12=D14,E14="Gehen"),F14-F12,"")</f>
        <v/>
      </c>
      <c r="H14" s="6" t="str">
        <f t="shared" si="3"/>
        <v/>
      </c>
      <c r="I14" s="6"/>
      <c r="J14" s="6"/>
      <c r="K14" s="6"/>
      <c r="L14" s="5"/>
    </row>
    <row r="15" spans="1:12" outlineLevel="2" x14ac:dyDescent="0.25">
      <c r="A15" s="9" t="str">
        <f t="shared" si="0"/>
        <v>Mitarbeiter 1 07.07.2025</v>
      </c>
      <c r="B15" s="12">
        <v>1</v>
      </c>
      <c r="C15" s="5" t="str">
        <f t="shared" si="2"/>
        <v>Mitarbeiter 1</v>
      </c>
      <c r="D15" s="3" t="s">
        <v>29</v>
      </c>
      <c r="E15" s="5" t="s">
        <v>14</v>
      </c>
      <c r="F15" s="5" t="s">
        <v>31</v>
      </c>
      <c r="G15" s="6">
        <f t="shared" si="1"/>
        <v>0.41805555555555562</v>
      </c>
      <c r="H15" s="6" t="str">
        <f>IF(AND(C15=C17,D15=D17,E15="Gehen"),F17-F15,"")</f>
        <v/>
      </c>
      <c r="I15" s="6"/>
      <c r="J15" s="6"/>
      <c r="K15" s="6"/>
      <c r="L15" s="5"/>
    </row>
    <row r="16" spans="1:12" outlineLevel="1" x14ac:dyDescent="0.25">
      <c r="A16" s="8" t="s">
        <v>32</v>
      </c>
      <c r="B16" s="12">
        <f>B15</f>
        <v>1</v>
      </c>
      <c r="C16" s="5" t="str">
        <f t="shared" si="2"/>
        <v>Mitarbeiter 1</v>
      </c>
      <c r="D16" s="3" t="str">
        <f>D15</f>
        <v>07.07.2025</v>
      </c>
      <c r="E16" s="5"/>
      <c r="F16" s="5"/>
      <c r="G16" s="6">
        <f>SUBTOTAL(9,G14:G15)</f>
        <v>0.41805555555555562</v>
      </c>
      <c r="H16" s="6">
        <f>SUBTOTAL(9,H14:H15)</f>
        <v>0</v>
      </c>
      <c r="I16" s="6" t="str">
        <f>IF(AND(G16&gt;TIME(9,0,0),H16&lt;TIME(0,45,0)),"0:45",IF(G16&gt;TIME(6,0,0),"0:30", "0:00"))</f>
        <v>0:45</v>
      </c>
      <c r="J16" s="6">
        <f>SUMIF(A:A,A15,G:G)-I16</f>
        <v>0.38680555555555562</v>
      </c>
      <c r="K16" s="6" t="str">
        <f>IF(C15=C17,1-F15+F17,"")</f>
        <v/>
      </c>
      <c r="L16" s="5" t="str">
        <f>IF(OR(AND(K16&gt;TIME(0,1,0),K16&lt;TIME(11,0,0)),J16&gt;TIME(10,0,0)),"überprüfen","")</f>
        <v/>
      </c>
    </row>
    <row r="17" spans="1:12" outlineLevel="2" x14ac:dyDescent="0.25">
      <c r="A17" s="9" t="str">
        <f t="shared" si="0"/>
        <v>Mitarbeiter 2 01.07.2025</v>
      </c>
      <c r="B17" s="12">
        <v>2</v>
      </c>
      <c r="C17" s="5" t="s">
        <v>33</v>
      </c>
      <c r="D17" s="3" t="s">
        <v>11</v>
      </c>
      <c r="E17" s="5" t="s">
        <v>12</v>
      </c>
      <c r="F17" s="5" t="s">
        <v>34</v>
      </c>
      <c r="G17" s="6" t="str">
        <f>IF(AND(C15=C17,D15=D17,E17="Gehen"),F17-F15,"")</f>
        <v/>
      </c>
      <c r="H17" s="6" t="str">
        <f t="shared" si="3"/>
        <v/>
      </c>
      <c r="I17" s="6"/>
      <c r="J17" s="6"/>
      <c r="K17" s="6"/>
      <c r="L17" s="5"/>
    </row>
    <row r="18" spans="1:12" outlineLevel="2" x14ac:dyDescent="0.25">
      <c r="A18" s="9" t="str">
        <f t="shared" si="0"/>
        <v>Mitarbeiter 2 01.07.2025</v>
      </c>
      <c r="B18" s="12">
        <v>2</v>
      </c>
      <c r="C18" s="5" t="s">
        <v>33</v>
      </c>
      <c r="D18" s="3" t="s">
        <v>11</v>
      </c>
      <c r="E18" s="5" t="s">
        <v>14</v>
      </c>
      <c r="F18" s="5" t="s">
        <v>35</v>
      </c>
      <c r="G18" s="6">
        <f t="shared" si="1"/>
        <v>0.18541666666666667</v>
      </c>
      <c r="H18" s="6" t="str">
        <f>IF(AND(C18=C20,D18=D20,E18="Gehen"),F20-F18,"")</f>
        <v/>
      </c>
      <c r="I18" s="6"/>
      <c r="J18" s="6"/>
      <c r="K18" s="6"/>
      <c r="L18" s="5"/>
    </row>
    <row r="19" spans="1:12" outlineLevel="1" x14ac:dyDescent="0.25">
      <c r="A19" s="8" t="s">
        <v>36</v>
      </c>
      <c r="B19" s="12">
        <v>2</v>
      </c>
      <c r="C19" s="5" t="s">
        <v>33</v>
      </c>
      <c r="D19" s="3" t="str">
        <f>D18</f>
        <v>01.07.2025</v>
      </c>
      <c r="E19" s="5"/>
      <c r="F19" s="5"/>
      <c r="G19" s="6">
        <f>SUBTOTAL(9,G17:G18)</f>
        <v>0.18541666666666667</v>
      </c>
      <c r="H19" s="6">
        <f>SUBTOTAL(9,H17:H18)</f>
        <v>0</v>
      </c>
      <c r="I19" s="6" t="str">
        <f>IF(AND(G19&gt;TIME(9,0,0),H19&lt;TIME(0,45,0)),"0:45",IF(G19&gt;TIME(6,0,0),"0:30", "0:00"))</f>
        <v>0:00</v>
      </c>
      <c r="J19" s="6">
        <f>SUMIF(A:A,A18,G:G)-I19</f>
        <v>0.18541666666666667</v>
      </c>
      <c r="K19" s="6">
        <f>IF(C18=C20,1-F18+F20,"")</f>
        <v>0.82499999999999996</v>
      </c>
      <c r="L19" s="5" t="str">
        <f>IF(OR(AND(K19&gt;TIME(0,1,0),K19&lt;TIME(11,0,0)),J19&gt;TIME(10,0,0)),"überprüfen","")</f>
        <v/>
      </c>
    </row>
    <row r="20" spans="1:12" outlineLevel="2" x14ac:dyDescent="0.25">
      <c r="A20" s="9" t="str">
        <f t="shared" si="0"/>
        <v>Mitarbeiter 2 03.07.2025</v>
      </c>
      <c r="B20" s="12">
        <v>2</v>
      </c>
      <c r="C20" s="5" t="s">
        <v>33</v>
      </c>
      <c r="D20" s="3" t="s">
        <v>21</v>
      </c>
      <c r="E20" s="5" t="s">
        <v>12</v>
      </c>
      <c r="F20" s="5" t="s">
        <v>37</v>
      </c>
      <c r="G20" s="6" t="str">
        <f>IF(AND(C18=C20,D18=D20,E20="Gehen"),F20-F18,"")</f>
        <v/>
      </c>
      <c r="H20" s="6" t="str">
        <f t="shared" si="3"/>
        <v/>
      </c>
      <c r="I20" s="6"/>
      <c r="J20" s="6"/>
      <c r="K20" s="6"/>
      <c r="L20" s="5"/>
    </row>
    <row r="21" spans="1:12" outlineLevel="2" x14ac:dyDescent="0.25">
      <c r="A21" s="9" t="str">
        <f t="shared" si="0"/>
        <v>Mitarbeiter 2 03.07.2025</v>
      </c>
      <c r="B21" s="12">
        <v>2</v>
      </c>
      <c r="C21" s="5" t="s">
        <v>33</v>
      </c>
      <c r="D21" s="3" t="s">
        <v>21</v>
      </c>
      <c r="E21" s="5" t="s">
        <v>14</v>
      </c>
      <c r="F21" s="5" t="s">
        <v>38</v>
      </c>
      <c r="G21" s="6">
        <f t="shared" si="1"/>
        <v>0.19861111111111107</v>
      </c>
      <c r="H21" s="6">
        <f t="shared" si="3"/>
        <v>2.430555555555558E-2</v>
      </c>
      <c r="I21" s="6"/>
      <c r="J21" s="6"/>
      <c r="K21" s="6"/>
      <c r="L21" s="5"/>
    </row>
    <row r="22" spans="1:12" outlineLevel="2" x14ac:dyDescent="0.25">
      <c r="A22" s="9" t="str">
        <f t="shared" si="0"/>
        <v>Mitarbeiter 2 03.07.2025</v>
      </c>
      <c r="B22" s="12">
        <v>2</v>
      </c>
      <c r="C22" s="5" t="s">
        <v>33</v>
      </c>
      <c r="D22" s="3" t="s">
        <v>21</v>
      </c>
      <c r="E22" s="5" t="s">
        <v>12</v>
      </c>
      <c r="F22" s="5" t="s">
        <v>39</v>
      </c>
      <c r="G22" s="6" t="str">
        <f t="shared" si="1"/>
        <v/>
      </c>
      <c r="H22" s="6" t="str">
        <f t="shared" si="3"/>
        <v/>
      </c>
      <c r="I22" s="6"/>
      <c r="J22" s="6"/>
      <c r="K22" s="6"/>
      <c r="L22" s="5"/>
    </row>
    <row r="23" spans="1:12" outlineLevel="2" x14ac:dyDescent="0.25">
      <c r="A23" s="9" t="str">
        <f t="shared" si="0"/>
        <v>Mitarbeiter 2 03.07.2025</v>
      </c>
      <c r="B23" s="12">
        <v>2</v>
      </c>
      <c r="C23" s="5" t="s">
        <v>33</v>
      </c>
      <c r="D23" s="3" t="s">
        <v>21</v>
      </c>
      <c r="E23" s="5" t="s">
        <v>14</v>
      </c>
      <c r="F23" s="5" t="s">
        <v>40</v>
      </c>
      <c r="G23" s="6">
        <f t="shared" si="1"/>
        <v>0.12847222222222221</v>
      </c>
      <c r="H23" s="6" t="str">
        <f>IF(AND(C23=C25,D23=D25,E23="Gehen"),F25-F23,"")</f>
        <v/>
      </c>
      <c r="I23" s="6"/>
      <c r="J23" s="6"/>
      <c r="K23" s="6"/>
      <c r="L23" s="5"/>
    </row>
    <row r="24" spans="1:12" outlineLevel="1" x14ac:dyDescent="0.25">
      <c r="A24" s="8" t="s">
        <v>41</v>
      </c>
      <c r="B24" s="12">
        <v>2</v>
      </c>
      <c r="C24" s="5" t="s">
        <v>33</v>
      </c>
      <c r="D24" s="3" t="str">
        <f>D23</f>
        <v>03.07.2025</v>
      </c>
      <c r="E24" s="5"/>
      <c r="F24" s="5"/>
      <c r="G24" s="6">
        <f>SUBTOTAL(9,G22:G23)</f>
        <v>0.12847222222222221</v>
      </c>
      <c r="H24" s="6">
        <f>SUBTOTAL(9,H22:H23)</f>
        <v>0</v>
      </c>
      <c r="I24" s="6" t="str">
        <f>IF(AND(G24&gt;TIME(9,0,0),H24&lt;TIME(0,45,0)),"0:45",IF(G24&gt;TIME(6,0,0),"0:30", "0:00"))</f>
        <v>0:00</v>
      </c>
      <c r="J24" s="6">
        <f>SUMIF(A:A,A23,G:G)-I24</f>
        <v>0.32708333333333328</v>
      </c>
      <c r="K24" s="6">
        <f>IF(C23=C25,1-F23+F25,"")</f>
        <v>0.65277777777777779</v>
      </c>
      <c r="L24" s="5" t="str">
        <f>IF(OR(AND(K24&gt;TIME(0,1,0),K24&lt;TIME(11,0,0)),J24&gt;TIME(10,0,0)),"überprüfen","")</f>
        <v/>
      </c>
    </row>
    <row r="25" spans="1:12" outlineLevel="2" x14ac:dyDescent="0.25">
      <c r="A25" s="9" t="str">
        <f t="shared" si="0"/>
        <v>Mitarbeiter 2 04.07.2025</v>
      </c>
      <c r="B25" s="12">
        <v>2</v>
      </c>
      <c r="C25" s="5" t="s">
        <v>33</v>
      </c>
      <c r="D25" s="3" t="s">
        <v>25</v>
      </c>
      <c r="E25" s="5" t="s">
        <v>12</v>
      </c>
      <c r="F25" s="5" t="s">
        <v>42</v>
      </c>
      <c r="G25" s="6" t="str">
        <f>IF(AND(C23=C25,D23=D25,E25="Gehen"),F25-F23,"")</f>
        <v/>
      </c>
      <c r="H25" s="6" t="str">
        <f t="shared" si="3"/>
        <v/>
      </c>
      <c r="I25" s="6"/>
      <c r="J25" s="6"/>
      <c r="K25" s="6"/>
      <c r="L25" s="5"/>
    </row>
    <row r="26" spans="1:12" outlineLevel="2" x14ac:dyDescent="0.25">
      <c r="A26" s="9" t="str">
        <f t="shared" si="0"/>
        <v>Mitarbeiter 2 04.07.2025</v>
      </c>
      <c r="B26" s="12">
        <v>2</v>
      </c>
      <c r="C26" s="5" t="s">
        <v>33</v>
      </c>
      <c r="D26" s="3" t="s">
        <v>25</v>
      </c>
      <c r="E26" s="5" t="s">
        <v>14</v>
      </c>
      <c r="F26" s="5" t="s">
        <v>43</v>
      </c>
      <c r="G26" s="6">
        <f t="shared" si="1"/>
        <v>0.16388888888888892</v>
      </c>
      <c r="H26" s="6" t="str">
        <f>IF(AND(C26=C28,D26=D28,E26="Gehen"),F28-F26,"")</f>
        <v/>
      </c>
      <c r="I26" s="6"/>
      <c r="J26" s="6"/>
      <c r="K26" s="6"/>
      <c r="L26" s="5"/>
    </row>
    <row r="27" spans="1:12" outlineLevel="1" x14ac:dyDescent="0.25">
      <c r="A27" s="8" t="s">
        <v>44</v>
      </c>
      <c r="B27" s="12">
        <v>2</v>
      </c>
      <c r="C27" s="5" t="s">
        <v>33</v>
      </c>
      <c r="D27" s="3" t="str">
        <f>D26</f>
        <v>04.07.2025</v>
      </c>
      <c r="E27" s="5"/>
      <c r="F27" s="5"/>
      <c r="G27" s="6">
        <f>SUBTOTAL(9,G25:G26)</f>
        <v>0.16388888888888892</v>
      </c>
      <c r="H27" s="6">
        <f>SUBTOTAL(9,H25:H26)</f>
        <v>0</v>
      </c>
      <c r="I27" s="6" t="str">
        <f>IF(AND(G27&gt;TIME(9,0,0),H27&lt;TIME(0,45,0)),"0:45",IF(G27&gt;TIME(6,0,0),"0:30", "0:00"))</f>
        <v>0:00</v>
      </c>
      <c r="J27" s="6">
        <f>SUMIF(A:A,A26,G:G)-I27</f>
        <v>0.16388888888888892</v>
      </c>
      <c r="K27" s="6">
        <f>IF(C26=C28,1-F26+F28,"")</f>
        <v>0.85138888888888875</v>
      </c>
      <c r="L27" s="5" t="str">
        <f>IF(OR(AND(K27&gt;TIME(0,1,0),K27&lt;TIME(11,0,0)),J27&gt;TIME(10,0,0)),"überprüfen","")</f>
        <v/>
      </c>
    </row>
    <row r="28" spans="1:12" outlineLevel="2" x14ac:dyDescent="0.25">
      <c r="A28" s="9" t="str">
        <f t="shared" si="0"/>
        <v>Mitarbeiter 2 07.07.2025</v>
      </c>
      <c r="B28" s="12">
        <v>2</v>
      </c>
      <c r="C28" s="5" t="s">
        <v>33</v>
      </c>
      <c r="D28" s="3" t="s">
        <v>29</v>
      </c>
      <c r="E28" s="5" t="s">
        <v>12</v>
      </c>
      <c r="F28" s="5" t="s">
        <v>45</v>
      </c>
      <c r="G28" s="6" t="str">
        <f>IF(AND(C26=C28,D26=D28,E28="Gehen"),F28-F26,"")</f>
        <v/>
      </c>
      <c r="H28" s="6" t="str">
        <f t="shared" si="3"/>
        <v/>
      </c>
      <c r="I28" s="6"/>
      <c r="J28" s="6"/>
      <c r="K28" s="6"/>
      <c r="L28" s="5"/>
    </row>
    <row r="29" spans="1:12" outlineLevel="2" x14ac:dyDescent="0.25">
      <c r="A29" s="9" t="str">
        <f t="shared" si="0"/>
        <v>Mitarbeiter 2 07.07.2025</v>
      </c>
      <c r="B29" s="12">
        <v>2</v>
      </c>
      <c r="C29" s="5" t="s">
        <v>33</v>
      </c>
      <c r="D29" s="3" t="s">
        <v>29</v>
      </c>
      <c r="E29" s="5" t="s">
        <v>14</v>
      </c>
      <c r="F29" s="5" t="s">
        <v>46</v>
      </c>
      <c r="G29" s="6">
        <f t="shared" si="1"/>
        <v>0.19791666666666669</v>
      </c>
      <c r="H29" s="6">
        <f t="shared" si="3"/>
        <v>4.6527777777777724E-2</v>
      </c>
      <c r="I29" s="6"/>
      <c r="J29" s="6"/>
      <c r="K29" s="6"/>
      <c r="L29" s="5"/>
    </row>
    <row r="30" spans="1:12" outlineLevel="2" x14ac:dyDescent="0.25">
      <c r="A30" s="9" t="str">
        <f t="shared" si="0"/>
        <v>Mitarbeiter 2 07.07.2025</v>
      </c>
      <c r="B30" s="12">
        <v>2</v>
      </c>
      <c r="C30" s="5" t="s">
        <v>33</v>
      </c>
      <c r="D30" s="3" t="s">
        <v>29</v>
      </c>
      <c r="E30" s="5" t="s">
        <v>12</v>
      </c>
      <c r="F30" s="5" t="s">
        <v>47</v>
      </c>
      <c r="G30" s="6" t="str">
        <f t="shared" si="1"/>
        <v/>
      </c>
      <c r="H30" s="6" t="str">
        <f t="shared" si="3"/>
        <v/>
      </c>
      <c r="I30" s="6"/>
      <c r="J30" s="6"/>
      <c r="K30" s="6"/>
      <c r="L30" s="5"/>
    </row>
    <row r="31" spans="1:12" outlineLevel="2" x14ac:dyDescent="0.25">
      <c r="A31" s="9" t="str">
        <f t="shared" si="0"/>
        <v>Mitarbeiter 2 07.07.2025</v>
      </c>
      <c r="B31" s="12">
        <v>2</v>
      </c>
      <c r="C31" s="5" t="s">
        <v>33</v>
      </c>
      <c r="D31" s="3" t="s">
        <v>29</v>
      </c>
      <c r="E31" s="5" t="s">
        <v>14</v>
      </c>
      <c r="F31" s="5" t="s">
        <v>48</v>
      </c>
      <c r="G31" s="6">
        <f t="shared" si="1"/>
        <v>5.0000000000000044E-2</v>
      </c>
      <c r="H31" s="6" t="str">
        <f>IF(AND(C31=C33,D31=D33,E31="Gehen"),F33-F31,"")</f>
        <v/>
      </c>
      <c r="I31" s="6"/>
      <c r="J31" s="6"/>
      <c r="K31" s="6"/>
      <c r="L31" s="5"/>
    </row>
    <row r="32" spans="1:12" outlineLevel="1" x14ac:dyDescent="0.25">
      <c r="A32" s="8" t="s">
        <v>49</v>
      </c>
      <c r="B32" s="12">
        <v>2</v>
      </c>
      <c r="C32" s="5" t="s">
        <v>33</v>
      </c>
      <c r="D32" s="3" t="str">
        <f>D31</f>
        <v>07.07.2025</v>
      </c>
      <c r="E32" s="5"/>
      <c r="F32" s="5"/>
      <c r="G32" s="6">
        <f>SUBTOTAL(9,G30:G31)</f>
        <v>5.0000000000000044E-2</v>
      </c>
      <c r="H32" s="6">
        <f>SUBTOTAL(9,H30:H31)</f>
        <v>0</v>
      </c>
      <c r="I32" s="6" t="str">
        <f>IF(AND(G32&gt;TIME(9,0,0),H32&lt;TIME(0,45,0)),"0:45",IF(G32&gt;TIME(6,0,0),"0:30", "0:00"))</f>
        <v>0:00</v>
      </c>
      <c r="J32" s="6">
        <f>SUMIF(A:A,A31,G:G)-I32</f>
        <v>0.24791666666666673</v>
      </c>
      <c r="K32" s="6" t="str">
        <f>IF(C31=C33,1-F31+F33,"")</f>
        <v/>
      </c>
      <c r="L32" s="5" t="str">
        <f>IF(OR(AND(K32&gt;TIME(0,1,0),K32&lt;TIME(11,0,0)),J32&gt;TIME(10,0,0)),"überprüfen","")</f>
        <v/>
      </c>
    </row>
    <row r="33" spans="1:12" outlineLevel="2" x14ac:dyDescent="0.25">
      <c r="A33" s="9" t="str">
        <f t="shared" ref="A33:A58" si="4">C33&amp;" "&amp;D33</f>
        <v>Mitarbeiter 3 01.07.2025</v>
      </c>
      <c r="B33" s="12">
        <v>3</v>
      </c>
      <c r="C33" s="5" t="s">
        <v>50</v>
      </c>
      <c r="D33" s="3" t="s">
        <v>11</v>
      </c>
      <c r="E33" s="5" t="s">
        <v>12</v>
      </c>
      <c r="F33" s="5" t="s">
        <v>51</v>
      </c>
      <c r="G33" s="6" t="str">
        <f t="shared" si="1"/>
        <v/>
      </c>
      <c r="H33" s="6" t="str">
        <f t="shared" ref="H33:H57" si="5">IF(AND(C33=C34,D33=D34,E33="Gehen"),F34-F33,"")</f>
        <v/>
      </c>
      <c r="I33" s="6"/>
      <c r="J33" s="6"/>
      <c r="K33" s="6"/>
      <c r="L33" s="5"/>
    </row>
    <row r="34" spans="1:12" outlineLevel="2" x14ac:dyDescent="0.25">
      <c r="A34" s="9" t="str">
        <f t="shared" si="4"/>
        <v>Mitarbeiter 3 01.07.2025</v>
      </c>
      <c r="B34" s="12">
        <v>3</v>
      </c>
      <c r="C34" s="5" t="s">
        <v>50</v>
      </c>
      <c r="D34" s="3" t="s">
        <v>11</v>
      </c>
      <c r="E34" s="5" t="s">
        <v>14</v>
      </c>
      <c r="F34" s="5" t="s">
        <v>52</v>
      </c>
      <c r="G34" s="6">
        <f t="shared" si="1"/>
        <v>6.597222222222221E-2</v>
      </c>
      <c r="H34" s="6">
        <f t="shared" si="5"/>
        <v>1.1805555555555569E-2</v>
      </c>
      <c r="I34" s="6"/>
      <c r="J34" s="6"/>
      <c r="K34" s="6"/>
      <c r="L34" s="5"/>
    </row>
    <row r="35" spans="1:12" outlineLevel="2" x14ac:dyDescent="0.25">
      <c r="A35" s="9" t="str">
        <f t="shared" si="4"/>
        <v>Mitarbeiter 3 01.07.2025</v>
      </c>
      <c r="B35" s="12">
        <v>3</v>
      </c>
      <c r="C35" s="5" t="s">
        <v>50</v>
      </c>
      <c r="D35" s="3" t="s">
        <v>11</v>
      </c>
      <c r="E35" s="5" t="s">
        <v>12</v>
      </c>
      <c r="F35" s="5" t="s">
        <v>53</v>
      </c>
      <c r="G35" s="6" t="str">
        <f t="shared" si="1"/>
        <v/>
      </c>
      <c r="H35" s="6" t="str">
        <f t="shared" si="5"/>
        <v/>
      </c>
      <c r="I35" s="6"/>
      <c r="J35" s="6"/>
      <c r="K35" s="6"/>
      <c r="L35" s="5"/>
    </row>
    <row r="36" spans="1:12" outlineLevel="2" x14ac:dyDescent="0.25">
      <c r="A36" s="9" t="str">
        <f t="shared" si="4"/>
        <v>Mitarbeiter 3 01.07.2025</v>
      </c>
      <c r="B36" s="12">
        <v>3</v>
      </c>
      <c r="C36" s="5" t="s">
        <v>50</v>
      </c>
      <c r="D36" s="3" t="s">
        <v>11</v>
      </c>
      <c r="E36" s="5" t="s">
        <v>14</v>
      </c>
      <c r="F36" s="5" t="s">
        <v>54</v>
      </c>
      <c r="G36" s="6">
        <f t="shared" si="1"/>
        <v>6.8749999999999978E-2</v>
      </c>
      <c r="H36" s="6">
        <f t="shared" si="5"/>
        <v>8.680555555555558E-2</v>
      </c>
      <c r="I36" s="6"/>
      <c r="J36" s="6"/>
      <c r="K36" s="6"/>
      <c r="L36" s="5"/>
    </row>
    <row r="37" spans="1:12" outlineLevel="2" x14ac:dyDescent="0.25">
      <c r="A37" s="9" t="str">
        <f t="shared" si="4"/>
        <v>Mitarbeiter 3 01.07.2025</v>
      </c>
      <c r="B37" s="12">
        <v>3</v>
      </c>
      <c r="C37" s="5" t="s">
        <v>50</v>
      </c>
      <c r="D37" s="3" t="s">
        <v>11</v>
      </c>
      <c r="E37" s="5" t="s">
        <v>12</v>
      </c>
      <c r="F37" s="5" t="s">
        <v>55</v>
      </c>
      <c r="G37" s="6" t="str">
        <f t="shared" si="1"/>
        <v/>
      </c>
      <c r="H37" s="6" t="str">
        <f t="shared" si="5"/>
        <v/>
      </c>
      <c r="I37" s="6"/>
      <c r="J37" s="6"/>
      <c r="K37" s="6"/>
      <c r="L37" s="5"/>
    </row>
    <row r="38" spans="1:12" outlineLevel="2" x14ac:dyDescent="0.25">
      <c r="A38" s="9" t="str">
        <f t="shared" si="4"/>
        <v>Mitarbeiter 3 01.07.2025</v>
      </c>
      <c r="B38" s="12">
        <v>3</v>
      </c>
      <c r="C38" s="5" t="s">
        <v>50</v>
      </c>
      <c r="D38" s="3" t="s">
        <v>11</v>
      </c>
      <c r="E38" s="5" t="s">
        <v>14</v>
      </c>
      <c r="F38" s="5" t="s">
        <v>56</v>
      </c>
      <c r="G38" s="6">
        <f t="shared" si="1"/>
        <v>1.2499999999999956E-2</v>
      </c>
      <c r="H38" s="6" t="str">
        <f>IF(AND(C38=C40,D38=D40,E38="Gehen"),F40-F38,"")</f>
        <v/>
      </c>
      <c r="I38" s="6"/>
      <c r="J38" s="6"/>
      <c r="K38" s="6"/>
      <c r="L38" s="5"/>
    </row>
    <row r="39" spans="1:12" outlineLevel="1" x14ac:dyDescent="0.25">
      <c r="A39" s="8" t="s">
        <v>57</v>
      </c>
      <c r="B39" s="12">
        <v>3</v>
      </c>
      <c r="C39" s="5" t="s">
        <v>50</v>
      </c>
      <c r="D39" s="3" t="str">
        <f>D38</f>
        <v>01.07.2025</v>
      </c>
      <c r="E39" s="5"/>
      <c r="F39" s="5"/>
      <c r="G39" s="6">
        <f>SUBTOTAL(9,G37:G38)</f>
        <v>1.2499999999999956E-2</v>
      </c>
      <c r="H39" s="6">
        <f>SUBTOTAL(9,H37:H38)</f>
        <v>0</v>
      </c>
      <c r="I39" s="6" t="str">
        <f>IF(AND(G39&gt;TIME(9,0,0),H39&lt;TIME(0,45,0)),"0:45",IF(G39&gt;TIME(6,0,0),"0:30", "0:00"))</f>
        <v>0:00</v>
      </c>
      <c r="J39" s="6">
        <f>SUMIF(A:A,A38,G:G)-I39</f>
        <v>0.14722222222222214</v>
      </c>
      <c r="K39" s="6">
        <f>IF(C38=C40,1-F38+F40,"")</f>
        <v>0.78125</v>
      </c>
      <c r="L39" s="5" t="str">
        <f>IF(OR(AND(K39&gt;TIME(0,1,0),K39&lt;TIME(11,0,0)),J39&gt;TIME(10,0,0)),"überprüfen","")</f>
        <v/>
      </c>
    </row>
    <row r="40" spans="1:12" outlineLevel="2" x14ac:dyDescent="0.25">
      <c r="A40" s="9" t="str">
        <f t="shared" si="4"/>
        <v>Mitarbeiter 3 02.07.2025</v>
      </c>
      <c r="B40" s="12">
        <v>3</v>
      </c>
      <c r="C40" s="5" t="s">
        <v>50</v>
      </c>
      <c r="D40" s="3" t="s">
        <v>17</v>
      </c>
      <c r="E40" s="5" t="s">
        <v>12</v>
      </c>
      <c r="F40" s="5" t="s">
        <v>58</v>
      </c>
      <c r="G40" s="6" t="str">
        <f>IF(AND(C38=C40,D38=D40,E40="Gehen"),F40-F38,"")</f>
        <v/>
      </c>
      <c r="H40" s="6" t="str">
        <f t="shared" si="5"/>
        <v/>
      </c>
      <c r="I40" s="6"/>
      <c r="J40" s="6"/>
      <c r="K40" s="6"/>
      <c r="L40" s="5"/>
    </row>
    <row r="41" spans="1:12" outlineLevel="2" x14ac:dyDescent="0.25">
      <c r="A41" s="9" t="str">
        <f t="shared" si="4"/>
        <v>Mitarbeiter 3 02.07.2025</v>
      </c>
      <c r="B41" s="12">
        <v>3</v>
      </c>
      <c r="C41" s="5" t="s">
        <v>50</v>
      </c>
      <c r="D41" s="3" t="s">
        <v>17</v>
      </c>
      <c r="E41" s="5" t="s">
        <v>14</v>
      </c>
      <c r="F41" s="5" t="s">
        <v>59</v>
      </c>
      <c r="G41" s="6">
        <f t="shared" si="1"/>
        <v>8.8194444444444464E-2</v>
      </c>
      <c r="H41" s="6">
        <f t="shared" si="5"/>
        <v>8.2638888888888928E-2</v>
      </c>
      <c r="I41" s="6"/>
      <c r="J41" s="6"/>
      <c r="K41" s="6"/>
      <c r="L41" s="5"/>
    </row>
    <row r="42" spans="1:12" outlineLevel="2" x14ac:dyDescent="0.25">
      <c r="A42" s="9" t="str">
        <f t="shared" si="4"/>
        <v>Mitarbeiter 3 02.07.2025</v>
      </c>
      <c r="B42" s="12">
        <v>3</v>
      </c>
      <c r="C42" s="5" t="s">
        <v>50</v>
      </c>
      <c r="D42" s="3" t="s">
        <v>17</v>
      </c>
      <c r="E42" s="5" t="s">
        <v>12</v>
      </c>
      <c r="F42" s="5" t="s">
        <v>60</v>
      </c>
      <c r="G42" s="6" t="str">
        <f t="shared" si="1"/>
        <v/>
      </c>
      <c r="H42" s="6" t="str">
        <f t="shared" si="5"/>
        <v/>
      </c>
      <c r="I42" s="6"/>
      <c r="J42" s="6"/>
      <c r="K42" s="6"/>
      <c r="L42" s="5"/>
    </row>
    <row r="43" spans="1:12" outlineLevel="2" x14ac:dyDescent="0.25">
      <c r="A43" s="9" t="str">
        <f t="shared" si="4"/>
        <v>Mitarbeiter 3 02.07.2025</v>
      </c>
      <c r="B43" s="12">
        <v>3</v>
      </c>
      <c r="C43" s="5" t="s">
        <v>50</v>
      </c>
      <c r="D43" s="3" t="s">
        <v>17</v>
      </c>
      <c r="E43" s="5" t="s">
        <v>14</v>
      </c>
      <c r="F43" s="5" t="s">
        <v>61</v>
      </c>
      <c r="G43" s="6">
        <f t="shared" si="1"/>
        <v>9.5833333333333326E-2</v>
      </c>
      <c r="H43" s="6" t="str">
        <f>IF(AND(C43=C45,D43=D45,E43="Gehen"),F45-F43,"")</f>
        <v/>
      </c>
      <c r="I43" s="6"/>
      <c r="J43" s="6"/>
      <c r="K43" s="6"/>
      <c r="L43" s="5"/>
    </row>
    <row r="44" spans="1:12" outlineLevel="1" x14ac:dyDescent="0.25">
      <c r="A44" s="8" t="s">
        <v>62</v>
      </c>
      <c r="B44" s="12">
        <v>3</v>
      </c>
      <c r="C44" s="5" t="s">
        <v>50</v>
      </c>
      <c r="D44" s="3" t="str">
        <f>D43</f>
        <v>02.07.2025</v>
      </c>
      <c r="E44" s="5"/>
      <c r="F44" s="5"/>
      <c r="G44" s="6">
        <f>SUBTOTAL(9,G42:G43)</f>
        <v>9.5833333333333326E-2</v>
      </c>
      <c r="H44" s="6">
        <f>SUBTOTAL(9,H42:H43)</f>
        <v>0</v>
      </c>
      <c r="I44" s="6" t="str">
        <f>IF(AND(G44&gt;TIME(9,0,0),H44&lt;TIME(0,45,0)),"0:45",IF(G44&gt;TIME(6,0,0),"0:30", "0:00"))</f>
        <v>0:00</v>
      </c>
      <c r="J44" s="6">
        <f>SUMIF(A:A,A43,G:G)-I44</f>
        <v>0.18402777777777779</v>
      </c>
      <c r="K44" s="6">
        <f>IF(C43=C45,1-F43+F45,"")</f>
        <v>0.74097222222222214</v>
      </c>
      <c r="L44" s="5" t="str">
        <f>IF(OR(AND(K44&gt;TIME(0,1,0),K44&lt;TIME(11,0,0)),J44&gt;TIME(10,0,0)),"überprüfen","")</f>
        <v/>
      </c>
    </row>
    <row r="45" spans="1:12" outlineLevel="2" x14ac:dyDescent="0.25">
      <c r="A45" s="9" t="str">
        <f t="shared" si="4"/>
        <v>Mitarbeiter 3 03.07.2025</v>
      </c>
      <c r="B45" s="12">
        <v>3</v>
      </c>
      <c r="C45" s="5" t="s">
        <v>50</v>
      </c>
      <c r="D45" s="3" t="s">
        <v>21</v>
      </c>
      <c r="E45" s="5" t="s">
        <v>12</v>
      </c>
      <c r="F45" s="5" t="s">
        <v>63</v>
      </c>
      <c r="G45" s="6" t="str">
        <f>IF(AND(C43=C45,D43=D45,E45="Gehen"),F45-F43,"")</f>
        <v/>
      </c>
      <c r="H45" s="6" t="str">
        <f t="shared" si="5"/>
        <v/>
      </c>
      <c r="I45" s="6"/>
      <c r="J45" s="6"/>
      <c r="K45" s="6"/>
      <c r="L45" s="5"/>
    </row>
    <row r="46" spans="1:12" outlineLevel="2" x14ac:dyDescent="0.25">
      <c r="A46" s="9" t="str">
        <f t="shared" si="4"/>
        <v>Mitarbeiter 3 03.07.2025</v>
      </c>
      <c r="B46" s="12">
        <v>3</v>
      </c>
      <c r="C46" s="5" t="s">
        <v>50</v>
      </c>
      <c r="D46" s="3" t="s">
        <v>21</v>
      </c>
      <c r="E46" s="5" t="s">
        <v>14</v>
      </c>
      <c r="F46" s="5" t="s">
        <v>64</v>
      </c>
      <c r="G46" s="6">
        <f t="shared" si="1"/>
        <v>0.1340277777777778</v>
      </c>
      <c r="H46" s="6">
        <f t="shared" si="5"/>
        <v>4.4444444444444398E-2</v>
      </c>
      <c r="I46" s="6"/>
      <c r="J46" s="6"/>
      <c r="K46" s="6"/>
      <c r="L46" s="5"/>
    </row>
    <row r="47" spans="1:12" outlineLevel="2" x14ac:dyDescent="0.25">
      <c r="A47" s="9" t="str">
        <f t="shared" si="4"/>
        <v>Mitarbeiter 3 03.07.2025</v>
      </c>
      <c r="B47" s="12">
        <v>3</v>
      </c>
      <c r="C47" s="5" t="s">
        <v>50</v>
      </c>
      <c r="D47" s="3" t="s">
        <v>21</v>
      </c>
      <c r="E47" s="5" t="s">
        <v>12</v>
      </c>
      <c r="F47" s="5" t="s">
        <v>65</v>
      </c>
      <c r="G47" s="6" t="str">
        <f t="shared" si="1"/>
        <v/>
      </c>
      <c r="H47" s="6" t="str">
        <f t="shared" si="5"/>
        <v/>
      </c>
      <c r="I47" s="6"/>
      <c r="J47" s="6"/>
      <c r="K47" s="6"/>
      <c r="L47" s="5"/>
    </row>
    <row r="48" spans="1:12" outlineLevel="2" x14ac:dyDescent="0.25">
      <c r="A48" s="9" t="str">
        <f t="shared" si="4"/>
        <v>Mitarbeiter 3 03.07.2025</v>
      </c>
      <c r="B48" s="12">
        <v>3</v>
      </c>
      <c r="C48" s="5" t="s">
        <v>50</v>
      </c>
      <c r="D48" s="3" t="s">
        <v>21</v>
      </c>
      <c r="E48" s="5" t="s">
        <v>14</v>
      </c>
      <c r="F48" s="5" t="s">
        <v>66</v>
      </c>
      <c r="G48" s="6">
        <f t="shared" si="1"/>
        <v>3.7499999999999978E-2</v>
      </c>
      <c r="H48" s="6" t="str">
        <f>IF(AND(C48=C50,D48=D50,E48="Gehen"),F50-F48,"")</f>
        <v/>
      </c>
      <c r="I48" s="6"/>
      <c r="J48" s="6"/>
      <c r="K48" s="6"/>
      <c r="L48" s="5"/>
    </row>
    <row r="49" spans="1:12" outlineLevel="1" x14ac:dyDescent="0.25">
      <c r="A49" s="8" t="s">
        <v>67</v>
      </c>
      <c r="B49" s="12">
        <v>3</v>
      </c>
      <c r="C49" s="5" t="s">
        <v>50</v>
      </c>
      <c r="D49" s="3" t="str">
        <f>D48</f>
        <v>03.07.2025</v>
      </c>
      <c r="E49" s="5"/>
      <c r="F49" s="5"/>
      <c r="G49" s="6">
        <f>SUBTOTAL(9,G47:G48)</f>
        <v>3.7499999999999978E-2</v>
      </c>
      <c r="H49" s="6">
        <f>SUBTOTAL(9,H47:H48)</f>
        <v>0</v>
      </c>
      <c r="I49" s="6" t="str">
        <f>IF(AND(G49&gt;TIME(9,0,0),H49&lt;TIME(0,45,0)),"0:45",IF(G49&gt;TIME(6,0,0),"0:30", "0:00"))</f>
        <v>0:00</v>
      </c>
      <c r="J49" s="6">
        <f>SUMIF(A:A,A48,G:G)-I49</f>
        <v>0.17152777777777778</v>
      </c>
      <c r="K49" s="6">
        <f>IF(C48=C50,1-F48+F50,"")</f>
        <v>0.79305555555555562</v>
      </c>
      <c r="L49" s="5" t="str">
        <f>IF(OR(AND(K49&gt;TIME(0,1,0),K49&lt;TIME(11,0,0)),J49&gt;TIME(10,0,0)),"überprüfen","")</f>
        <v/>
      </c>
    </row>
    <row r="50" spans="1:12" outlineLevel="2" x14ac:dyDescent="0.25">
      <c r="A50" s="9" t="str">
        <f t="shared" si="4"/>
        <v>Mitarbeiter 3 04.07.2025</v>
      </c>
      <c r="B50" s="12">
        <v>3</v>
      </c>
      <c r="C50" s="5" t="s">
        <v>50</v>
      </c>
      <c r="D50" s="3" t="s">
        <v>25</v>
      </c>
      <c r="E50" s="5" t="s">
        <v>12</v>
      </c>
      <c r="F50" s="5" t="s">
        <v>68</v>
      </c>
      <c r="G50" s="6" t="str">
        <f>IF(AND(C48=C50,D48=D50,E50="Gehen"),F50-F48,"")</f>
        <v/>
      </c>
      <c r="H50" s="6" t="str">
        <f t="shared" si="5"/>
        <v/>
      </c>
      <c r="I50" s="6"/>
      <c r="J50" s="6"/>
      <c r="K50" s="6"/>
      <c r="L50" s="5"/>
    </row>
    <row r="51" spans="1:12" outlineLevel="2" x14ac:dyDescent="0.25">
      <c r="A51" s="9" t="str">
        <f t="shared" si="4"/>
        <v>Mitarbeiter 3 04.07.2025</v>
      </c>
      <c r="B51" s="12">
        <v>3</v>
      </c>
      <c r="C51" s="5" t="s">
        <v>50</v>
      </c>
      <c r="D51" s="3" t="s">
        <v>25</v>
      </c>
      <c r="E51" s="5" t="s">
        <v>14</v>
      </c>
      <c r="F51" s="5" t="s">
        <v>69</v>
      </c>
      <c r="G51" s="6">
        <f t="shared" si="1"/>
        <v>0.10000000000000003</v>
      </c>
      <c r="H51" s="6">
        <f t="shared" si="5"/>
        <v>4.6527777777777724E-2</v>
      </c>
      <c r="I51" s="6"/>
      <c r="J51" s="6"/>
      <c r="K51" s="6"/>
      <c r="L51" s="5"/>
    </row>
    <row r="52" spans="1:12" outlineLevel="2" x14ac:dyDescent="0.25">
      <c r="A52" s="9" t="str">
        <f t="shared" si="4"/>
        <v>Mitarbeiter 3 04.07.2025</v>
      </c>
      <c r="B52" s="12">
        <v>3</v>
      </c>
      <c r="C52" s="5" t="s">
        <v>50</v>
      </c>
      <c r="D52" s="3" t="s">
        <v>25</v>
      </c>
      <c r="E52" s="5" t="s">
        <v>12</v>
      </c>
      <c r="F52" s="5" t="s">
        <v>70</v>
      </c>
      <c r="G52" s="6" t="str">
        <f t="shared" si="1"/>
        <v/>
      </c>
      <c r="H52" s="6" t="str">
        <f t="shared" si="5"/>
        <v/>
      </c>
      <c r="I52" s="6"/>
      <c r="J52" s="6"/>
      <c r="K52" s="6"/>
      <c r="L52" s="5"/>
    </row>
    <row r="53" spans="1:12" outlineLevel="2" x14ac:dyDescent="0.25">
      <c r="A53" s="9" t="str">
        <f t="shared" si="4"/>
        <v>Mitarbeiter 3 04.07.2025</v>
      </c>
      <c r="B53" s="12">
        <v>3</v>
      </c>
      <c r="C53" s="5" t="s">
        <v>50</v>
      </c>
      <c r="D53" s="3" t="s">
        <v>25</v>
      </c>
      <c r="E53" s="5" t="s">
        <v>14</v>
      </c>
      <c r="F53" s="5" t="s">
        <v>71</v>
      </c>
      <c r="G53" s="6">
        <f t="shared" si="1"/>
        <v>2.9166666666666674E-2</v>
      </c>
      <c r="H53" s="6" t="str">
        <f>IF(AND(C53=C55,D53=D55,E53="Gehen"),F55-F53,"")</f>
        <v/>
      </c>
      <c r="I53" s="6"/>
      <c r="J53" s="6"/>
      <c r="K53" s="6"/>
      <c r="L53" s="5"/>
    </row>
    <row r="54" spans="1:12" outlineLevel="1" x14ac:dyDescent="0.25">
      <c r="A54" s="8" t="s">
        <v>72</v>
      </c>
      <c r="B54" s="12">
        <v>3</v>
      </c>
      <c r="C54" s="5" t="s">
        <v>50</v>
      </c>
      <c r="D54" s="3" t="str">
        <f>D53</f>
        <v>04.07.2025</v>
      </c>
      <c r="E54" s="5"/>
      <c r="F54" s="5"/>
      <c r="G54" s="6">
        <f>SUBTOTAL(9,G52:G53)</f>
        <v>2.9166666666666674E-2</v>
      </c>
      <c r="H54" s="6">
        <f>SUBTOTAL(9,H52:H53)</f>
        <v>0</v>
      </c>
      <c r="I54" s="6" t="str">
        <f>IF(AND(G54&gt;TIME(9,0,0),H54&lt;TIME(0,45,0)),"0:45",IF(G54&gt;TIME(6,0,0),"0:30", "0:00"))</f>
        <v>0:00</v>
      </c>
      <c r="J54" s="6">
        <f>SUMIF(A:A,A53,G:G)-I54</f>
        <v>0.12916666666666671</v>
      </c>
      <c r="K54" s="6">
        <f>IF(C53=C55,1-F53+F55,"")</f>
        <v>0.79097222222222219</v>
      </c>
      <c r="L54" s="5" t="str">
        <f>IF(OR(AND(K54&gt;TIME(0,1,0),K54&lt;TIME(11,0,0)),J54&gt;TIME(10,0,0)),"überprüfen","")</f>
        <v/>
      </c>
    </row>
    <row r="55" spans="1:12" outlineLevel="2" x14ac:dyDescent="0.25">
      <c r="A55" s="9" t="str">
        <f t="shared" si="4"/>
        <v>Mitarbeiter 3 07.07.2025</v>
      </c>
      <c r="B55" s="12">
        <v>3</v>
      </c>
      <c r="C55" s="5" t="s">
        <v>50</v>
      </c>
      <c r="D55" s="3" t="s">
        <v>29</v>
      </c>
      <c r="E55" s="5" t="s">
        <v>12</v>
      </c>
      <c r="F55" s="5" t="s">
        <v>73</v>
      </c>
      <c r="G55" s="6" t="str">
        <f>IF(AND(C53=C55,D53=D55,E55="Gehen"),F55-F53,"")</f>
        <v/>
      </c>
      <c r="H55" s="6" t="str">
        <f t="shared" si="5"/>
        <v/>
      </c>
      <c r="I55" s="6"/>
      <c r="J55" s="6"/>
      <c r="K55" s="6"/>
      <c r="L55" s="5"/>
    </row>
    <row r="56" spans="1:12" outlineLevel="2" x14ac:dyDescent="0.25">
      <c r="A56" s="9" t="str">
        <f t="shared" si="4"/>
        <v>Mitarbeiter 3 07.07.2025</v>
      </c>
      <c r="B56" s="12">
        <v>3</v>
      </c>
      <c r="C56" s="5" t="s">
        <v>50</v>
      </c>
      <c r="D56" s="3" t="s">
        <v>29</v>
      </c>
      <c r="E56" s="5" t="s">
        <v>14</v>
      </c>
      <c r="F56" s="5" t="s">
        <v>46</v>
      </c>
      <c r="G56" s="6">
        <f t="shared" si="1"/>
        <v>0.13680555555555557</v>
      </c>
      <c r="H56" s="6">
        <f t="shared" si="5"/>
        <v>5.1388888888888928E-2</v>
      </c>
      <c r="I56" s="6"/>
      <c r="J56" s="6"/>
      <c r="K56" s="6"/>
      <c r="L56" s="5"/>
    </row>
    <row r="57" spans="1:12" outlineLevel="2" x14ac:dyDescent="0.25">
      <c r="A57" s="9" t="str">
        <f t="shared" si="4"/>
        <v>Mitarbeiter 3 07.07.2025</v>
      </c>
      <c r="B57" s="12">
        <v>3</v>
      </c>
      <c r="C57" s="5" t="s">
        <v>50</v>
      </c>
      <c r="D57" s="3" t="s">
        <v>29</v>
      </c>
      <c r="E57" s="5" t="s">
        <v>12</v>
      </c>
      <c r="F57" s="5" t="s">
        <v>74</v>
      </c>
      <c r="G57" s="6" t="str">
        <f t="shared" si="1"/>
        <v/>
      </c>
      <c r="H57" s="6" t="str">
        <f t="shared" si="5"/>
        <v/>
      </c>
      <c r="I57" s="6"/>
      <c r="J57" s="6"/>
      <c r="K57" s="6"/>
      <c r="L57" s="5"/>
    </row>
    <row r="58" spans="1:12" outlineLevel="2" x14ac:dyDescent="0.25">
      <c r="A58" s="9" t="str">
        <f t="shared" si="4"/>
        <v>Mitarbeiter 3 07.07.2025</v>
      </c>
      <c r="B58" s="12">
        <v>3</v>
      </c>
      <c r="C58" s="5" t="s">
        <v>50</v>
      </c>
      <c r="D58" s="3" t="s">
        <v>29</v>
      </c>
      <c r="E58" s="5" t="s">
        <v>14</v>
      </c>
      <c r="F58" s="5" t="s">
        <v>48</v>
      </c>
      <c r="G58" s="6">
        <f t="shared" si="1"/>
        <v>4.513888888888884E-2</v>
      </c>
      <c r="H58" s="6" t="str">
        <f>IF(AND(C58=C60,D58=D60,E58="Gehen"),F60-F58,"")</f>
        <v/>
      </c>
      <c r="I58" s="6"/>
      <c r="J58" s="6"/>
      <c r="K58" s="6"/>
      <c r="L58" s="5"/>
    </row>
    <row r="59" spans="1:12" outlineLevel="1" x14ac:dyDescent="0.25">
      <c r="A59" s="8" t="s">
        <v>75</v>
      </c>
      <c r="B59" s="12">
        <v>3</v>
      </c>
      <c r="C59" s="5" t="s">
        <v>50</v>
      </c>
      <c r="D59" s="3" t="str">
        <f>D58</f>
        <v>07.07.2025</v>
      </c>
      <c r="E59" s="5"/>
      <c r="F59" s="5"/>
      <c r="G59" s="6">
        <f>SUBTOTAL(9,G57:G58)</f>
        <v>4.513888888888884E-2</v>
      </c>
      <c r="H59" s="6">
        <f>SUBTOTAL(9,H55:H58)</f>
        <v>5.1388888888888928E-2</v>
      </c>
      <c r="I59" s="6" t="str">
        <f>IF(AND(G59&gt;TIME(9,0,0),H59&lt;TIME(0,45,0)),"0:45",IF(G59&gt;TIME(6,0,0),"0:30", "0:00"))</f>
        <v>0:00</v>
      </c>
      <c r="J59" s="6">
        <f>SUMIF(A:A,A58,G:G)-I59</f>
        <v>0.18194444444444441</v>
      </c>
      <c r="K59" s="6" t="str">
        <f>IF(C58=C60,1-F58+F60,"")</f>
        <v/>
      </c>
      <c r="L59" s="5" t="str">
        <f>IF(OR(AND(K59&gt;TIME(0,1,0),K59&lt;TIME(11,0,0)),J59&gt;TIME(10,0,0)),"überprüfen","")</f>
        <v/>
      </c>
    </row>
    <row r="60" spans="1:12" x14ac:dyDescent="0.25">
      <c r="D60" s="1"/>
      <c r="G60" s="1"/>
      <c r="H60" s="1"/>
      <c r="I60" s="1"/>
      <c r="J60" s="1"/>
      <c r="K60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Plack</dc:creator>
  <cp:lastModifiedBy>Andreas Plack</cp:lastModifiedBy>
  <dcterms:created xsi:type="dcterms:W3CDTF">2025-07-23T12:37:23Z</dcterms:created>
  <dcterms:modified xsi:type="dcterms:W3CDTF">2025-07-23T12:47:00Z</dcterms:modified>
</cp:coreProperties>
</file>