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bedupe\Downloads\"/>
    </mc:Choice>
  </mc:AlternateContent>
  <xr:revisionPtr revIDLastSave="0" documentId="8_{7448EB3C-2B27-48AC-995B-FA3B5BF84275}" xr6:coauthVersionLast="47" xr6:coauthVersionMax="47" xr10:uidLastSave="{00000000-0000-0000-0000-000000000000}"/>
  <bookViews>
    <workbookView xWindow="31020" yWindow="-1605" windowWidth="28800" windowHeight="15345" activeTab="2" xr2:uid="{23E273BA-2C41-4267-80CD-FCFD435DFCCD}"/>
  </bookViews>
  <sheets>
    <sheet name="Tabelle 1" sheetId="2" r:id="rId1"/>
    <sheet name="Basis" sheetId="7" r:id="rId2"/>
    <sheet name="AZ+Pause" sheetId="5" r:id="rId3"/>
    <sheet name="Zeiten_Ruhezeit" sheetId="8" r:id="rId4"/>
  </sheets>
  <definedNames>
    <definedName name="ExterneDaten_1" localSheetId="1" hidden="1">Basis!$A$1:$E$45</definedName>
    <definedName name="ExterneDaten_1" localSheetId="3" hidden="1">Zeiten_Ruhezeit!$A$1:$G$8</definedName>
  </definedNames>
  <calcPr calcId="191029" concurrentCalc="0"/>
  <pivotCaches>
    <pivotCache cacheId="1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I39" i="2"/>
  <c r="J39" i="2"/>
  <c r="K32" i="2"/>
  <c r="I32" i="2"/>
  <c r="J32" i="2"/>
  <c r="K59" i="2"/>
  <c r="D59" i="2"/>
  <c r="H58" i="2"/>
  <c r="G58" i="2"/>
  <c r="A58" i="2"/>
  <c r="H57" i="2"/>
  <c r="G57" i="2"/>
  <c r="G59" i="2"/>
  <c r="A57" i="2"/>
  <c r="H56" i="2"/>
  <c r="G56" i="2"/>
  <c r="A56" i="2"/>
  <c r="H55" i="2"/>
  <c r="H59" i="2"/>
  <c r="G55" i="2"/>
  <c r="A55" i="2"/>
  <c r="K54" i="2"/>
  <c r="H54" i="2"/>
  <c r="D54" i="2"/>
  <c r="H53" i="2"/>
  <c r="G53" i="2"/>
  <c r="A53" i="2"/>
  <c r="H52" i="2"/>
  <c r="G52" i="2"/>
  <c r="G54" i="2"/>
  <c r="I54" i="2"/>
  <c r="A52" i="2"/>
  <c r="H51" i="2"/>
  <c r="G51" i="2"/>
  <c r="A51" i="2"/>
  <c r="H50" i="2"/>
  <c r="G50" i="2"/>
  <c r="A50" i="2"/>
  <c r="K49" i="2"/>
  <c r="D49" i="2"/>
  <c r="H48" i="2"/>
  <c r="H49" i="2"/>
  <c r="G48" i="2"/>
  <c r="G49" i="2"/>
  <c r="I49" i="2"/>
  <c r="A48" i="2"/>
  <c r="H47" i="2"/>
  <c r="G47" i="2"/>
  <c r="A47" i="2"/>
  <c r="H46" i="2"/>
  <c r="G46" i="2"/>
  <c r="A46" i="2"/>
  <c r="H45" i="2"/>
  <c r="G45" i="2"/>
  <c r="A45" i="2"/>
  <c r="K44" i="2"/>
  <c r="D44" i="2"/>
  <c r="H43" i="2"/>
  <c r="G43" i="2"/>
  <c r="A43" i="2"/>
  <c r="H42" i="2"/>
  <c r="H44" i="2"/>
  <c r="G42" i="2"/>
  <c r="G44" i="2"/>
  <c r="I44" i="2"/>
  <c r="A42" i="2"/>
  <c r="H41" i="2"/>
  <c r="G41" i="2"/>
  <c r="A41" i="2"/>
  <c r="H40" i="2"/>
  <c r="G40" i="2"/>
  <c r="A40" i="2"/>
  <c r="G39" i="2"/>
  <c r="D39" i="2"/>
  <c r="H38" i="2"/>
  <c r="H39" i="2"/>
  <c r="G38" i="2"/>
  <c r="A38" i="2"/>
  <c r="H37" i="2"/>
  <c r="G37" i="2"/>
  <c r="A37" i="2"/>
  <c r="H36" i="2"/>
  <c r="G36" i="2"/>
  <c r="A36" i="2"/>
  <c r="H35" i="2"/>
  <c r="G35" i="2"/>
  <c r="A35" i="2"/>
  <c r="H34" i="2"/>
  <c r="G34" i="2"/>
  <c r="A34" i="2"/>
  <c r="H33" i="2"/>
  <c r="A33" i="2"/>
  <c r="H32" i="2"/>
  <c r="G32" i="2"/>
  <c r="D32" i="2"/>
  <c r="G33" i="2"/>
  <c r="H31" i="2"/>
  <c r="G31" i="2"/>
  <c r="A31" i="2"/>
  <c r="H30" i="2"/>
  <c r="G30" i="2"/>
  <c r="A30" i="2"/>
  <c r="H29" i="2"/>
  <c r="G29" i="2"/>
  <c r="A29" i="2"/>
  <c r="H28" i="2"/>
  <c r="G28" i="2"/>
  <c r="A28" i="2"/>
  <c r="K27" i="2"/>
  <c r="D27" i="2"/>
  <c r="H26" i="2"/>
  <c r="G26" i="2"/>
  <c r="A26" i="2"/>
  <c r="H25" i="2"/>
  <c r="H27" i="2"/>
  <c r="G25" i="2"/>
  <c r="G27" i="2"/>
  <c r="I27" i="2"/>
  <c r="A25" i="2"/>
  <c r="K24" i="2"/>
  <c r="D24" i="2"/>
  <c r="H23" i="2"/>
  <c r="G23" i="2"/>
  <c r="G24" i="2"/>
  <c r="A23" i="2"/>
  <c r="H22" i="2"/>
  <c r="H24" i="2"/>
  <c r="G22" i="2"/>
  <c r="A22" i="2"/>
  <c r="H21" i="2"/>
  <c r="G21" i="2"/>
  <c r="A21" i="2"/>
  <c r="H20" i="2"/>
  <c r="G20" i="2"/>
  <c r="A20" i="2"/>
  <c r="K19" i="2"/>
  <c r="D19" i="2"/>
  <c r="H18" i="2"/>
  <c r="G18" i="2"/>
  <c r="A18" i="2"/>
  <c r="H17" i="2"/>
  <c r="H19" i="2"/>
  <c r="A17" i="2"/>
  <c r="D16" i="2"/>
  <c r="B16" i="2"/>
  <c r="D13" i="2"/>
  <c r="B13" i="2"/>
  <c r="D10" i="2"/>
  <c r="B10" i="2"/>
  <c r="D7" i="2"/>
  <c r="B7" i="2"/>
  <c r="C6" i="2"/>
  <c r="A6" i="2"/>
  <c r="C5" i="2"/>
  <c r="H5" i="2"/>
  <c r="A5" i="2"/>
  <c r="K4" i="2"/>
  <c r="G4" i="2"/>
  <c r="D4" i="2"/>
  <c r="C4" i="2"/>
  <c r="B4" i="2"/>
  <c r="G3" i="2"/>
  <c r="A3" i="2"/>
  <c r="H2" i="2"/>
  <c r="G2" i="2"/>
  <c r="A2" i="2"/>
  <c r="I59" i="2"/>
  <c r="I24" i="2"/>
  <c r="H3" i="2"/>
  <c r="H4" i="2"/>
  <c r="I4" i="2"/>
  <c r="G5" i="2"/>
  <c r="G7" i="2"/>
  <c r="H6" i="2"/>
  <c r="H7" i="2"/>
  <c r="G6" i="2"/>
  <c r="C7" i="2"/>
  <c r="C8" i="2"/>
  <c r="K7" i="2"/>
  <c r="I7" i="2"/>
  <c r="C9" i="2"/>
  <c r="H8" i="2"/>
  <c r="A8" i="2"/>
  <c r="G8" i="2"/>
  <c r="A9" i="2"/>
  <c r="G11" i="2"/>
  <c r="C10" i="2"/>
  <c r="C11" i="2"/>
  <c r="K10" i="2"/>
  <c r="G9" i="2"/>
  <c r="G10" i="2"/>
  <c r="G12" i="2"/>
  <c r="G13" i="2"/>
  <c r="H11" i="2"/>
  <c r="A11" i="2"/>
  <c r="C12" i="2"/>
  <c r="H9" i="2"/>
  <c r="H10" i="2"/>
  <c r="I10" i="2"/>
  <c r="C13" i="2"/>
  <c r="C14" i="2"/>
  <c r="A12" i="2"/>
  <c r="A14" i="2"/>
  <c r="C15" i="2"/>
  <c r="H12" i="2"/>
  <c r="H13" i="2"/>
  <c r="I13" i="2"/>
  <c r="G14" i="2"/>
  <c r="K13" i="2"/>
  <c r="J13" i="2"/>
  <c r="K16" i="2"/>
  <c r="C16" i="2"/>
  <c r="A15" i="2"/>
  <c r="H15" i="2"/>
  <c r="G17" i="2"/>
  <c r="G19" i="2"/>
  <c r="I19" i="2"/>
  <c r="J19" i="2"/>
  <c r="L19" i="2"/>
  <c r="J10" i="2"/>
  <c r="L10" i="2"/>
  <c r="H14" i="2"/>
  <c r="H16" i="2"/>
  <c r="G15" i="2"/>
  <c r="L13" i="2"/>
  <c r="G16" i="2"/>
  <c r="I16" i="2"/>
  <c r="J16" i="2"/>
  <c r="J24" i="2"/>
  <c r="L24" i="2"/>
  <c r="J27" i="2"/>
  <c r="L27" i="2"/>
  <c r="J7" i="2"/>
  <c r="L7" i="2"/>
  <c r="L32" i="2"/>
  <c r="J44" i="2"/>
  <c r="L44" i="2"/>
  <c r="L39" i="2"/>
  <c r="J54" i="2"/>
  <c r="L54" i="2"/>
  <c r="J4" i="2"/>
  <c r="L4" i="2"/>
  <c r="J59" i="2"/>
  <c r="L59" i="2"/>
  <c r="J49" i="2"/>
  <c r="L49" i="2"/>
  <c r="L16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0D9C4F8-899A-4F84-B61A-65879303A918}" keepAlive="1" name="Abfrage - Basis" description="Verbindung mit der Abfrage 'Basis' in der Arbeitsmappe." type="5" refreshedVersion="8" background="1" saveData="1">
    <dbPr connection="Provider=Microsoft.Mashup.OleDb.1;Data Source=$Workbook$;Location=Basis;Extended Properties=&quot;&quot;" command="SELECT * FROM [Basis]"/>
  </connection>
  <connection id="2" xr16:uid="{36F148CA-62C6-4736-81DA-689DA3A8BD7C}" keepAlive="1" name="Abfrage - KommenGehen" description="Verbindung mit der Abfrage 'KommenGehen' in der Arbeitsmappe." type="5" refreshedVersion="0" background="1">
    <dbPr connection="Provider=Microsoft.Mashup.OleDb.1;Data Source=$Workbook$;Location=KommenGehen;Extended Properties=&quot;&quot;" command="SELECT * FROM [KommenGehen]"/>
  </connection>
  <connection id="3" xr16:uid="{703552EE-B23F-417E-B459-4FD5F35A8DDE}" keepAlive="1" name="Abfrage - Zeiten" description="Verbindung mit der Abfrage 'Zeiten' in der Arbeitsmappe." type="5" refreshedVersion="8" background="1">
    <dbPr connection="Provider=Microsoft.Mashup.OleDb.1;Data Source=$Workbook$;Location=Zeiten;Extended Properties=&quot;&quot;" command="SELECT * FROM [Zeiten]"/>
  </connection>
  <connection id="4" xr16:uid="{7D3A07E9-8AA0-4B70-84C2-58EA887624F6}" keepAlive="1" name="Abfrage - Zeiten_Ruhezeit" description="Verbindung mit der Abfrage 'Zeiten_Ruhezeit' in der Arbeitsmappe." type="5" refreshedVersion="8" background="1" saveData="1">
    <dbPr connection="Provider=Microsoft.Mashup.OleDb.1;Data Source=$Workbook$;Location=Zeiten_Ruhezeit;Extended Properties=&quot;&quot;" command="SELECT * FROM [Zeiten_Ruhezeit]"/>
  </connection>
</connections>
</file>

<file path=xl/sharedStrings.xml><?xml version="1.0" encoding="utf-8"?>
<sst xmlns="http://schemas.openxmlformats.org/spreadsheetml/2006/main" count="322" uniqueCount="89">
  <si>
    <t>Verknüpfung</t>
  </si>
  <si>
    <t>Personalnummer</t>
  </si>
  <si>
    <t>Personal</t>
  </si>
  <si>
    <t>Datum</t>
  </si>
  <si>
    <t>Art</t>
  </si>
  <si>
    <t>Zeit</t>
  </si>
  <si>
    <t>Arbeitszeit</t>
  </si>
  <si>
    <t>gestempelte Pausen</t>
  </si>
  <si>
    <t>Pausen</t>
  </si>
  <si>
    <t>Ruhezeit</t>
  </si>
  <si>
    <t>Mitarbeiter 1</t>
  </si>
  <si>
    <t>01.07.2025</t>
  </si>
  <si>
    <t>Kommen</t>
  </si>
  <si>
    <t>06:46:00</t>
  </si>
  <si>
    <t>Gehen</t>
  </si>
  <si>
    <t>17:03:00</t>
  </si>
  <si>
    <t>Mitarbeiter 1 01.07.2025 Ergebnis</t>
  </si>
  <si>
    <t>02.07.2025</t>
  </si>
  <si>
    <t>06:31:00</t>
  </si>
  <si>
    <t>16:37:00</t>
  </si>
  <si>
    <t>Mitarbeiter 1 02.07.2025 Ergebnis</t>
  </si>
  <si>
    <t>03.07.2025</t>
  </si>
  <si>
    <t>06:49:00</t>
  </si>
  <si>
    <t>15:45:00</t>
  </si>
  <si>
    <t>Mitarbeiter 1 03.07.2025 Ergebnis</t>
  </si>
  <si>
    <t>04.07.2025</t>
  </si>
  <si>
    <t>06:45:00</t>
  </si>
  <si>
    <t>17:01:00</t>
  </si>
  <si>
    <t>Mitarbeiter 1 04.07.2025 Ergebnis</t>
  </si>
  <si>
    <t>07.07.2025</t>
  </si>
  <si>
    <t>06:55:00</t>
  </si>
  <si>
    <t>16:57:00</t>
  </si>
  <si>
    <t>Mitarbeiter 1 07.07.2025 Ergebnis</t>
  </si>
  <si>
    <t>Mitarbeiter 2</t>
  </si>
  <si>
    <t>07:17:00</t>
  </si>
  <si>
    <t>11:44:00</t>
  </si>
  <si>
    <t>Mitarbeiter 2 01.07.2025 Ergebnis</t>
  </si>
  <si>
    <t>07:32:00</t>
  </si>
  <si>
    <t>12:18:00</t>
  </si>
  <si>
    <t>12:53:00</t>
  </si>
  <si>
    <t>15:58:00</t>
  </si>
  <si>
    <t>Mitarbeiter 2 03.07.2025 Ergebnis</t>
  </si>
  <si>
    <t>07:38:00</t>
  </si>
  <si>
    <t>11:34:00</t>
  </si>
  <si>
    <t>Mitarbeiter 2 04.07.2025 Ergebnis</t>
  </si>
  <si>
    <t>08:00:00</t>
  </si>
  <si>
    <t>12:45:00</t>
  </si>
  <si>
    <t>13:52:00</t>
  </si>
  <si>
    <t>15:04:00</t>
  </si>
  <si>
    <t>Mitarbeiter 2 07.07.2025 Ergebnis</t>
  </si>
  <si>
    <t>Mitarbeiter 3</t>
  </si>
  <si>
    <t>09:13:00</t>
  </si>
  <si>
    <t>10:48:00</t>
  </si>
  <si>
    <t>11:05:00</t>
  </si>
  <si>
    <t>12:44:00</t>
  </si>
  <si>
    <t>14:49:00</t>
  </si>
  <si>
    <t>15:07:00</t>
  </si>
  <si>
    <t>Mitarbeiter 3 01.07.2025 Ergebnis</t>
  </si>
  <si>
    <t>09:52:00</t>
  </si>
  <si>
    <t>11:59:00</t>
  </si>
  <si>
    <t>13:58:00</t>
  </si>
  <si>
    <t>16:16:00</t>
  </si>
  <si>
    <t>Mitarbeiter 3 02.07.2025 Ergebnis</t>
  </si>
  <si>
    <t>10:03:00</t>
  </si>
  <si>
    <t>13:16:00</t>
  </si>
  <si>
    <t>14:20:00</t>
  </si>
  <si>
    <t>15:14:00</t>
  </si>
  <si>
    <t>Mitarbeiter 3 03.07.2025 Ergebnis</t>
  </si>
  <si>
    <t>10:16:00</t>
  </si>
  <si>
    <t>12:40:00</t>
  </si>
  <si>
    <t>13:47:00</t>
  </si>
  <si>
    <t>14:29:00</t>
  </si>
  <si>
    <t>Mitarbeiter 3 04.07.2025 Ergebnis</t>
  </si>
  <si>
    <t>09:28:00</t>
  </si>
  <si>
    <t>13:59:00</t>
  </si>
  <si>
    <t>Mitarbeiter 3 07.07.2025 Ergebnis</t>
  </si>
  <si>
    <t>Arbeitszeit2</t>
  </si>
  <si>
    <t>Spalte3</t>
  </si>
  <si>
    <t>Zeilenbeschriftungen</t>
  </si>
  <si>
    <t>Gesamtergebnis</t>
  </si>
  <si>
    <t>Spaltenbeschriftungen</t>
  </si>
  <si>
    <t>Arbeit</t>
  </si>
  <si>
    <t>Pause</t>
  </si>
  <si>
    <t>Summe von Dauer</t>
  </si>
  <si>
    <t>- Die Arbeitszeit sind reine Arbeitszeit, wenn Pause gestempelt wurden</t>
  </si>
  <si>
    <t>- falls keine gestempelte Pause, müsste die Pausenzeit abgezogen werden</t>
  </si>
  <si>
    <t>Max_Gehen</t>
  </si>
  <si>
    <t>Datum.1</t>
  </si>
  <si>
    <t>Min_Kommen.1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</si>
</sst>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7" formatCode="[h]:mm:ss;@"/>
    <numFmt numFmtId="168" formatCode="[$-F400]h:mm:ss\ AM/PM"/>
    <numFmt numFmtId="170" formatCode="d/hh:mm:ss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theme="3" tint="0.249977111117893"/>
      <name val="Calibri"/>
      <family val="2"/>
    </font>
    <font>
      <sz val="12"/>
      <color theme="3" tint="0.24997711111789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2"/>
    <xf numFmtId="164" fontId="2" fillId="0" borderId="0" xfId="1" applyNumberFormat="1" applyFont="1" applyAlignment="1">
      <alignment horizontal="left"/>
    </xf>
    <xf numFmtId="0" fontId="3" fillId="0" borderId="0" xfId="1" applyFont="1" applyAlignment="1">
      <alignment wrapText="1"/>
    </xf>
    <xf numFmtId="164" fontId="3" fillId="0" borderId="0" xfId="1" applyNumberFormat="1" applyFont="1" applyAlignment="1">
      <alignment wrapText="1"/>
    </xf>
    <xf numFmtId="164" fontId="1" fillId="0" borderId="0" xfId="1" applyNumberFormat="1"/>
    <xf numFmtId="0" fontId="4" fillId="0" borderId="0" xfId="1" applyFont="1"/>
    <xf numFmtId="0" fontId="5" fillId="0" borderId="0" xfId="1" applyFont="1"/>
    <xf numFmtId="164" fontId="4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7" fontId="0" fillId="0" borderId="0" xfId="0" applyNumberFormat="1"/>
    <xf numFmtId="14" fontId="0" fillId="0" borderId="0" xfId="0" applyNumberFormat="1"/>
    <xf numFmtId="168" fontId="0" fillId="0" borderId="0" xfId="0" applyNumberFormat="1"/>
    <xf numFmtId="0" fontId="0" fillId="0" borderId="0" xfId="0" quotePrefix="1"/>
    <xf numFmtId="170" fontId="0" fillId="0" borderId="0" xfId="0" applyNumberFormat="1"/>
  </cellXfs>
  <cellStyles count="3">
    <cellStyle name="Standard" xfId="0" builtinId="0"/>
    <cellStyle name="Standard 2" xfId="1" xr:uid="{E3A79483-91C6-48FE-B806-576557FB4DC9}"/>
    <cellStyle name="Standard 3" xfId="2" xr:uid="{18E5AAC8-9922-49EB-96F9-83671D3888F2}"/>
  </cellStyles>
  <dxfs count="23">
    <dxf>
      <numFmt numFmtId="170" formatCode="d/hh:mm:ss"/>
    </dxf>
    <dxf>
      <numFmt numFmtId="168" formatCode="[$-F400]h:mm:ss\ AM/PM"/>
    </dxf>
    <dxf>
      <numFmt numFmtId="19" formatCode="dd/mm/yyyy"/>
    </dxf>
    <dxf>
      <numFmt numFmtId="168" formatCode="[$-F400]h:mm:ss\ AM/PM"/>
    </dxf>
    <dxf>
      <numFmt numFmtId="19" formatCode="dd/mm/yyyy"/>
    </dxf>
    <dxf>
      <numFmt numFmtId="0" formatCode="General"/>
    </dxf>
    <dxf>
      <numFmt numFmtId="168" formatCode="[$-F400]h:mm:ss\ AM/PM"/>
    </dxf>
    <dxf>
      <numFmt numFmtId="0" formatCode="General"/>
    </dxf>
    <dxf>
      <numFmt numFmtId="19" formatCode="dd/mm/yyyy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h:mm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249977111117893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pe, Benoit (000)" refreshedDate="45862.652489236112" backgroundQuery="1" createdVersion="8" refreshedVersion="8" minRefreshableVersion="3" recordCount="30" xr:uid="{2D5DE0EB-4462-494C-873B-0AD890DDF322}">
  <cacheSource type="external" connectionId="3"/>
  <cacheFields count="10">
    <cacheField name="Personalnummer" numFmtId="0">
      <sharedItems containsSemiMixedTypes="0" containsString="0" containsNumber="1" containsInteger="1" minValue="1" maxValue="3" count="3">
        <n v="1"/>
        <n v="2"/>
        <n v="3"/>
      </sharedItems>
    </cacheField>
    <cacheField name="Personal" numFmtId="0">
      <sharedItems count="3">
        <s v="Mitarbeiter 1"/>
        <s v="Mitarbeiter 2"/>
        <s v="Mitarbeiter 3"/>
      </sharedItems>
    </cacheField>
    <cacheField name="Datum" numFmtId="0">
      <sharedItems containsSemiMixedTypes="0" containsNonDate="0" containsDate="1" containsString="0" minDate="2025-07-01T00:00:00" maxDate="2025-07-08T00:00:00" count="5">
        <d v="2025-07-01T00:00:00"/>
        <d v="2025-07-02T00:00:00"/>
        <d v="2025-07-03T00:00:00"/>
        <d v="2025-07-04T00:00:00"/>
        <d v="2025-07-07T00:00:00"/>
      </sharedItems>
      <fieldGroup par="9"/>
    </cacheField>
    <cacheField name="Art" numFmtId="0">
      <sharedItems count="2">
        <s v="Arbeit"/>
        <s v="Pause"/>
      </sharedItems>
    </cacheField>
    <cacheField name="Anfang" numFmtId="0">
      <sharedItems containsSemiMixedTypes="0" containsDate="1" containsString="0" minDate="1899-12-30T06:31:00" maxDate="1899-12-30T14:49:00" count="29">
        <d v="1899-12-30T06:46:00"/>
        <d v="1899-12-30T06:31:00"/>
        <d v="1899-12-30T06:49:00"/>
        <d v="1899-12-30T06:45:00"/>
        <d v="1899-12-30T06:55:00"/>
        <d v="1899-12-30T07:17:00"/>
        <d v="1899-12-30T07:32:00"/>
        <d v="1899-12-30T12:18:00"/>
        <d v="1899-12-30T12:53:00"/>
        <d v="1899-12-30T07:38:00"/>
        <d v="1899-12-30T08:00:00"/>
        <d v="1899-12-30T12:45:00"/>
        <d v="1899-12-30T13:52:00"/>
        <d v="1899-12-30T09:13:00"/>
        <d v="1899-12-30T10:48:00"/>
        <d v="1899-12-30T11:05:00"/>
        <d v="1899-12-30T12:44:00"/>
        <d v="1899-12-30T14:49:00"/>
        <d v="1899-12-30T09:52:00"/>
        <d v="1899-12-30T11:59:00"/>
        <d v="1899-12-30T13:58:00"/>
        <d v="1899-12-30T10:03:00"/>
        <d v="1899-12-30T13:16:00"/>
        <d v="1899-12-30T14:20:00"/>
        <d v="1899-12-30T10:16:00"/>
        <d v="1899-12-30T12:40:00"/>
        <d v="1899-12-30T13:47:00"/>
        <d v="1899-12-30T09:28:00"/>
        <d v="1899-12-30T13:59:00"/>
      </sharedItems>
    </cacheField>
    <cacheField name="Ende" numFmtId="0">
      <sharedItems containsSemiMixedTypes="0" containsDate="1" containsString="0" minDate="1899-12-30T10:48:00" maxDate="1899-12-30T17:03:00" count="28">
        <d v="1899-12-30T17:03:00"/>
        <d v="1899-12-30T16:37:00"/>
        <d v="1899-12-30T15:45:00"/>
        <d v="1899-12-30T17:01:00"/>
        <d v="1899-12-30T16:57:00"/>
        <d v="1899-12-30T11:44:00"/>
        <d v="1899-12-30T12:18:00"/>
        <d v="1899-12-30T12:53:00"/>
        <d v="1899-12-30T15:58:00"/>
        <d v="1899-12-30T11:34:00"/>
        <d v="1899-12-30T12:45:00"/>
        <d v="1899-12-30T13:52:00"/>
        <d v="1899-12-30T15:04:00"/>
        <d v="1899-12-30T10:48:00"/>
        <d v="1899-12-30T11:05:00"/>
        <d v="1899-12-30T12:44:00"/>
        <d v="1899-12-30T14:49:00"/>
        <d v="1899-12-30T15:07:00"/>
        <d v="1899-12-30T11:59:00"/>
        <d v="1899-12-30T13:58:00"/>
        <d v="1899-12-30T16:16:00"/>
        <d v="1899-12-30T13:16:00"/>
        <d v="1899-12-30T14:20:00"/>
        <d v="1899-12-30T15:14:00"/>
        <d v="1899-12-30T12:40:00"/>
        <d v="1899-12-30T13:47:00"/>
        <d v="1899-12-30T14:29:00"/>
        <d v="1899-12-30T13:59:00"/>
      </sharedItems>
    </cacheField>
    <cacheField name="Dauer" numFmtId="0">
      <sharedItems containsSemiMixedTypes="0" containsString="0" containsNumber="1" minValue="1.1805555555555555E-2" maxValue="0.4284722222222222" count="29">
        <n v="0.4284722222222222"/>
        <n v="0.42083333333333334"/>
        <n v="0.37222222222222223"/>
        <n v="0.42777777777777776"/>
        <n v="0.41805555555555557"/>
        <n v="0.18541666666666667"/>
        <n v="0.1986111111111111"/>
        <n v="2.4305555555555556E-2"/>
        <n v="0.12847222222222221"/>
        <n v="0.16388888888888889"/>
        <n v="0.19791666666666666"/>
        <n v="4.6527777777777779E-2"/>
        <n v="0.05"/>
        <n v="6.5972222222222224E-2"/>
        <n v="1.1805555555555555E-2"/>
        <n v="6.8750000000000006E-2"/>
        <n v="8.6805555555555552E-2"/>
        <n v="1.2500000000000001E-2"/>
        <n v="8.819444444444445E-2"/>
        <n v="8.2638888888888887E-2"/>
        <n v="9.583333333333334E-2"/>
        <n v="0.13402777777777777"/>
        <n v="4.4444444444444446E-2"/>
        <n v="3.7499999999999999E-2"/>
        <n v="0.1"/>
        <n v="2.9166666666666667E-2"/>
        <n v="0.13680555555555557"/>
        <n v="5.1388888888888887E-2"/>
        <n v="4.5138888888888888E-2"/>
      </sharedItems>
    </cacheField>
    <cacheField name="Monate (Datum)" numFmtId="0" databaseField="0">
      <fieldGroup base="2">
        <rangePr groupBy="months" startDate="2025-07-01T00:00:00" endDate="2025-07-08T00:00:00"/>
        <groupItems count="14">
          <s v="&lt;01.07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8.07.2025"/>
        </groupItems>
      </fieldGroup>
    </cacheField>
    <cacheField name="Quartale (Datum)" numFmtId="0" databaseField="0">
      <fieldGroup base="2">
        <rangePr groupBy="quarters" startDate="2025-07-01T00:00:00" endDate="2025-07-08T00:00:00"/>
        <groupItems count="6">
          <s v="&lt;01.07.2025"/>
          <s v="Qrtl1"/>
          <s v="Qrtl2"/>
          <s v="Qrtl3"/>
          <s v="Qrtl4"/>
          <s v="&gt;08.07.2025"/>
        </groupItems>
      </fieldGroup>
    </cacheField>
    <cacheField name="Jahre (Datum)" numFmtId="0" databaseField="0">
      <fieldGroup base="2">
        <rangePr groupBy="years" startDate="2025-07-01T00:00:00" endDate="2025-07-08T00:00:00"/>
        <groupItems count="3">
          <s v="&lt;01.07.2025"/>
          <s v="2025"/>
          <s v="&gt;08.07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x v="0"/>
    <x v="0"/>
    <x v="0"/>
    <x v="0"/>
    <x v="0"/>
  </r>
  <r>
    <x v="0"/>
    <x v="0"/>
    <x v="1"/>
    <x v="0"/>
    <x v="1"/>
    <x v="1"/>
    <x v="1"/>
  </r>
  <r>
    <x v="0"/>
    <x v="0"/>
    <x v="2"/>
    <x v="0"/>
    <x v="2"/>
    <x v="2"/>
    <x v="2"/>
  </r>
  <r>
    <x v="0"/>
    <x v="0"/>
    <x v="3"/>
    <x v="0"/>
    <x v="3"/>
    <x v="3"/>
    <x v="3"/>
  </r>
  <r>
    <x v="0"/>
    <x v="0"/>
    <x v="4"/>
    <x v="0"/>
    <x v="4"/>
    <x v="4"/>
    <x v="4"/>
  </r>
  <r>
    <x v="1"/>
    <x v="1"/>
    <x v="0"/>
    <x v="0"/>
    <x v="5"/>
    <x v="5"/>
    <x v="5"/>
  </r>
  <r>
    <x v="1"/>
    <x v="1"/>
    <x v="2"/>
    <x v="0"/>
    <x v="6"/>
    <x v="6"/>
    <x v="6"/>
  </r>
  <r>
    <x v="1"/>
    <x v="1"/>
    <x v="2"/>
    <x v="1"/>
    <x v="7"/>
    <x v="7"/>
    <x v="7"/>
  </r>
  <r>
    <x v="1"/>
    <x v="1"/>
    <x v="2"/>
    <x v="0"/>
    <x v="8"/>
    <x v="8"/>
    <x v="8"/>
  </r>
  <r>
    <x v="1"/>
    <x v="1"/>
    <x v="3"/>
    <x v="0"/>
    <x v="9"/>
    <x v="9"/>
    <x v="9"/>
  </r>
  <r>
    <x v="1"/>
    <x v="1"/>
    <x v="4"/>
    <x v="0"/>
    <x v="10"/>
    <x v="10"/>
    <x v="10"/>
  </r>
  <r>
    <x v="1"/>
    <x v="1"/>
    <x v="4"/>
    <x v="1"/>
    <x v="11"/>
    <x v="11"/>
    <x v="11"/>
  </r>
  <r>
    <x v="1"/>
    <x v="1"/>
    <x v="4"/>
    <x v="0"/>
    <x v="12"/>
    <x v="12"/>
    <x v="12"/>
  </r>
  <r>
    <x v="2"/>
    <x v="2"/>
    <x v="0"/>
    <x v="0"/>
    <x v="13"/>
    <x v="13"/>
    <x v="13"/>
  </r>
  <r>
    <x v="2"/>
    <x v="2"/>
    <x v="0"/>
    <x v="1"/>
    <x v="14"/>
    <x v="14"/>
    <x v="14"/>
  </r>
  <r>
    <x v="2"/>
    <x v="2"/>
    <x v="0"/>
    <x v="0"/>
    <x v="15"/>
    <x v="15"/>
    <x v="15"/>
  </r>
  <r>
    <x v="2"/>
    <x v="2"/>
    <x v="0"/>
    <x v="1"/>
    <x v="16"/>
    <x v="16"/>
    <x v="16"/>
  </r>
  <r>
    <x v="2"/>
    <x v="2"/>
    <x v="0"/>
    <x v="0"/>
    <x v="17"/>
    <x v="17"/>
    <x v="17"/>
  </r>
  <r>
    <x v="2"/>
    <x v="2"/>
    <x v="1"/>
    <x v="0"/>
    <x v="18"/>
    <x v="18"/>
    <x v="18"/>
  </r>
  <r>
    <x v="2"/>
    <x v="2"/>
    <x v="1"/>
    <x v="1"/>
    <x v="19"/>
    <x v="19"/>
    <x v="19"/>
  </r>
  <r>
    <x v="2"/>
    <x v="2"/>
    <x v="1"/>
    <x v="0"/>
    <x v="20"/>
    <x v="20"/>
    <x v="20"/>
  </r>
  <r>
    <x v="2"/>
    <x v="2"/>
    <x v="2"/>
    <x v="0"/>
    <x v="21"/>
    <x v="21"/>
    <x v="21"/>
  </r>
  <r>
    <x v="2"/>
    <x v="2"/>
    <x v="2"/>
    <x v="1"/>
    <x v="22"/>
    <x v="22"/>
    <x v="22"/>
  </r>
  <r>
    <x v="2"/>
    <x v="2"/>
    <x v="2"/>
    <x v="0"/>
    <x v="23"/>
    <x v="23"/>
    <x v="23"/>
  </r>
  <r>
    <x v="2"/>
    <x v="2"/>
    <x v="3"/>
    <x v="0"/>
    <x v="24"/>
    <x v="24"/>
    <x v="24"/>
  </r>
  <r>
    <x v="2"/>
    <x v="2"/>
    <x v="3"/>
    <x v="1"/>
    <x v="25"/>
    <x v="25"/>
    <x v="11"/>
  </r>
  <r>
    <x v="2"/>
    <x v="2"/>
    <x v="3"/>
    <x v="0"/>
    <x v="26"/>
    <x v="26"/>
    <x v="25"/>
  </r>
  <r>
    <x v="2"/>
    <x v="2"/>
    <x v="4"/>
    <x v="0"/>
    <x v="27"/>
    <x v="10"/>
    <x v="26"/>
  </r>
  <r>
    <x v="2"/>
    <x v="2"/>
    <x v="4"/>
    <x v="1"/>
    <x v="11"/>
    <x v="27"/>
    <x v="27"/>
  </r>
  <r>
    <x v="2"/>
    <x v="2"/>
    <x v="4"/>
    <x v="0"/>
    <x v="28"/>
    <x v="12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BEE40E-6B3C-47B0-BBA9-4718F34B3D30}" name="PivotTable3" cacheId="18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fieldListSortAscending="1">
  <location ref="A1:D20" firstHeaderRow="1" firstDataRow="2" firstDataCol="1"/>
  <pivotFields count="10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dataField="1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4">
        <item x="0"/>
        <item x="1"/>
        <item x="2"/>
        <item t="default"/>
      </items>
    </pivotField>
  </pivotFields>
  <rowFields count="2">
    <field x="1"/>
    <field x="2"/>
  </rowFields>
  <rowItems count="18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me von Dauer" fld="6" baseField="1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26972B91-00C3-4F88-810C-98F0BA95D8B0}" autoFormatId="16" applyNumberFormats="0" applyBorderFormats="0" applyFontFormats="0" applyPatternFormats="0" applyAlignmentFormats="0" applyWidthHeightFormats="0">
  <queryTableRefresh nextId="6">
    <queryTableFields count="5">
      <queryTableField id="1" name="Personalnummer" tableColumnId="1"/>
      <queryTableField id="2" name="Personal" tableColumnId="2"/>
      <queryTableField id="3" name="Datum" tableColumnId="3"/>
      <queryTableField id="4" name="Art" tableColumnId="4"/>
      <queryTableField id="5" name="Zeit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4" xr16:uid="{E1963286-06D0-47A9-9FDB-BB670FC078E7}" autoFormatId="16" applyNumberFormats="0" applyBorderFormats="0" applyFontFormats="0" applyPatternFormats="0" applyAlignmentFormats="0" applyWidthHeightFormats="0">
  <queryTableRefresh nextId="8">
    <queryTableFields count="7">
      <queryTableField id="1" name="Personalnummer" tableColumnId="1"/>
      <queryTableField id="2" name="Personal" tableColumnId="2"/>
      <queryTableField id="3" name="Datum" tableColumnId="3"/>
      <queryTableField id="4" name="Max_Gehen" tableColumnId="4"/>
      <queryTableField id="5" name="Datum.1" tableColumnId="5"/>
      <queryTableField id="6" name="Min_Kommen.1" tableColumnId="6"/>
      <queryTableField id="7" name="Ruhezeit" tableColumnId="7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EB7220-70CF-413B-8726-2D1A00373374}" name="Tabelle1" displayName="Tabelle1" ref="A1:L58" totalsRowShown="0" headerRowDxfId="10" dataDxfId="11" headerRowCellStyle="Standard 2" dataCellStyle="Standard 2">
  <autoFilter ref="A1:L58" xr:uid="{ECEB7220-70CF-413B-8726-2D1A00373374}"/>
  <tableColumns count="12">
    <tableColumn id="1" xr3:uid="{EA9B08B0-F0E2-41F1-ADC9-0CCF3DFFD3C3}" name="Verknüpfung" dataDxfId="22" dataCellStyle="Standard 2">
      <calculatedColumnFormula>C2&amp;" "&amp;D2</calculatedColumnFormula>
    </tableColumn>
    <tableColumn id="2" xr3:uid="{4065B533-6793-4DC0-A70E-F36C6C6A6482}" name="Personalnummer" dataDxfId="21" dataCellStyle="Standard 2"/>
    <tableColumn id="3" xr3:uid="{AC5F6E57-BBAC-4713-A29D-7426CACC732B}" name="Personal" dataDxfId="20" dataCellStyle="Standard 2"/>
    <tableColumn id="4" xr3:uid="{BFBEFD0F-661C-4BED-870B-EA419554460D}" name="Datum" dataCellStyle="Standard 3"/>
    <tableColumn id="5" xr3:uid="{7EAB3266-E1D1-4C6B-BE67-7342FB583E1F}" name="Art" dataDxfId="19" dataCellStyle="Standard 2"/>
    <tableColumn id="6" xr3:uid="{A459A706-2A3D-4F70-B45E-F3376334697B}" name="Zeit" dataDxfId="18" dataCellStyle="Standard 2"/>
    <tableColumn id="7" xr3:uid="{10E97A52-34F7-4BBE-9073-9383A04469D0}" name="Arbeitszeit" dataDxfId="17" dataCellStyle="Standard 2"/>
    <tableColumn id="8" xr3:uid="{2E42132A-D88A-41F7-9DC7-EB879B7C4BC6}" name="gestempelte Pausen" dataDxfId="16" dataCellStyle="Standard 2"/>
    <tableColumn id="9" xr3:uid="{6E0891E4-9711-4173-90D1-3E272106FA4A}" name="Pausen" dataDxfId="15" dataCellStyle="Standard 2"/>
    <tableColumn id="10" xr3:uid="{57097664-3652-4ACE-85BF-A040E343CF1B}" name="Arbeitszeit2" dataDxfId="14" dataCellStyle="Standard 2"/>
    <tableColumn id="11" xr3:uid="{4D07827E-2CC1-4D8B-951C-FCC85A4F529E}" name="Ruhezeit" dataDxfId="13" dataCellStyle="Standard 2"/>
    <tableColumn id="12" xr3:uid="{B354FFA1-33A1-4C8C-909D-B8FF3FD5373C}" name="Spalte3" dataDxfId="12" dataCellStyle="Standard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4D5D-5277-4E0C-8CA5-4B7A2D4E1D01}" name="Basis" displayName="Basis" ref="A1:E45" tableType="queryTable" totalsRowShown="0">
  <autoFilter ref="A1:E45" xr:uid="{6E174D5D-5277-4E0C-8CA5-4B7A2D4E1D01}"/>
  <tableColumns count="5">
    <tableColumn id="1" xr3:uid="{30219C40-2D8D-4D00-AF30-585F6B3D96A3}" uniqueName="1" name="Personalnummer" queryTableFieldId="1"/>
    <tableColumn id="2" xr3:uid="{A57E70C6-ABAA-46C4-A6B0-3AB54279167D}" uniqueName="2" name="Personal" queryTableFieldId="2" dataDxfId="9"/>
    <tableColumn id="3" xr3:uid="{0BD004B4-0B1C-4662-B0AD-2AE4A2C9EB96}" uniqueName="3" name="Datum" queryTableFieldId="3" dataDxfId="8"/>
    <tableColumn id="4" xr3:uid="{255BFE0B-EBB8-4893-8666-83AAFE6F8834}" uniqueName="4" name="Art" queryTableFieldId="4" dataDxfId="7"/>
    <tableColumn id="5" xr3:uid="{B98DCB8E-1AAF-4C38-9220-7EB5A755CFBB}" uniqueName="5" name="Zeit" queryTableFieldId="5" dataDxfId="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FDB3F2-FDA6-4B5B-8A5D-454251EDAAEE}" name="Zeiten_Ruhezeit" displayName="Zeiten_Ruhezeit" ref="A1:G8" tableType="queryTable" totalsRowShown="0">
  <autoFilter ref="A1:G8" xr:uid="{63FDB3F2-FDA6-4B5B-8A5D-454251EDAAEE}"/>
  <tableColumns count="7">
    <tableColumn id="1" xr3:uid="{9D840CCD-C14A-4257-B85B-A2039916893B}" uniqueName="1" name="Personalnummer" queryTableFieldId="1"/>
    <tableColumn id="2" xr3:uid="{8F8B38C6-D212-429F-BCDF-67FEE64E35AB}" uniqueName="2" name="Personal" queryTableFieldId="2" dataDxfId="5"/>
    <tableColumn id="3" xr3:uid="{C8061904-0A32-4FAE-9BFA-62F63F82A9FD}" uniqueName="3" name="Datum" queryTableFieldId="3" dataDxfId="4"/>
    <tableColumn id="4" xr3:uid="{E783836B-D5AC-43B2-A226-19725F066208}" uniqueName="4" name="Max_Gehen" queryTableFieldId="4" dataDxfId="3"/>
    <tableColumn id="5" xr3:uid="{E66DCB28-2B5D-4C17-A541-FF7668C520CE}" uniqueName="5" name="Datum.1" queryTableFieldId="5" dataDxfId="2"/>
    <tableColumn id="6" xr3:uid="{4510C3F5-615B-48C4-8FE3-A4E4FEE93744}" uniqueName="6" name="Min_Kommen.1" queryTableFieldId="6" dataDxfId="1"/>
    <tableColumn id="7" xr3:uid="{6D10496A-1648-4BB5-97E2-EC3DE8B028C6}" uniqueName="7" name="Ruhezeit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F125-5C65-43E0-A30B-352522D4022A}">
  <sheetPr codeName="Tabelle4"/>
  <dimension ref="A1:L60"/>
  <sheetViews>
    <sheetView topLeftCell="A7" workbookViewId="0">
      <selection activeCell="K13" sqref="K13"/>
    </sheetView>
  </sheetViews>
  <sheetFormatPr baseColWidth="10" defaultRowHeight="15.75" outlineLevelRow="2" x14ac:dyDescent="0.25"/>
  <cols>
    <col min="1" max="1" width="34.28515625" style="9" bestFit="1" customWidth="1"/>
    <col min="2" max="2" width="18.7109375" style="13" customWidth="1"/>
    <col min="3" max="3" width="12.85546875" style="1" customWidth="1"/>
    <col min="4" max="4" width="11" style="3" customWidth="1"/>
    <col min="5" max="5" width="8.42578125" style="1" bestFit="1" customWidth="1"/>
    <col min="6" max="6" width="8.140625" style="1" bestFit="1" customWidth="1"/>
    <col min="7" max="7" width="12.7109375" style="7" customWidth="1"/>
    <col min="8" max="8" width="21.5703125" style="7" customWidth="1"/>
    <col min="9" max="9" width="9.85546875" style="7" customWidth="1"/>
    <col min="10" max="10" width="13.7109375" style="7" customWidth="1"/>
    <col min="11" max="11" width="11.140625" style="7" customWidth="1"/>
    <col min="12" max="16384" width="11.42578125" style="1"/>
  </cols>
  <sheetData>
    <row r="1" spans="1:12" x14ac:dyDescent="0.25">
      <c r="A1" s="8" t="s">
        <v>0</v>
      </c>
      <c r="B1" s="1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76</v>
      </c>
      <c r="K1" s="4" t="s">
        <v>9</v>
      </c>
      <c r="L1" s="2" t="s">
        <v>77</v>
      </c>
    </row>
    <row r="2" spans="1:12" outlineLevel="2" x14ac:dyDescent="0.25">
      <c r="A2" s="9" t="str">
        <f>C2&amp;" "&amp;D2</f>
        <v>Mitarbeiter 1 01.07.2025</v>
      </c>
      <c r="B2" s="12">
        <v>1</v>
      </c>
      <c r="C2" s="5" t="s">
        <v>10</v>
      </c>
      <c r="D2" s="3" t="s">
        <v>11</v>
      </c>
      <c r="E2" s="5" t="s">
        <v>12</v>
      </c>
      <c r="F2" s="5" t="s">
        <v>13</v>
      </c>
      <c r="G2" s="6" t="str">
        <f>IF(AND(C1=C2,D1=D2,E2="Gehen"),F2-F1,"")</f>
        <v/>
      </c>
      <c r="H2" s="6" t="str">
        <f>IF(AND(C2=C3,D2=D3,E2="Gehen"),F3-F2,"")</f>
        <v/>
      </c>
      <c r="I2" s="6"/>
      <c r="J2" s="6"/>
      <c r="K2" s="6"/>
      <c r="L2" s="5"/>
    </row>
    <row r="3" spans="1:12" outlineLevel="2" x14ac:dyDescent="0.25">
      <c r="A3" s="9" t="str">
        <f t="shared" ref="A3:A31" si="0">C3&amp;" "&amp;D3</f>
        <v>Mitarbeiter 1 01.07.2025</v>
      </c>
      <c r="B3" s="12">
        <v>1</v>
      </c>
      <c r="C3" s="5" t="s">
        <v>10</v>
      </c>
      <c r="D3" s="3" t="s">
        <v>11</v>
      </c>
      <c r="E3" s="5" t="s">
        <v>14</v>
      </c>
      <c r="F3" s="5" t="s">
        <v>15</v>
      </c>
      <c r="G3" s="6">
        <f t="shared" ref="G3:G58" si="1">IF(AND(C2=C3,D2=D3,E3="Gehen"),F3-F2,"")</f>
        <v>0.42847222222222225</v>
      </c>
      <c r="H3" s="6" t="str">
        <f>IF(AND(C3=C5,D3=D5,E3="Gehen"),F5-F3,"")</f>
        <v/>
      </c>
      <c r="I3" s="6"/>
      <c r="J3" s="6"/>
      <c r="K3" s="6"/>
      <c r="L3" s="5"/>
    </row>
    <row r="4" spans="1:12" outlineLevel="1" x14ac:dyDescent="0.25">
      <c r="A4" s="10" t="s">
        <v>16</v>
      </c>
      <c r="B4" s="12">
        <f>B3</f>
        <v>1</v>
      </c>
      <c r="C4" s="5" t="str">
        <f>C3</f>
        <v>Mitarbeiter 1</v>
      </c>
      <c r="D4" s="3" t="str">
        <f>D3</f>
        <v>01.07.2025</v>
      </c>
      <c r="E4" s="5"/>
      <c r="F4" s="5"/>
      <c r="G4" s="6">
        <f>SUBTOTAL(9,G2:G3)</f>
        <v>0.42847222222222225</v>
      </c>
      <c r="H4" s="6">
        <f>SUBTOTAL(9,H2:H3)</f>
        <v>0</v>
      </c>
      <c r="I4" s="6" t="str">
        <f>IF(AND(G4&gt;TIME(9,0,0),H4&lt;TIME(0,45,0)),"0:45",IF(G4&gt;TIME(6,0,0),"0:30", "0:00"))</f>
        <v>0:45</v>
      </c>
      <c r="J4" s="6">
        <f>SUMIF(A:A,A3,G:G)-I4</f>
        <v>0.39722222222222225</v>
      </c>
      <c r="K4" s="6">
        <f>IF(C3=C5,1-F3+F5,"")</f>
        <v>0.56111111111111112</v>
      </c>
      <c r="L4" s="5" t="str">
        <f>IF(OR(AND(K4&gt;TIME(0,1,0),K4&lt;TIME(11,0,0)),J4&gt;TIME(10,0,0)),"überprüfen","")</f>
        <v/>
      </c>
    </row>
    <row r="5" spans="1:12" outlineLevel="2" x14ac:dyDescent="0.25">
      <c r="A5" s="9" t="str">
        <f t="shared" si="0"/>
        <v>Mitarbeiter 1 02.07.2025</v>
      </c>
      <c r="B5" s="12">
        <v>1</v>
      </c>
      <c r="C5" s="5" t="str">
        <f t="shared" ref="C5:C16" si="2">C4</f>
        <v>Mitarbeiter 1</v>
      </c>
      <c r="D5" s="3" t="s">
        <v>17</v>
      </c>
      <c r="E5" s="5" t="s">
        <v>12</v>
      </c>
      <c r="F5" s="5" t="s">
        <v>18</v>
      </c>
      <c r="G5" s="6" t="str">
        <f>IF(AND(C3=C5,D3=D5,E5="Gehen"),F5-F3,"")</f>
        <v/>
      </c>
      <c r="H5" s="6" t="str">
        <f t="shared" ref="H5:H30" si="3">IF(AND(C5=C6,D5=D6,E5="Gehen"),F6-F5,"")</f>
        <v/>
      </c>
      <c r="I5" s="6"/>
      <c r="J5" s="6"/>
      <c r="K5" s="6"/>
      <c r="L5" s="5"/>
    </row>
    <row r="6" spans="1:12" outlineLevel="2" x14ac:dyDescent="0.25">
      <c r="A6" s="9" t="str">
        <f t="shared" si="0"/>
        <v>Mitarbeiter 1 02.07.2025</v>
      </c>
      <c r="B6" s="12">
        <v>1</v>
      </c>
      <c r="C6" s="5" t="str">
        <f t="shared" si="2"/>
        <v>Mitarbeiter 1</v>
      </c>
      <c r="D6" s="3" t="s">
        <v>17</v>
      </c>
      <c r="E6" s="5" t="s">
        <v>14</v>
      </c>
      <c r="F6" s="5" t="s">
        <v>19</v>
      </c>
      <c r="G6" s="6">
        <f t="shared" si="1"/>
        <v>0.42083333333333334</v>
      </c>
      <c r="H6" s="6" t="str">
        <f>IF(AND(C6=C8,D6=D8,E6="Gehen"),F8-F6,"")</f>
        <v/>
      </c>
      <c r="I6" s="6"/>
      <c r="J6" s="6"/>
      <c r="K6" s="6"/>
      <c r="L6" s="5"/>
    </row>
    <row r="7" spans="1:12" outlineLevel="1" x14ac:dyDescent="0.25">
      <c r="A7" s="8" t="s">
        <v>20</v>
      </c>
      <c r="B7" s="12">
        <f>B6</f>
        <v>1</v>
      </c>
      <c r="C7" s="5" t="str">
        <f t="shared" si="2"/>
        <v>Mitarbeiter 1</v>
      </c>
      <c r="D7" s="3" t="str">
        <f>D6</f>
        <v>02.07.2025</v>
      </c>
      <c r="E7" s="5"/>
      <c r="F7" s="5"/>
      <c r="G7" s="6">
        <f>SUBTOTAL(9,G5:G6)</f>
        <v>0.42083333333333334</v>
      </c>
      <c r="H7" s="6">
        <f>SUBTOTAL(9,H5:H6)</f>
        <v>0</v>
      </c>
      <c r="I7" s="6" t="str">
        <f>IF(AND(G7&gt;TIME(9,0,0),H7&lt;TIME(0,45,0)),"0:45",IF(G7&gt;TIME(6,0,0),"0:30", "0:00"))</f>
        <v>0:45</v>
      </c>
      <c r="J7" s="6">
        <f>SUMIF(A:A,A6,G:G)-I7</f>
        <v>0.38958333333333334</v>
      </c>
      <c r="K7" s="6">
        <f>IF(C6=C8,1-F6+F8,"")</f>
        <v>0.59166666666666667</v>
      </c>
      <c r="L7" s="5" t="str">
        <f>IF(OR(AND(K7&gt;TIME(0,1,0),K7&lt;TIME(11,0,0)),J7&gt;TIME(10,0,0)),"überprüfen","")</f>
        <v/>
      </c>
    </row>
    <row r="8" spans="1:12" outlineLevel="2" x14ac:dyDescent="0.25">
      <c r="A8" s="9" t="str">
        <f t="shared" si="0"/>
        <v>Mitarbeiter 1 03.07.2025</v>
      </c>
      <c r="B8" s="12">
        <v>1</v>
      </c>
      <c r="C8" s="5" t="str">
        <f t="shared" si="2"/>
        <v>Mitarbeiter 1</v>
      </c>
      <c r="D8" s="3" t="s">
        <v>21</v>
      </c>
      <c r="E8" s="5" t="s">
        <v>12</v>
      </c>
      <c r="F8" s="5" t="s">
        <v>22</v>
      </c>
      <c r="G8" s="6" t="str">
        <f>IF(AND(C6=C8,D6=D8,E8="Gehen"),F8-F6,"")</f>
        <v/>
      </c>
      <c r="H8" s="6" t="str">
        <f t="shared" si="3"/>
        <v/>
      </c>
      <c r="I8" s="6"/>
      <c r="J8" s="6"/>
      <c r="K8" s="6"/>
      <c r="L8" s="5"/>
    </row>
    <row r="9" spans="1:12" outlineLevel="2" x14ac:dyDescent="0.25">
      <c r="A9" s="9" t="str">
        <f t="shared" si="0"/>
        <v>Mitarbeiter 1 03.07.2025</v>
      </c>
      <c r="B9" s="12">
        <v>1</v>
      </c>
      <c r="C9" s="5" t="str">
        <f t="shared" si="2"/>
        <v>Mitarbeiter 1</v>
      </c>
      <c r="D9" s="3" t="s">
        <v>21</v>
      </c>
      <c r="E9" s="5" t="s">
        <v>14</v>
      </c>
      <c r="F9" s="5" t="s">
        <v>23</v>
      </c>
      <c r="G9" s="6">
        <f t="shared" si="1"/>
        <v>0.37222222222222223</v>
      </c>
      <c r="H9" s="6" t="str">
        <f>IF(AND(C9=C11,D9=D11,E9="Gehen"),F11-F9,"")</f>
        <v/>
      </c>
      <c r="I9" s="6"/>
      <c r="J9" s="6"/>
      <c r="K9" s="6"/>
      <c r="L9" s="5"/>
    </row>
    <row r="10" spans="1:12" outlineLevel="1" x14ac:dyDescent="0.25">
      <c r="A10" s="8" t="s">
        <v>24</v>
      </c>
      <c r="B10" s="12">
        <f>B9</f>
        <v>1</v>
      </c>
      <c r="C10" s="5" t="str">
        <f t="shared" si="2"/>
        <v>Mitarbeiter 1</v>
      </c>
      <c r="D10" s="3" t="str">
        <f>D9</f>
        <v>03.07.2025</v>
      </c>
      <c r="E10" s="5"/>
      <c r="F10" s="5"/>
      <c r="G10" s="6">
        <f>SUBTOTAL(9,G8:G9)</f>
        <v>0.37222222222222223</v>
      </c>
      <c r="H10" s="6">
        <f>SUBTOTAL(9,H8:H9)</f>
        <v>0</v>
      </c>
      <c r="I10" s="6" t="str">
        <f>IF(AND(G10&gt;TIME(9,0,0),H10&lt;TIME(0,45,0)),"0:45",IF(G10&gt;TIME(6,0,0),"0:30", "0:00"))</f>
        <v>0:30</v>
      </c>
      <c r="J10" s="6">
        <f>SUMIF(A:A,A9,G:G)-I10</f>
        <v>0.35138888888888892</v>
      </c>
      <c r="K10" s="6">
        <f>IF(C9=C11,1-F9+F11,"")</f>
        <v>0.625</v>
      </c>
      <c r="L10" s="5" t="str">
        <f>IF(OR(AND(K10&gt;TIME(0,1,0),K10&lt;TIME(11,0,0)),J10&gt;TIME(10,0,0)),"überprüfen","")</f>
        <v/>
      </c>
    </row>
    <row r="11" spans="1:12" outlineLevel="2" x14ac:dyDescent="0.25">
      <c r="A11" s="9" t="str">
        <f t="shared" si="0"/>
        <v>Mitarbeiter 1 04.07.2025</v>
      </c>
      <c r="B11" s="12">
        <v>1</v>
      </c>
      <c r="C11" s="5" t="str">
        <f t="shared" si="2"/>
        <v>Mitarbeiter 1</v>
      </c>
      <c r="D11" s="3" t="s">
        <v>25</v>
      </c>
      <c r="E11" s="5" t="s">
        <v>12</v>
      </c>
      <c r="F11" s="5" t="s">
        <v>26</v>
      </c>
      <c r="G11" s="6" t="str">
        <f>IF(AND(C9=C11,D9=D11,E11="Gehen"),F11-F9,"")</f>
        <v/>
      </c>
      <c r="H11" s="6" t="str">
        <f t="shared" si="3"/>
        <v/>
      </c>
      <c r="I11" s="6"/>
      <c r="J11" s="6"/>
      <c r="K11" s="6"/>
      <c r="L11" s="5"/>
    </row>
    <row r="12" spans="1:12" outlineLevel="2" x14ac:dyDescent="0.25">
      <c r="A12" s="9" t="str">
        <f t="shared" si="0"/>
        <v>Mitarbeiter 1 04.07.2025</v>
      </c>
      <c r="B12" s="12">
        <v>1</v>
      </c>
      <c r="C12" s="5" t="str">
        <f t="shared" si="2"/>
        <v>Mitarbeiter 1</v>
      </c>
      <c r="D12" s="3" t="s">
        <v>25</v>
      </c>
      <c r="E12" s="5" t="s">
        <v>14</v>
      </c>
      <c r="F12" s="5" t="s">
        <v>27</v>
      </c>
      <c r="G12" s="6">
        <f t="shared" si="1"/>
        <v>0.42777777777777781</v>
      </c>
      <c r="H12" s="6" t="str">
        <f>IF(AND(C12=C14,D12=D14,E12="Gehen"),F14-F12,"")</f>
        <v/>
      </c>
      <c r="I12" s="6"/>
      <c r="J12" s="6"/>
      <c r="K12" s="6"/>
      <c r="L12" s="5"/>
    </row>
    <row r="13" spans="1:12" outlineLevel="1" x14ac:dyDescent="0.25">
      <c r="A13" s="8" t="s">
        <v>28</v>
      </c>
      <c r="B13" s="12">
        <f>B12</f>
        <v>1</v>
      </c>
      <c r="C13" s="5" t="str">
        <f t="shared" si="2"/>
        <v>Mitarbeiter 1</v>
      </c>
      <c r="D13" s="3" t="str">
        <f>D12</f>
        <v>04.07.2025</v>
      </c>
      <c r="E13" s="5"/>
      <c r="F13" s="5"/>
      <c r="G13" s="6">
        <f>SUBTOTAL(9,G11:G12)</f>
        <v>0.42777777777777781</v>
      </c>
      <c r="H13" s="6">
        <f>SUBTOTAL(9,H11:H12)</f>
        <v>0</v>
      </c>
      <c r="I13" s="6" t="str">
        <f>IF(AND(G13&gt;TIME(9,0,0),H13&lt;TIME(0,45,0)),"0:45",IF(G13&gt;TIME(6,0,0),"0:30", "0:00"))</f>
        <v>0:45</v>
      </c>
      <c r="J13" s="6">
        <f>SUMIF(A:A,A12,G:G)-I13</f>
        <v>0.39652777777777781</v>
      </c>
      <c r="K13" s="6">
        <f>IF(C12=C14,1-F12+F14,"")</f>
        <v>0.57916666666666661</v>
      </c>
      <c r="L13" s="5" t="str">
        <f>IF(OR(AND(K13&gt;TIME(0,1,0),K13&lt;TIME(11,0,0)),J13&gt;TIME(10,0,0)),"überprüfen","")</f>
        <v/>
      </c>
    </row>
    <row r="14" spans="1:12" outlineLevel="2" x14ac:dyDescent="0.25">
      <c r="A14" s="9" t="str">
        <f t="shared" si="0"/>
        <v>Mitarbeiter 1 07.07.2025</v>
      </c>
      <c r="B14" s="12">
        <v>1</v>
      </c>
      <c r="C14" s="5" t="str">
        <f t="shared" si="2"/>
        <v>Mitarbeiter 1</v>
      </c>
      <c r="D14" s="3" t="s">
        <v>29</v>
      </c>
      <c r="E14" s="5" t="s">
        <v>12</v>
      </c>
      <c r="F14" s="5" t="s">
        <v>30</v>
      </c>
      <c r="G14" s="6" t="str">
        <f>IF(AND(C12=C14,D12=D14,E14="Gehen"),F14-F12,"")</f>
        <v/>
      </c>
      <c r="H14" s="6" t="str">
        <f t="shared" si="3"/>
        <v/>
      </c>
      <c r="I14" s="6"/>
      <c r="J14" s="6"/>
      <c r="K14" s="6"/>
      <c r="L14" s="5"/>
    </row>
    <row r="15" spans="1:12" outlineLevel="2" x14ac:dyDescent="0.25">
      <c r="A15" s="9" t="str">
        <f t="shared" si="0"/>
        <v>Mitarbeiter 1 07.07.2025</v>
      </c>
      <c r="B15" s="12">
        <v>1</v>
      </c>
      <c r="C15" s="5" t="str">
        <f t="shared" si="2"/>
        <v>Mitarbeiter 1</v>
      </c>
      <c r="D15" s="3" t="s">
        <v>29</v>
      </c>
      <c r="E15" s="5" t="s">
        <v>14</v>
      </c>
      <c r="F15" s="5" t="s">
        <v>31</v>
      </c>
      <c r="G15" s="6">
        <f t="shared" si="1"/>
        <v>0.41805555555555562</v>
      </c>
      <c r="H15" s="6" t="str">
        <f>IF(AND(C15=C17,D15=D17,E15="Gehen"),F17-F15,"")</f>
        <v/>
      </c>
      <c r="I15" s="6"/>
      <c r="J15" s="6"/>
      <c r="K15" s="6"/>
      <c r="L15" s="5"/>
    </row>
    <row r="16" spans="1:12" outlineLevel="1" x14ac:dyDescent="0.25">
      <c r="A16" s="8" t="s">
        <v>32</v>
      </c>
      <c r="B16" s="12">
        <f>B15</f>
        <v>1</v>
      </c>
      <c r="C16" s="5" t="str">
        <f t="shared" si="2"/>
        <v>Mitarbeiter 1</v>
      </c>
      <c r="D16" s="3" t="str">
        <f>D15</f>
        <v>07.07.2025</v>
      </c>
      <c r="E16" s="5"/>
      <c r="F16" s="5"/>
      <c r="G16" s="6">
        <f>SUBTOTAL(9,G14:G15)</f>
        <v>0.41805555555555562</v>
      </c>
      <c r="H16" s="6">
        <f>SUBTOTAL(9,H14:H15)</f>
        <v>0</v>
      </c>
      <c r="I16" s="6" t="str">
        <f>IF(AND(G16&gt;TIME(9,0,0),H16&lt;TIME(0,45,0)),"0:45",IF(G16&gt;TIME(6,0,0),"0:30", "0:00"))</f>
        <v>0:45</v>
      </c>
      <c r="J16" s="6">
        <f>SUMIF(A:A,A15,G:G)-I16</f>
        <v>0.38680555555555562</v>
      </c>
      <c r="K16" s="6" t="str">
        <f>IF(C15=C17,1-F15+F17,"")</f>
        <v/>
      </c>
      <c r="L16" s="5" t="str">
        <f>IF(OR(AND(K16&gt;TIME(0,1,0),K16&lt;TIME(11,0,0)),J16&gt;TIME(10,0,0)),"überprüfen","")</f>
        <v/>
      </c>
    </row>
    <row r="17" spans="1:12" outlineLevel="2" x14ac:dyDescent="0.25">
      <c r="A17" s="9" t="str">
        <f t="shared" si="0"/>
        <v>Mitarbeiter 2 01.07.2025</v>
      </c>
      <c r="B17" s="12">
        <v>2</v>
      </c>
      <c r="C17" s="5" t="s">
        <v>33</v>
      </c>
      <c r="D17" s="3" t="s">
        <v>11</v>
      </c>
      <c r="E17" s="5" t="s">
        <v>12</v>
      </c>
      <c r="F17" s="5" t="s">
        <v>34</v>
      </c>
      <c r="G17" s="6" t="str">
        <f>IF(AND(C15=C17,D15=D17,E17="Gehen"),F17-F15,"")</f>
        <v/>
      </c>
      <c r="H17" s="6" t="str">
        <f t="shared" si="3"/>
        <v/>
      </c>
      <c r="I17" s="6"/>
      <c r="J17" s="6"/>
      <c r="K17" s="6"/>
      <c r="L17" s="5"/>
    </row>
    <row r="18" spans="1:12" outlineLevel="2" x14ac:dyDescent="0.25">
      <c r="A18" s="9" t="str">
        <f t="shared" si="0"/>
        <v>Mitarbeiter 2 01.07.2025</v>
      </c>
      <c r="B18" s="12">
        <v>2</v>
      </c>
      <c r="C18" s="5" t="s">
        <v>33</v>
      </c>
      <c r="D18" s="3" t="s">
        <v>11</v>
      </c>
      <c r="E18" s="5" t="s">
        <v>14</v>
      </c>
      <c r="F18" s="5" t="s">
        <v>35</v>
      </c>
      <c r="G18" s="6">
        <f t="shared" si="1"/>
        <v>0.18541666666666667</v>
      </c>
      <c r="H18" s="6" t="str">
        <f>IF(AND(C18=C20,D18=D20,E18="Gehen"),F20-F18,"")</f>
        <v/>
      </c>
      <c r="I18" s="6"/>
      <c r="J18" s="6"/>
      <c r="K18" s="6"/>
      <c r="L18" s="5"/>
    </row>
    <row r="19" spans="1:12" outlineLevel="1" x14ac:dyDescent="0.25">
      <c r="A19" s="8" t="s">
        <v>36</v>
      </c>
      <c r="B19" s="12">
        <v>2</v>
      </c>
      <c r="C19" s="5" t="s">
        <v>33</v>
      </c>
      <c r="D19" s="3" t="str">
        <f>D18</f>
        <v>01.07.2025</v>
      </c>
      <c r="E19" s="5"/>
      <c r="F19" s="5"/>
      <c r="G19" s="6">
        <f>SUBTOTAL(9,G17:G18)</f>
        <v>0.18541666666666667</v>
      </c>
      <c r="H19" s="6">
        <f>SUBTOTAL(9,H17:H18)</f>
        <v>0</v>
      </c>
      <c r="I19" s="6" t="str">
        <f>IF(AND(G19&gt;TIME(9,0,0),H19&lt;TIME(0,45,0)),"0:45",IF(G19&gt;TIME(6,0,0),"0:30", "0:00"))</f>
        <v>0:00</v>
      </c>
      <c r="J19" s="6">
        <f>SUMIF(A:A,A18,G:G)-I19</f>
        <v>0.18541666666666667</v>
      </c>
      <c r="K19" s="6">
        <f>IF(C18=C20,1-F18+F20,"")</f>
        <v>0.82499999999999996</v>
      </c>
      <c r="L19" s="5" t="str">
        <f>IF(OR(AND(K19&gt;TIME(0,1,0),K19&lt;TIME(11,0,0)),J19&gt;TIME(10,0,0)),"überprüfen","")</f>
        <v/>
      </c>
    </row>
    <row r="20" spans="1:12" outlineLevel="2" x14ac:dyDescent="0.25">
      <c r="A20" s="9" t="str">
        <f t="shared" si="0"/>
        <v>Mitarbeiter 2 03.07.2025</v>
      </c>
      <c r="B20" s="12">
        <v>2</v>
      </c>
      <c r="C20" s="5" t="s">
        <v>33</v>
      </c>
      <c r="D20" s="3" t="s">
        <v>21</v>
      </c>
      <c r="E20" s="5" t="s">
        <v>12</v>
      </c>
      <c r="F20" s="5" t="s">
        <v>37</v>
      </c>
      <c r="G20" s="6" t="str">
        <f>IF(AND(C18=C20,D18=D20,E20="Gehen"),F20-F18,"")</f>
        <v/>
      </c>
      <c r="H20" s="6" t="str">
        <f t="shared" si="3"/>
        <v/>
      </c>
      <c r="I20" s="6"/>
      <c r="J20" s="6"/>
      <c r="K20" s="6"/>
      <c r="L20" s="5"/>
    </row>
    <row r="21" spans="1:12" outlineLevel="2" x14ac:dyDescent="0.25">
      <c r="A21" s="9" t="str">
        <f t="shared" si="0"/>
        <v>Mitarbeiter 2 03.07.2025</v>
      </c>
      <c r="B21" s="12">
        <v>2</v>
      </c>
      <c r="C21" s="5" t="s">
        <v>33</v>
      </c>
      <c r="D21" s="3" t="s">
        <v>21</v>
      </c>
      <c r="E21" s="5" t="s">
        <v>14</v>
      </c>
      <c r="F21" s="5" t="s">
        <v>38</v>
      </c>
      <c r="G21" s="6">
        <f t="shared" si="1"/>
        <v>0.19861111111111107</v>
      </c>
      <c r="H21" s="6">
        <f t="shared" si="3"/>
        <v>2.430555555555558E-2</v>
      </c>
      <c r="I21" s="6"/>
      <c r="J21" s="6"/>
      <c r="K21" s="6"/>
      <c r="L21" s="5"/>
    </row>
    <row r="22" spans="1:12" outlineLevel="2" x14ac:dyDescent="0.25">
      <c r="A22" s="9" t="str">
        <f t="shared" si="0"/>
        <v>Mitarbeiter 2 03.07.2025</v>
      </c>
      <c r="B22" s="12">
        <v>2</v>
      </c>
      <c r="C22" s="5" t="s">
        <v>33</v>
      </c>
      <c r="D22" s="3" t="s">
        <v>21</v>
      </c>
      <c r="E22" s="5" t="s">
        <v>12</v>
      </c>
      <c r="F22" s="5" t="s">
        <v>39</v>
      </c>
      <c r="G22" s="6" t="str">
        <f t="shared" si="1"/>
        <v/>
      </c>
      <c r="H22" s="6" t="str">
        <f t="shared" si="3"/>
        <v/>
      </c>
      <c r="I22" s="6"/>
      <c r="J22" s="6"/>
      <c r="K22" s="6"/>
      <c r="L22" s="5"/>
    </row>
    <row r="23" spans="1:12" outlineLevel="2" x14ac:dyDescent="0.25">
      <c r="A23" s="9" t="str">
        <f t="shared" si="0"/>
        <v>Mitarbeiter 2 03.07.2025</v>
      </c>
      <c r="B23" s="12">
        <v>2</v>
      </c>
      <c r="C23" s="5" t="s">
        <v>33</v>
      </c>
      <c r="D23" s="3" t="s">
        <v>21</v>
      </c>
      <c r="E23" s="5" t="s">
        <v>14</v>
      </c>
      <c r="F23" s="5" t="s">
        <v>40</v>
      </c>
      <c r="G23" s="6">
        <f t="shared" si="1"/>
        <v>0.12847222222222221</v>
      </c>
      <c r="H23" s="6" t="str">
        <f>IF(AND(C23=C25,D23=D25,E23="Gehen"),F25-F23,"")</f>
        <v/>
      </c>
      <c r="I23" s="6"/>
      <c r="J23" s="6"/>
      <c r="K23" s="6"/>
      <c r="L23" s="5"/>
    </row>
    <row r="24" spans="1:12" outlineLevel="1" x14ac:dyDescent="0.25">
      <c r="A24" s="8" t="s">
        <v>41</v>
      </c>
      <c r="B24" s="12">
        <v>2</v>
      </c>
      <c r="C24" s="5" t="s">
        <v>33</v>
      </c>
      <c r="D24" s="3" t="str">
        <f>D23</f>
        <v>03.07.2025</v>
      </c>
      <c r="E24" s="5"/>
      <c r="F24" s="5"/>
      <c r="G24" s="6">
        <f>SUBTOTAL(9,G22:G23)</f>
        <v>0.12847222222222221</v>
      </c>
      <c r="H24" s="6">
        <f>SUBTOTAL(9,H22:H23)</f>
        <v>0</v>
      </c>
      <c r="I24" s="6" t="str">
        <f>IF(AND(G24&gt;TIME(9,0,0),H24&lt;TIME(0,45,0)),"0:45",IF(G24&gt;TIME(6,0,0),"0:30", "0:00"))</f>
        <v>0:00</v>
      </c>
      <c r="J24" s="6">
        <f>SUMIF(A:A,A23,G:G)-I24</f>
        <v>0.32708333333333328</v>
      </c>
      <c r="K24" s="6">
        <f>IF(C23=C25,1-F23+F25,"")</f>
        <v>0.65277777777777779</v>
      </c>
      <c r="L24" s="5" t="str">
        <f>IF(OR(AND(K24&gt;TIME(0,1,0),K24&lt;TIME(11,0,0)),J24&gt;TIME(10,0,0)),"überprüfen","")</f>
        <v/>
      </c>
    </row>
    <row r="25" spans="1:12" outlineLevel="2" x14ac:dyDescent="0.25">
      <c r="A25" s="9" t="str">
        <f t="shared" si="0"/>
        <v>Mitarbeiter 2 04.07.2025</v>
      </c>
      <c r="B25" s="12">
        <v>2</v>
      </c>
      <c r="C25" s="5" t="s">
        <v>33</v>
      </c>
      <c r="D25" s="3" t="s">
        <v>25</v>
      </c>
      <c r="E25" s="5" t="s">
        <v>12</v>
      </c>
      <c r="F25" s="5" t="s">
        <v>42</v>
      </c>
      <c r="G25" s="6" t="str">
        <f>IF(AND(C23=C25,D23=D25,E25="Gehen"),F25-F23,"")</f>
        <v/>
      </c>
      <c r="H25" s="6" t="str">
        <f t="shared" si="3"/>
        <v/>
      </c>
      <c r="I25" s="6"/>
      <c r="J25" s="6"/>
      <c r="K25" s="6"/>
      <c r="L25" s="5"/>
    </row>
    <row r="26" spans="1:12" outlineLevel="2" x14ac:dyDescent="0.25">
      <c r="A26" s="9" t="str">
        <f t="shared" si="0"/>
        <v>Mitarbeiter 2 04.07.2025</v>
      </c>
      <c r="B26" s="12">
        <v>2</v>
      </c>
      <c r="C26" s="5" t="s">
        <v>33</v>
      </c>
      <c r="D26" s="3" t="s">
        <v>25</v>
      </c>
      <c r="E26" s="5" t="s">
        <v>14</v>
      </c>
      <c r="F26" s="5" t="s">
        <v>43</v>
      </c>
      <c r="G26" s="6">
        <f t="shared" si="1"/>
        <v>0.16388888888888892</v>
      </c>
      <c r="H26" s="6" t="str">
        <f>IF(AND(C26=C28,D26=D28,E26="Gehen"),F28-F26,"")</f>
        <v/>
      </c>
      <c r="I26" s="6"/>
      <c r="J26" s="6"/>
      <c r="K26" s="6"/>
      <c r="L26" s="5"/>
    </row>
    <row r="27" spans="1:12" outlineLevel="1" x14ac:dyDescent="0.25">
      <c r="A27" s="8" t="s">
        <v>44</v>
      </c>
      <c r="B27" s="12">
        <v>2</v>
      </c>
      <c r="C27" s="5" t="s">
        <v>33</v>
      </c>
      <c r="D27" s="3" t="str">
        <f>D26</f>
        <v>04.07.2025</v>
      </c>
      <c r="E27" s="5"/>
      <c r="F27" s="5"/>
      <c r="G27" s="6">
        <f>SUBTOTAL(9,G25:G26)</f>
        <v>0.16388888888888892</v>
      </c>
      <c r="H27" s="6">
        <f>SUBTOTAL(9,H25:H26)</f>
        <v>0</v>
      </c>
      <c r="I27" s="6" t="str">
        <f>IF(AND(G27&gt;TIME(9,0,0),H27&lt;TIME(0,45,0)),"0:45",IF(G27&gt;TIME(6,0,0),"0:30", "0:00"))</f>
        <v>0:00</v>
      </c>
      <c r="J27" s="6">
        <f>SUMIF(A:A,A26,G:G)-I27</f>
        <v>0.16388888888888892</v>
      </c>
      <c r="K27" s="6">
        <f>IF(C26=C28,1-F26+F28,"")</f>
        <v>0.85138888888888875</v>
      </c>
      <c r="L27" s="5" t="str">
        <f>IF(OR(AND(K27&gt;TIME(0,1,0),K27&lt;TIME(11,0,0)),J27&gt;TIME(10,0,0)),"überprüfen","")</f>
        <v/>
      </c>
    </row>
    <row r="28" spans="1:12" outlineLevel="2" x14ac:dyDescent="0.25">
      <c r="A28" s="9" t="str">
        <f t="shared" si="0"/>
        <v>Mitarbeiter 2 07.07.2025</v>
      </c>
      <c r="B28" s="12">
        <v>2</v>
      </c>
      <c r="C28" s="5" t="s">
        <v>33</v>
      </c>
      <c r="D28" s="3" t="s">
        <v>29</v>
      </c>
      <c r="E28" s="5" t="s">
        <v>12</v>
      </c>
      <c r="F28" s="5" t="s">
        <v>45</v>
      </c>
      <c r="G28" s="6" t="str">
        <f>IF(AND(C26=C28,D26=D28,E28="Gehen"),F28-F26,"")</f>
        <v/>
      </c>
      <c r="H28" s="6" t="str">
        <f t="shared" si="3"/>
        <v/>
      </c>
      <c r="I28" s="6"/>
      <c r="J28" s="6"/>
      <c r="K28" s="6"/>
      <c r="L28" s="5"/>
    </row>
    <row r="29" spans="1:12" outlineLevel="2" x14ac:dyDescent="0.25">
      <c r="A29" s="9" t="str">
        <f t="shared" si="0"/>
        <v>Mitarbeiter 2 07.07.2025</v>
      </c>
      <c r="B29" s="12">
        <v>2</v>
      </c>
      <c r="C29" s="5" t="s">
        <v>33</v>
      </c>
      <c r="D29" s="3" t="s">
        <v>29</v>
      </c>
      <c r="E29" s="5" t="s">
        <v>14</v>
      </c>
      <c r="F29" s="5" t="s">
        <v>46</v>
      </c>
      <c r="G29" s="6">
        <f t="shared" si="1"/>
        <v>0.19791666666666669</v>
      </c>
      <c r="H29" s="6">
        <f t="shared" si="3"/>
        <v>4.6527777777777724E-2</v>
      </c>
      <c r="I29" s="6"/>
      <c r="J29" s="6"/>
      <c r="K29" s="6"/>
      <c r="L29" s="5"/>
    </row>
    <row r="30" spans="1:12" outlineLevel="2" x14ac:dyDescent="0.25">
      <c r="A30" s="9" t="str">
        <f t="shared" si="0"/>
        <v>Mitarbeiter 2 07.07.2025</v>
      </c>
      <c r="B30" s="12">
        <v>2</v>
      </c>
      <c r="C30" s="5" t="s">
        <v>33</v>
      </c>
      <c r="D30" s="3" t="s">
        <v>29</v>
      </c>
      <c r="E30" s="5" t="s">
        <v>12</v>
      </c>
      <c r="F30" s="5" t="s">
        <v>47</v>
      </c>
      <c r="G30" s="6" t="str">
        <f t="shared" si="1"/>
        <v/>
      </c>
      <c r="H30" s="6" t="str">
        <f t="shared" si="3"/>
        <v/>
      </c>
      <c r="I30" s="6"/>
      <c r="J30" s="6"/>
      <c r="K30" s="6"/>
      <c r="L30" s="5"/>
    </row>
    <row r="31" spans="1:12" outlineLevel="2" x14ac:dyDescent="0.25">
      <c r="A31" s="9" t="str">
        <f t="shared" si="0"/>
        <v>Mitarbeiter 2 07.07.2025</v>
      </c>
      <c r="B31" s="12">
        <v>2</v>
      </c>
      <c r="C31" s="5" t="s">
        <v>33</v>
      </c>
      <c r="D31" s="3" t="s">
        <v>29</v>
      </c>
      <c r="E31" s="5" t="s">
        <v>14</v>
      </c>
      <c r="F31" s="5" t="s">
        <v>48</v>
      </c>
      <c r="G31" s="6">
        <f t="shared" si="1"/>
        <v>5.0000000000000044E-2</v>
      </c>
      <c r="H31" s="6" t="str">
        <f>IF(AND(C31=C33,D31=D33,E31="Gehen"),F33-F31,"")</f>
        <v/>
      </c>
      <c r="I31" s="6"/>
      <c r="J31" s="6"/>
      <c r="K31" s="6"/>
      <c r="L31" s="5"/>
    </row>
    <row r="32" spans="1:12" outlineLevel="1" x14ac:dyDescent="0.25">
      <c r="A32" s="8" t="s">
        <v>49</v>
      </c>
      <c r="B32" s="12">
        <v>2</v>
      </c>
      <c r="C32" s="5" t="s">
        <v>33</v>
      </c>
      <c r="D32" s="3" t="str">
        <f>D31</f>
        <v>07.07.2025</v>
      </c>
      <c r="E32" s="5"/>
      <c r="F32" s="5"/>
      <c r="G32" s="6">
        <f>SUBTOTAL(9,G30:G31)</f>
        <v>5.0000000000000044E-2</v>
      </c>
      <c r="H32" s="6">
        <f>SUBTOTAL(9,H30:H31)</f>
        <v>0</v>
      </c>
      <c r="I32" s="6" t="str">
        <f>IF(AND(G32&gt;TIME(9,0,0),H32&lt;TIME(0,45,0)),"0:45",IF(G32&gt;TIME(6,0,0),"0:30", "0:00"))</f>
        <v>0:00</v>
      </c>
      <c r="J32" s="6">
        <f>SUMIF(A:A,A31,G:G)-I32</f>
        <v>0.24791666666666673</v>
      </c>
      <c r="K32" s="6" t="str">
        <f>IF(C31=C33,1-F31+F33,"")</f>
        <v/>
      </c>
      <c r="L32" s="5" t="str">
        <f>IF(OR(AND(K32&gt;TIME(0,1,0),K32&lt;TIME(11,0,0)),J32&gt;TIME(10,0,0)),"überprüfen","")</f>
        <v/>
      </c>
    </row>
    <row r="33" spans="1:12" outlineLevel="2" x14ac:dyDescent="0.25">
      <c r="A33" s="9" t="str">
        <f t="shared" ref="A33:A58" si="4">C33&amp;" "&amp;D33</f>
        <v>Mitarbeiter 3 01.07.2025</v>
      </c>
      <c r="B33" s="12">
        <v>3</v>
      </c>
      <c r="C33" s="5" t="s">
        <v>50</v>
      </c>
      <c r="D33" s="3" t="s">
        <v>11</v>
      </c>
      <c r="E33" s="5" t="s">
        <v>12</v>
      </c>
      <c r="F33" s="5" t="s">
        <v>51</v>
      </c>
      <c r="G33" s="6" t="str">
        <f t="shared" si="1"/>
        <v/>
      </c>
      <c r="H33" s="6" t="str">
        <f t="shared" ref="H33:H57" si="5">IF(AND(C33=C34,D33=D34,E33="Gehen"),F34-F33,"")</f>
        <v/>
      </c>
      <c r="I33" s="6"/>
      <c r="J33" s="6"/>
      <c r="K33" s="6"/>
      <c r="L33" s="5"/>
    </row>
    <row r="34" spans="1:12" outlineLevel="2" x14ac:dyDescent="0.25">
      <c r="A34" s="9" t="str">
        <f t="shared" si="4"/>
        <v>Mitarbeiter 3 01.07.2025</v>
      </c>
      <c r="B34" s="12">
        <v>3</v>
      </c>
      <c r="C34" s="5" t="s">
        <v>50</v>
      </c>
      <c r="D34" s="3" t="s">
        <v>11</v>
      </c>
      <c r="E34" s="5" t="s">
        <v>14</v>
      </c>
      <c r="F34" s="5" t="s">
        <v>52</v>
      </c>
      <c r="G34" s="6">
        <f t="shared" si="1"/>
        <v>6.597222222222221E-2</v>
      </c>
      <c r="H34" s="6">
        <f t="shared" si="5"/>
        <v>1.1805555555555569E-2</v>
      </c>
      <c r="I34" s="6"/>
      <c r="J34" s="6"/>
      <c r="K34" s="6"/>
      <c r="L34" s="5"/>
    </row>
    <row r="35" spans="1:12" outlineLevel="2" x14ac:dyDescent="0.25">
      <c r="A35" s="9" t="str">
        <f t="shared" si="4"/>
        <v>Mitarbeiter 3 01.07.2025</v>
      </c>
      <c r="B35" s="12">
        <v>3</v>
      </c>
      <c r="C35" s="5" t="s">
        <v>50</v>
      </c>
      <c r="D35" s="3" t="s">
        <v>11</v>
      </c>
      <c r="E35" s="5" t="s">
        <v>12</v>
      </c>
      <c r="F35" s="5" t="s">
        <v>53</v>
      </c>
      <c r="G35" s="6" t="str">
        <f t="shared" si="1"/>
        <v/>
      </c>
      <c r="H35" s="6" t="str">
        <f t="shared" si="5"/>
        <v/>
      </c>
      <c r="I35" s="6"/>
      <c r="J35" s="6"/>
      <c r="K35" s="6"/>
      <c r="L35" s="5"/>
    </row>
    <row r="36" spans="1:12" outlineLevel="2" x14ac:dyDescent="0.25">
      <c r="A36" s="9" t="str">
        <f t="shared" si="4"/>
        <v>Mitarbeiter 3 01.07.2025</v>
      </c>
      <c r="B36" s="12">
        <v>3</v>
      </c>
      <c r="C36" s="5" t="s">
        <v>50</v>
      </c>
      <c r="D36" s="3" t="s">
        <v>11</v>
      </c>
      <c r="E36" s="5" t="s">
        <v>14</v>
      </c>
      <c r="F36" s="5" t="s">
        <v>54</v>
      </c>
      <c r="G36" s="6">
        <f t="shared" si="1"/>
        <v>6.8749999999999978E-2</v>
      </c>
      <c r="H36" s="6">
        <f t="shared" si="5"/>
        <v>8.680555555555558E-2</v>
      </c>
      <c r="I36" s="6"/>
      <c r="J36" s="6"/>
      <c r="K36" s="6"/>
      <c r="L36" s="5"/>
    </row>
    <row r="37" spans="1:12" outlineLevel="2" x14ac:dyDescent="0.25">
      <c r="A37" s="9" t="str">
        <f t="shared" si="4"/>
        <v>Mitarbeiter 3 01.07.2025</v>
      </c>
      <c r="B37" s="12">
        <v>3</v>
      </c>
      <c r="C37" s="5" t="s">
        <v>50</v>
      </c>
      <c r="D37" s="3" t="s">
        <v>11</v>
      </c>
      <c r="E37" s="5" t="s">
        <v>12</v>
      </c>
      <c r="F37" s="5" t="s">
        <v>55</v>
      </c>
      <c r="G37" s="6" t="str">
        <f t="shared" si="1"/>
        <v/>
      </c>
      <c r="H37" s="6" t="str">
        <f t="shared" si="5"/>
        <v/>
      </c>
      <c r="I37" s="6"/>
      <c r="J37" s="6"/>
      <c r="K37" s="6"/>
      <c r="L37" s="5"/>
    </row>
    <row r="38" spans="1:12" outlineLevel="2" x14ac:dyDescent="0.25">
      <c r="A38" s="9" t="str">
        <f t="shared" si="4"/>
        <v>Mitarbeiter 3 01.07.2025</v>
      </c>
      <c r="B38" s="12">
        <v>3</v>
      </c>
      <c r="C38" s="5" t="s">
        <v>50</v>
      </c>
      <c r="D38" s="3" t="s">
        <v>11</v>
      </c>
      <c r="E38" s="5" t="s">
        <v>14</v>
      </c>
      <c r="F38" s="5" t="s">
        <v>56</v>
      </c>
      <c r="G38" s="6">
        <f t="shared" si="1"/>
        <v>1.2499999999999956E-2</v>
      </c>
      <c r="H38" s="6" t="str">
        <f>IF(AND(C38=C40,D38=D40,E38="Gehen"),F40-F38,"")</f>
        <v/>
      </c>
      <c r="I38" s="6"/>
      <c r="J38" s="6"/>
      <c r="K38" s="6"/>
      <c r="L38" s="5"/>
    </row>
    <row r="39" spans="1:12" outlineLevel="1" x14ac:dyDescent="0.25">
      <c r="A39" s="8" t="s">
        <v>57</v>
      </c>
      <c r="B39" s="12">
        <v>3</v>
      </c>
      <c r="C39" s="5" t="s">
        <v>50</v>
      </c>
      <c r="D39" s="3" t="str">
        <f>D38</f>
        <v>01.07.2025</v>
      </c>
      <c r="E39" s="5"/>
      <c r="F39" s="5"/>
      <c r="G39" s="6">
        <f>SUBTOTAL(9,G37:G38)</f>
        <v>1.2499999999999956E-2</v>
      </c>
      <c r="H39" s="6">
        <f>SUBTOTAL(9,H37:H38)</f>
        <v>0</v>
      </c>
      <c r="I39" s="6" t="str">
        <f>IF(AND(G39&gt;TIME(9,0,0),H39&lt;TIME(0,45,0)),"0:45",IF(G39&gt;TIME(6,0,0),"0:30", "0:00"))</f>
        <v>0:00</v>
      </c>
      <c r="J39" s="6">
        <f>SUMIF(A:A,A38,G:G)-I39</f>
        <v>0.14722222222222214</v>
      </c>
      <c r="K39" s="6">
        <f>IF(C38=C40,1-F38+F40,"")</f>
        <v>0.78125</v>
      </c>
      <c r="L39" s="5" t="str">
        <f>IF(OR(AND(K39&gt;TIME(0,1,0),K39&lt;TIME(11,0,0)),J39&gt;TIME(10,0,0)),"überprüfen","")</f>
        <v/>
      </c>
    </row>
    <row r="40" spans="1:12" outlineLevel="2" x14ac:dyDescent="0.25">
      <c r="A40" s="9" t="str">
        <f t="shared" si="4"/>
        <v>Mitarbeiter 3 02.07.2025</v>
      </c>
      <c r="B40" s="12">
        <v>3</v>
      </c>
      <c r="C40" s="5" t="s">
        <v>50</v>
      </c>
      <c r="D40" s="3" t="s">
        <v>17</v>
      </c>
      <c r="E40" s="5" t="s">
        <v>12</v>
      </c>
      <c r="F40" s="5" t="s">
        <v>58</v>
      </c>
      <c r="G40" s="6" t="str">
        <f>IF(AND(C38=C40,D38=D40,E40="Gehen"),F40-F38,"")</f>
        <v/>
      </c>
      <c r="H40" s="6" t="str">
        <f t="shared" si="5"/>
        <v/>
      </c>
      <c r="I40" s="6"/>
      <c r="J40" s="6"/>
      <c r="K40" s="6"/>
      <c r="L40" s="5"/>
    </row>
    <row r="41" spans="1:12" outlineLevel="2" x14ac:dyDescent="0.25">
      <c r="A41" s="9" t="str">
        <f t="shared" si="4"/>
        <v>Mitarbeiter 3 02.07.2025</v>
      </c>
      <c r="B41" s="12">
        <v>3</v>
      </c>
      <c r="C41" s="5" t="s">
        <v>50</v>
      </c>
      <c r="D41" s="3" t="s">
        <v>17</v>
      </c>
      <c r="E41" s="5" t="s">
        <v>14</v>
      </c>
      <c r="F41" s="5" t="s">
        <v>59</v>
      </c>
      <c r="G41" s="6">
        <f t="shared" si="1"/>
        <v>8.8194444444444464E-2</v>
      </c>
      <c r="H41" s="6">
        <f t="shared" si="5"/>
        <v>8.2638888888888928E-2</v>
      </c>
      <c r="I41" s="6"/>
      <c r="J41" s="6"/>
      <c r="K41" s="6"/>
      <c r="L41" s="5"/>
    </row>
    <row r="42" spans="1:12" outlineLevel="2" x14ac:dyDescent="0.25">
      <c r="A42" s="9" t="str">
        <f t="shared" si="4"/>
        <v>Mitarbeiter 3 02.07.2025</v>
      </c>
      <c r="B42" s="12">
        <v>3</v>
      </c>
      <c r="C42" s="5" t="s">
        <v>50</v>
      </c>
      <c r="D42" s="3" t="s">
        <v>17</v>
      </c>
      <c r="E42" s="5" t="s">
        <v>12</v>
      </c>
      <c r="F42" s="5" t="s">
        <v>60</v>
      </c>
      <c r="G42" s="6" t="str">
        <f t="shared" si="1"/>
        <v/>
      </c>
      <c r="H42" s="6" t="str">
        <f t="shared" si="5"/>
        <v/>
      </c>
      <c r="I42" s="6"/>
      <c r="J42" s="6"/>
      <c r="K42" s="6"/>
      <c r="L42" s="5"/>
    </row>
    <row r="43" spans="1:12" outlineLevel="2" x14ac:dyDescent="0.25">
      <c r="A43" s="9" t="str">
        <f t="shared" si="4"/>
        <v>Mitarbeiter 3 02.07.2025</v>
      </c>
      <c r="B43" s="12">
        <v>3</v>
      </c>
      <c r="C43" s="5" t="s">
        <v>50</v>
      </c>
      <c r="D43" s="3" t="s">
        <v>17</v>
      </c>
      <c r="E43" s="5" t="s">
        <v>14</v>
      </c>
      <c r="F43" s="5" t="s">
        <v>61</v>
      </c>
      <c r="G43" s="6">
        <f t="shared" si="1"/>
        <v>9.5833333333333326E-2</v>
      </c>
      <c r="H43" s="6" t="str">
        <f>IF(AND(C43=C45,D43=D45,E43="Gehen"),F45-F43,"")</f>
        <v/>
      </c>
      <c r="I43" s="6"/>
      <c r="J43" s="6"/>
      <c r="K43" s="6"/>
      <c r="L43" s="5"/>
    </row>
    <row r="44" spans="1:12" outlineLevel="1" x14ac:dyDescent="0.25">
      <c r="A44" s="8" t="s">
        <v>62</v>
      </c>
      <c r="B44" s="12">
        <v>3</v>
      </c>
      <c r="C44" s="5" t="s">
        <v>50</v>
      </c>
      <c r="D44" s="3" t="str">
        <f>D43</f>
        <v>02.07.2025</v>
      </c>
      <c r="E44" s="5"/>
      <c r="F44" s="5"/>
      <c r="G44" s="6">
        <f>SUBTOTAL(9,G42:G43)</f>
        <v>9.5833333333333326E-2</v>
      </c>
      <c r="H44" s="6">
        <f>SUBTOTAL(9,H42:H43)</f>
        <v>0</v>
      </c>
      <c r="I44" s="6" t="str">
        <f>IF(AND(G44&gt;TIME(9,0,0),H44&lt;TIME(0,45,0)),"0:45",IF(G44&gt;TIME(6,0,0),"0:30", "0:00"))</f>
        <v>0:00</v>
      </c>
      <c r="J44" s="6">
        <f>SUMIF(A:A,A43,G:G)-I44</f>
        <v>0.18402777777777779</v>
      </c>
      <c r="K44" s="6">
        <f>IF(C43=C45,1-F43+F45,"")</f>
        <v>0.74097222222222214</v>
      </c>
      <c r="L44" s="5" t="str">
        <f>IF(OR(AND(K44&gt;TIME(0,1,0),K44&lt;TIME(11,0,0)),J44&gt;TIME(10,0,0)),"überprüfen","")</f>
        <v/>
      </c>
    </row>
    <row r="45" spans="1:12" outlineLevel="2" x14ac:dyDescent="0.25">
      <c r="A45" s="9" t="str">
        <f t="shared" si="4"/>
        <v>Mitarbeiter 3 03.07.2025</v>
      </c>
      <c r="B45" s="12">
        <v>3</v>
      </c>
      <c r="C45" s="5" t="s">
        <v>50</v>
      </c>
      <c r="D45" s="3" t="s">
        <v>21</v>
      </c>
      <c r="E45" s="5" t="s">
        <v>12</v>
      </c>
      <c r="F45" s="5" t="s">
        <v>63</v>
      </c>
      <c r="G45" s="6" t="str">
        <f>IF(AND(C43=C45,D43=D45,E45="Gehen"),F45-F43,"")</f>
        <v/>
      </c>
      <c r="H45" s="6" t="str">
        <f t="shared" si="5"/>
        <v/>
      </c>
      <c r="I45" s="6"/>
      <c r="J45" s="6"/>
      <c r="K45" s="6"/>
      <c r="L45" s="5"/>
    </row>
    <row r="46" spans="1:12" outlineLevel="2" x14ac:dyDescent="0.25">
      <c r="A46" s="9" t="str">
        <f t="shared" si="4"/>
        <v>Mitarbeiter 3 03.07.2025</v>
      </c>
      <c r="B46" s="12">
        <v>3</v>
      </c>
      <c r="C46" s="5" t="s">
        <v>50</v>
      </c>
      <c r="D46" s="3" t="s">
        <v>21</v>
      </c>
      <c r="E46" s="5" t="s">
        <v>14</v>
      </c>
      <c r="F46" s="5" t="s">
        <v>64</v>
      </c>
      <c r="G46" s="6">
        <f t="shared" si="1"/>
        <v>0.1340277777777778</v>
      </c>
      <c r="H46" s="6">
        <f t="shared" si="5"/>
        <v>4.4444444444444398E-2</v>
      </c>
      <c r="I46" s="6"/>
      <c r="J46" s="6"/>
      <c r="K46" s="6"/>
      <c r="L46" s="5"/>
    </row>
    <row r="47" spans="1:12" outlineLevel="2" x14ac:dyDescent="0.25">
      <c r="A47" s="9" t="str">
        <f t="shared" si="4"/>
        <v>Mitarbeiter 3 03.07.2025</v>
      </c>
      <c r="B47" s="12">
        <v>3</v>
      </c>
      <c r="C47" s="5" t="s">
        <v>50</v>
      </c>
      <c r="D47" s="3" t="s">
        <v>21</v>
      </c>
      <c r="E47" s="5" t="s">
        <v>12</v>
      </c>
      <c r="F47" s="5" t="s">
        <v>65</v>
      </c>
      <c r="G47" s="6" t="str">
        <f t="shared" si="1"/>
        <v/>
      </c>
      <c r="H47" s="6" t="str">
        <f t="shared" si="5"/>
        <v/>
      </c>
      <c r="I47" s="6"/>
      <c r="J47" s="6"/>
      <c r="K47" s="6"/>
      <c r="L47" s="5"/>
    </row>
    <row r="48" spans="1:12" outlineLevel="2" x14ac:dyDescent="0.25">
      <c r="A48" s="9" t="str">
        <f t="shared" si="4"/>
        <v>Mitarbeiter 3 03.07.2025</v>
      </c>
      <c r="B48" s="12">
        <v>3</v>
      </c>
      <c r="C48" s="5" t="s">
        <v>50</v>
      </c>
      <c r="D48" s="3" t="s">
        <v>21</v>
      </c>
      <c r="E48" s="5" t="s">
        <v>14</v>
      </c>
      <c r="F48" s="5" t="s">
        <v>66</v>
      </c>
      <c r="G48" s="6">
        <f t="shared" si="1"/>
        <v>3.7499999999999978E-2</v>
      </c>
      <c r="H48" s="6" t="str">
        <f>IF(AND(C48=C50,D48=D50,E48="Gehen"),F50-F48,"")</f>
        <v/>
      </c>
      <c r="I48" s="6"/>
      <c r="J48" s="6"/>
      <c r="K48" s="6"/>
      <c r="L48" s="5"/>
    </row>
    <row r="49" spans="1:12" outlineLevel="1" x14ac:dyDescent="0.25">
      <c r="A49" s="8" t="s">
        <v>67</v>
      </c>
      <c r="B49" s="12">
        <v>3</v>
      </c>
      <c r="C49" s="5" t="s">
        <v>50</v>
      </c>
      <c r="D49" s="3" t="str">
        <f>D48</f>
        <v>03.07.2025</v>
      </c>
      <c r="E49" s="5"/>
      <c r="F49" s="5"/>
      <c r="G49" s="6">
        <f>SUBTOTAL(9,G47:G48)</f>
        <v>3.7499999999999978E-2</v>
      </c>
      <c r="H49" s="6">
        <f>SUBTOTAL(9,H47:H48)</f>
        <v>0</v>
      </c>
      <c r="I49" s="6" t="str">
        <f>IF(AND(G49&gt;TIME(9,0,0),H49&lt;TIME(0,45,0)),"0:45",IF(G49&gt;TIME(6,0,0),"0:30", "0:00"))</f>
        <v>0:00</v>
      </c>
      <c r="J49" s="6">
        <f>SUMIF(A:A,A48,G:G)-I49</f>
        <v>0.17152777777777778</v>
      </c>
      <c r="K49" s="6">
        <f>IF(C48=C50,1-F48+F50,"")</f>
        <v>0.79305555555555562</v>
      </c>
      <c r="L49" s="5" t="str">
        <f>IF(OR(AND(K49&gt;TIME(0,1,0),K49&lt;TIME(11,0,0)),J49&gt;TIME(10,0,0)),"überprüfen","")</f>
        <v/>
      </c>
    </row>
    <row r="50" spans="1:12" outlineLevel="2" x14ac:dyDescent="0.25">
      <c r="A50" s="9" t="str">
        <f t="shared" si="4"/>
        <v>Mitarbeiter 3 04.07.2025</v>
      </c>
      <c r="B50" s="12">
        <v>3</v>
      </c>
      <c r="C50" s="5" t="s">
        <v>50</v>
      </c>
      <c r="D50" s="3" t="s">
        <v>25</v>
      </c>
      <c r="E50" s="5" t="s">
        <v>12</v>
      </c>
      <c r="F50" s="5" t="s">
        <v>68</v>
      </c>
      <c r="G50" s="6" t="str">
        <f>IF(AND(C48=C50,D48=D50,E50="Gehen"),F50-F48,"")</f>
        <v/>
      </c>
      <c r="H50" s="6" t="str">
        <f t="shared" si="5"/>
        <v/>
      </c>
      <c r="I50" s="6"/>
      <c r="J50" s="6"/>
      <c r="K50" s="6"/>
      <c r="L50" s="5"/>
    </row>
    <row r="51" spans="1:12" outlineLevel="2" x14ac:dyDescent="0.25">
      <c r="A51" s="9" t="str">
        <f t="shared" si="4"/>
        <v>Mitarbeiter 3 04.07.2025</v>
      </c>
      <c r="B51" s="12">
        <v>3</v>
      </c>
      <c r="C51" s="5" t="s">
        <v>50</v>
      </c>
      <c r="D51" s="3" t="s">
        <v>25</v>
      </c>
      <c r="E51" s="5" t="s">
        <v>14</v>
      </c>
      <c r="F51" s="5" t="s">
        <v>69</v>
      </c>
      <c r="G51" s="6">
        <f t="shared" si="1"/>
        <v>0.10000000000000003</v>
      </c>
      <c r="H51" s="6">
        <f t="shared" si="5"/>
        <v>4.6527777777777724E-2</v>
      </c>
      <c r="I51" s="6"/>
      <c r="J51" s="6"/>
      <c r="K51" s="6"/>
      <c r="L51" s="5"/>
    </row>
    <row r="52" spans="1:12" outlineLevel="2" x14ac:dyDescent="0.25">
      <c r="A52" s="9" t="str">
        <f t="shared" si="4"/>
        <v>Mitarbeiter 3 04.07.2025</v>
      </c>
      <c r="B52" s="12">
        <v>3</v>
      </c>
      <c r="C52" s="5" t="s">
        <v>50</v>
      </c>
      <c r="D52" s="3" t="s">
        <v>25</v>
      </c>
      <c r="E52" s="5" t="s">
        <v>12</v>
      </c>
      <c r="F52" s="5" t="s">
        <v>70</v>
      </c>
      <c r="G52" s="6" t="str">
        <f t="shared" si="1"/>
        <v/>
      </c>
      <c r="H52" s="6" t="str">
        <f t="shared" si="5"/>
        <v/>
      </c>
      <c r="I52" s="6"/>
      <c r="J52" s="6"/>
      <c r="K52" s="6"/>
      <c r="L52" s="5"/>
    </row>
    <row r="53" spans="1:12" outlineLevel="2" x14ac:dyDescent="0.25">
      <c r="A53" s="9" t="str">
        <f t="shared" si="4"/>
        <v>Mitarbeiter 3 04.07.2025</v>
      </c>
      <c r="B53" s="12">
        <v>3</v>
      </c>
      <c r="C53" s="5" t="s">
        <v>50</v>
      </c>
      <c r="D53" s="3" t="s">
        <v>25</v>
      </c>
      <c r="E53" s="5" t="s">
        <v>14</v>
      </c>
      <c r="F53" s="5" t="s">
        <v>71</v>
      </c>
      <c r="G53" s="6">
        <f t="shared" si="1"/>
        <v>2.9166666666666674E-2</v>
      </c>
      <c r="H53" s="6" t="str">
        <f>IF(AND(C53=C55,D53=D55,E53="Gehen"),F55-F53,"")</f>
        <v/>
      </c>
      <c r="I53" s="6"/>
      <c r="J53" s="6"/>
      <c r="K53" s="6"/>
      <c r="L53" s="5"/>
    </row>
    <row r="54" spans="1:12" outlineLevel="1" x14ac:dyDescent="0.25">
      <c r="A54" s="8" t="s">
        <v>72</v>
      </c>
      <c r="B54" s="12">
        <v>3</v>
      </c>
      <c r="C54" s="5" t="s">
        <v>50</v>
      </c>
      <c r="D54" s="3" t="str">
        <f>D53</f>
        <v>04.07.2025</v>
      </c>
      <c r="E54" s="5"/>
      <c r="F54" s="5"/>
      <c r="G54" s="6">
        <f>SUBTOTAL(9,G52:G53)</f>
        <v>2.9166666666666674E-2</v>
      </c>
      <c r="H54" s="6">
        <f>SUBTOTAL(9,H52:H53)</f>
        <v>0</v>
      </c>
      <c r="I54" s="6" t="str">
        <f>IF(AND(G54&gt;TIME(9,0,0),H54&lt;TIME(0,45,0)),"0:45",IF(G54&gt;TIME(6,0,0),"0:30", "0:00"))</f>
        <v>0:00</v>
      </c>
      <c r="J54" s="6">
        <f>SUMIF(A:A,A53,G:G)-I54</f>
        <v>0.12916666666666671</v>
      </c>
      <c r="K54" s="6">
        <f>IF(C53=C55,1-F53+F55,"")</f>
        <v>0.79097222222222219</v>
      </c>
      <c r="L54" s="5" t="str">
        <f>IF(OR(AND(K54&gt;TIME(0,1,0),K54&lt;TIME(11,0,0)),J54&gt;TIME(10,0,0)),"überprüfen","")</f>
        <v/>
      </c>
    </row>
    <row r="55" spans="1:12" outlineLevel="2" x14ac:dyDescent="0.25">
      <c r="A55" s="9" t="str">
        <f t="shared" si="4"/>
        <v>Mitarbeiter 3 07.07.2025</v>
      </c>
      <c r="B55" s="12">
        <v>3</v>
      </c>
      <c r="C55" s="5" t="s">
        <v>50</v>
      </c>
      <c r="D55" s="3" t="s">
        <v>29</v>
      </c>
      <c r="E55" s="5" t="s">
        <v>12</v>
      </c>
      <c r="F55" s="5" t="s">
        <v>73</v>
      </c>
      <c r="G55" s="6" t="str">
        <f>IF(AND(C53=C55,D53=D55,E55="Gehen"),F55-F53,"")</f>
        <v/>
      </c>
      <c r="H55" s="6" t="str">
        <f t="shared" si="5"/>
        <v/>
      </c>
      <c r="I55" s="6"/>
      <c r="J55" s="6"/>
      <c r="K55" s="6"/>
      <c r="L55" s="5"/>
    </row>
    <row r="56" spans="1:12" outlineLevel="2" x14ac:dyDescent="0.25">
      <c r="A56" s="9" t="str">
        <f t="shared" si="4"/>
        <v>Mitarbeiter 3 07.07.2025</v>
      </c>
      <c r="B56" s="12">
        <v>3</v>
      </c>
      <c r="C56" s="5" t="s">
        <v>50</v>
      </c>
      <c r="D56" s="3" t="s">
        <v>29</v>
      </c>
      <c r="E56" s="5" t="s">
        <v>14</v>
      </c>
      <c r="F56" s="5" t="s">
        <v>46</v>
      </c>
      <c r="G56" s="6">
        <f t="shared" si="1"/>
        <v>0.13680555555555557</v>
      </c>
      <c r="H56" s="6">
        <f t="shared" si="5"/>
        <v>5.1388888888888928E-2</v>
      </c>
      <c r="I56" s="6"/>
      <c r="J56" s="6"/>
      <c r="K56" s="6"/>
      <c r="L56" s="5"/>
    </row>
    <row r="57" spans="1:12" outlineLevel="2" x14ac:dyDescent="0.25">
      <c r="A57" s="9" t="str">
        <f t="shared" si="4"/>
        <v>Mitarbeiter 3 07.07.2025</v>
      </c>
      <c r="B57" s="12">
        <v>3</v>
      </c>
      <c r="C57" s="5" t="s">
        <v>50</v>
      </c>
      <c r="D57" s="3" t="s">
        <v>29</v>
      </c>
      <c r="E57" s="5" t="s">
        <v>12</v>
      </c>
      <c r="F57" s="5" t="s">
        <v>74</v>
      </c>
      <c r="G57" s="6" t="str">
        <f t="shared" si="1"/>
        <v/>
      </c>
      <c r="H57" s="6" t="str">
        <f t="shared" si="5"/>
        <v/>
      </c>
      <c r="I57" s="6"/>
      <c r="J57" s="6"/>
      <c r="K57" s="6"/>
      <c r="L57" s="5"/>
    </row>
    <row r="58" spans="1:12" outlineLevel="2" x14ac:dyDescent="0.25">
      <c r="A58" s="9" t="str">
        <f t="shared" si="4"/>
        <v>Mitarbeiter 3 07.07.2025</v>
      </c>
      <c r="B58" s="12">
        <v>3</v>
      </c>
      <c r="C58" s="5" t="s">
        <v>50</v>
      </c>
      <c r="D58" s="3" t="s">
        <v>29</v>
      </c>
      <c r="E58" s="5" t="s">
        <v>14</v>
      </c>
      <c r="F58" s="5" t="s">
        <v>48</v>
      </c>
      <c r="G58" s="6">
        <f t="shared" si="1"/>
        <v>4.513888888888884E-2</v>
      </c>
      <c r="H58" s="6" t="str">
        <f>IF(AND(C58=C60,D58=D60,E58="Gehen"),F60-F58,"")</f>
        <v/>
      </c>
      <c r="I58" s="6"/>
      <c r="J58" s="6"/>
      <c r="K58" s="6"/>
      <c r="L58" s="5"/>
    </row>
    <row r="59" spans="1:12" outlineLevel="1" x14ac:dyDescent="0.25">
      <c r="A59" s="8" t="s">
        <v>75</v>
      </c>
      <c r="B59" s="12">
        <v>3</v>
      </c>
      <c r="C59" s="5" t="s">
        <v>50</v>
      </c>
      <c r="D59" s="3" t="str">
        <f>D58</f>
        <v>07.07.2025</v>
      </c>
      <c r="E59" s="5"/>
      <c r="F59" s="5"/>
      <c r="G59" s="6">
        <f>SUBTOTAL(9,G57:G58)</f>
        <v>4.513888888888884E-2</v>
      </c>
      <c r="H59" s="6">
        <f>SUBTOTAL(9,H55:H58)</f>
        <v>5.1388888888888928E-2</v>
      </c>
      <c r="I59" s="6" t="str">
        <f>IF(AND(G59&gt;TIME(9,0,0),H59&lt;TIME(0,45,0)),"0:45",IF(G59&gt;TIME(6,0,0),"0:30", "0:00"))</f>
        <v>0:00</v>
      </c>
      <c r="J59" s="6">
        <f>SUMIF(A:A,A58,G:G)-I59</f>
        <v>0.18194444444444441</v>
      </c>
      <c r="K59" s="6" t="str">
        <f>IF(C58=C60,1-F58+F60,"")</f>
        <v/>
      </c>
      <c r="L59" s="5" t="str">
        <f>IF(OR(AND(K59&gt;TIME(0,1,0),K59&lt;TIME(11,0,0)),J59&gt;TIME(10,0,0)),"überprüfen","")</f>
        <v/>
      </c>
    </row>
    <row r="60" spans="1:12" x14ac:dyDescent="0.25">
      <c r="D60" s="1"/>
      <c r="G60" s="1"/>
      <c r="H60" s="1"/>
      <c r="I60" s="1"/>
      <c r="J60" s="1"/>
      <c r="K60" s="1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081-4970-4350-B65B-BEA06AA6C3D9}">
  <sheetPr codeName="Tabelle6"/>
  <dimension ref="A1:E45"/>
  <sheetViews>
    <sheetView workbookViewId="0">
      <selection activeCell="I17" sqref="I17"/>
    </sheetView>
  </sheetViews>
  <sheetFormatPr baseColWidth="10" defaultRowHeight="15" x14ac:dyDescent="0.25"/>
  <cols>
    <col min="1" max="1" width="18.85546875" bestFit="1" customWidth="1"/>
    <col min="2" max="2" width="12" bestFit="1" customWidth="1"/>
    <col min="3" max="3" width="10.140625" bestFit="1" customWidth="1"/>
    <col min="4" max="4" width="8.85546875" bestFit="1" customWidth="1"/>
    <col min="5" max="5" width="8.140625" bestFit="1" customWidth="1"/>
  </cols>
  <sheetData>
    <row r="1" spans="1:5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</row>
    <row r="2" spans="1:5" x14ac:dyDescent="0.25">
      <c r="A2">
        <v>1</v>
      </c>
      <c r="B2" s="14" t="s">
        <v>10</v>
      </c>
      <c r="C2" s="19">
        <v>45839</v>
      </c>
      <c r="D2" s="14" t="s">
        <v>12</v>
      </c>
      <c r="E2" s="20">
        <v>0.28194444444444444</v>
      </c>
    </row>
    <row r="3" spans="1:5" x14ac:dyDescent="0.25">
      <c r="A3">
        <v>1</v>
      </c>
      <c r="B3" s="14" t="s">
        <v>10</v>
      </c>
      <c r="C3" s="19">
        <v>45839</v>
      </c>
      <c r="D3" s="14" t="s">
        <v>14</v>
      </c>
      <c r="E3" s="20">
        <v>0.7104166666666667</v>
      </c>
    </row>
    <row r="4" spans="1:5" x14ac:dyDescent="0.25">
      <c r="A4">
        <v>1</v>
      </c>
      <c r="B4" s="14" t="s">
        <v>10</v>
      </c>
      <c r="C4" s="19">
        <v>45840</v>
      </c>
      <c r="D4" s="14" t="s">
        <v>12</v>
      </c>
      <c r="E4" s="20">
        <v>0.27152777777777776</v>
      </c>
    </row>
    <row r="5" spans="1:5" x14ac:dyDescent="0.25">
      <c r="A5">
        <v>1</v>
      </c>
      <c r="B5" s="14" t="s">
        <v>10</v>
      </c>
      <c r="C5" s="19">
        <v>45840</v>
      </c>
      <c r="D5" s="14" t="s">
        <v>14</v>
      </c>
      <c r="E5" s="20">
        <v>0.69236111111111109</v>
      </c>
    </row>
    <row r="6" spans="1:5" x14ac:dyDescent="0.25">
      <c r="A6">
        <v>1</v>
      </c>
      <c r="B6" s="14" t="s">
        <v>10</v>
      </c>
      <c r="C6" s="19">
        <v>45841</v>
      </c>
      <c r="D6" s="14" t="s">
        <v>12</v>
      </c>
      <c r="E6" s="20">
        <v>0.28402777777777777</v>
      </c>
    </row>
    <row r="7" spans="1:5" x14ac:dyDescent="0.25">
      <c r="A7">
        <v>1</v>
      </c>
      <c r="B7" s="14" t="s">
        <v>10</v>
      </c>
      <c r="C7" s="19">
        <v>45841</v>
      </c>
      <c r="D7" s="14" t="s">
        <v>14</v>
      </c>
      <c r="E7" s="20">
        <v>0.65625</v>
      </c>
    </row>
    <row r="8" spans="1:5" x14ac:dyDescent="0.25">
      <c r="A8">
        <v>1</v>
      </c>
      <c r="B8" s="14" t="s">
        <v>10</v>
      </c>
      <c r="C8" s="19">
        <v>45842</v>
      </c>
      <c r="D8" s="14" t="s">
        <v>12</v>
      </c>
      <c r="E8" s="20">
        <v>0.28125</v>
      </c>
    </row>
    <row r="9" spans="1:5" x14ac:dyDescent="0.25">
      <c r="A9">
        <v>1</v>
      </c>
      <c r="B9" s="14" t="s">
        <v>10</v>
      </c>
      <c r="C9" s="19">
        <v>45842</v>
      </c>
      <c r="D9" s="14" t="s">
        <v>14</v>
      </c>
      <c r="E9" s="20">
        <v>0.70902777777777781</v>
      </c>
    </row>
    <row r="10" spans="1:5" x14ac:dyDescent="0.25">
      <c r="A10">
        <v>1</v>
      </c>
      <c r="B10" s="14" t="s">
        <v>10</v>
      </c>
      <c r="C10" s="19">
        <v>45845</v>
      </c>
      <c r="D10" s="14" t="s">
        <v>12</v>
      </c>
      <c r="E10" s="20">
        <v>0.28819444444444442</v>
      </c>
    </row>
    <row r="11" spans="1:5" x14ac:dyDescent="0.25">
      <c r="A11">
        <v>1</v>
      </c>
      <c r="B11" s="14" t="s">
        <v>10</v>
      </c>
      <c r="C11" s="19">
        <v>45845</v>
      </c>
      <c r="D11" s="14" t="s">
        <v>14</v>
      </c>
      <c r="E11" s="20">
        <v>0.70625000000000004</v>
      </c>
    </row>
    <row r="12" spans="1:5" x14ac:dyDescent="0.25">
      <c r="A12">
        <v>2</v>
      </c>
      <c r="B12" s="14" t="s">
        <v>33</v>
      </c>
      <c r="C12" s="19">
        <v>45839</v>
      </c>
      <c r="D12" s="14" t="s">
        <v>12</v>
      </c>
      <c r="E12" s="20">
        <v>0.3034722222222222</v>
      </c>
    </row>
    <row r="13" spans="1:5" x14ac:dyDescent="0.25">
      <c r="A13">
        <v>2</v>
      </c>
      <c r="B13" s="14" t="s">
        <v>33</v>
      </c>
      <c r="C13" s="19">
        <v>45839</v>
      </c>
      <c r="D13" s="14" t="s">
        <v>14</v>
      </c>
      <c r="E13" s="20">
        <v>0.48888888888888887</v>
      </c>
    </row>
    <row r="14" spans="1:5" x14ac:dyDescent="0.25">
      <c r="A14">
        <v>2</v>
      </c>
      <c r="B14" s="14" t="s">
        <v>33</v>
      </c>
      <c r="C14" s="19">
        <v>45841</v>
      </c>
      <c r="D14" s="14" t="s">
        <v>12</v>
      </c>
      <c r="E14" s="20">
        <v>0.31388888888888888</v>
      </c>
    </row>
    <row r="15" spans="1:5" x14ac:dyDescent="0.25">
      <c r="A15">
        <v>2</v>
      </c>
      <c r="B15" s="14" t="s">
        <v>33</v>
      </c>
      <c r="C15" s="19">
        <v>45841</v>
      </c>
      <c r="D15" s="14" t="s">
        <v>14</v>
      </c>
      <c r="E15" s="20">
        <v>0.51249999999999996</v>
      </c>
    </row>
    <row r="16" spans="1:5" x14ac:dyDescent="0.25">
      <c r="A16">
        <v>2</v>
      </c>
      <c r="B16" s="14" t="s">
        <v>33</v>
      </c>
      <c r="C16" s="19">
        <v>45841</v>
      </c>
      <c r="D16" s="14" t="s">
        <v>12</v>
      </c>
      <c r="E16" s="20">
        <v>0.53680555555555554</v>
      </c>
    </row>
    <row r="17" spans="1:5" x14ac:dyDescent="0.25">
      <c r="A17">
        <v>2</v>
      </c>
      <c r="B17" s="14" t="s">
        <v>33</v>
      </c>
      <c r="C17" s="19">
        <v>45841</v>
      </c>
      <c r="D17" s="14" t="s">
        <v>14</v>
      </c>
      <c r="E17" s="20">
        <v>0.66527777777777775</v>
      </c>
    </row>
    <row r="18" spans="1:5" x14ac:dyDescent="0.25">
      <c r="A18">
        <v>2</v>
      </c>
      <c r="B18" s="14" t="s">
        <v>33</v>
      </c>
      <c r="C18" s="19">
        <v>45842</v>
      </c>
      <c r="D18" s="14" t="s">
        <v>12</v>
      </c>
      <c r="E18" s="20">
        <v>0.31805555555555554</v>
      </c>
    </row>
    <row r="19" spans="1:5" x14ac:dyDescent="0.25">
      <c r="A19">
        <v>2</v>
      </c>
      <c r="B19" s="14" t="s">
        <v>33</v>
      </c>
      <c r="C19" s="19">
        <v>45842</v>
      </c>
      <c r="D19" s="14" t="s">
        <v>14</v>
      </c>
      <c r="E19" s="20">
        <v>0.48194444444444445</v>
      </c>
    </row>
    <row r="20" spans="1:5" x14ac:dyDescent="0.25">
      <c r="A20">
        <v>2</v>
      </c>
      <c r="B20" s="14" t="s">
        <v>33</v>
      </c>
      <c r="C20" s="19">
        <v>45845</v>
      </c>
      <c r="D20" s="14" t="s">
        <v>12</v>
      </c>
      <c r="E20" s="20">
        <v>0.33333333333333331</v>
      </c>
    </row>
    <row r="21" spans="1:5" x14ac:dyDescent="0.25">
      <c r="A21">
        <v>2</v>
      </c>
      <c r="B21" s="14" t="s">
        <v>33</v>
      </c>
      <c r="C21" s="19">
        <v>45845</v>
      </c>
      <c r="D21" s="14" t="s">
        <v>14</v>
      </c>
      <c r="E21" s="20">
        <v>0.53125</v>
      </c>
    </row>
    <row r="22" spans="1:5" x14ac:dyDescent="0.25">
      <c r="A22">
        <v>2</v>
      </c>
      <c r="B22" s="14" t="s">
        <v>33</v>
      </c>
      <c r="C22" s="19">
        <v>45845</v>
      </c>
      <c r="D22" s="14" t="s">
        <v>12</v>
      </c>
      <c r="E22" s="20">
        <v>0.57777777777777772</v>
      </c>
    </row>
    <row r="23" spans="1:5" x14ac:dyDescent="0.25">
      <c r="A23">
        <v>2</v>
      </c>
      <c r="B23" s="14" t="s">
        <v>33</v>
      </c>
      <c r="C23" s="19">
        <v>45845</v>
      </c>
      <c r="D23" s="14" t="s">
        <v>14</v>
      </c>
      <c r="E23" s="20">
        <v>0.62777777777777777</v>
      </c>
    </row>
    <row r="24" spans="1:5" x14ac:dyDescent="0.25">
      <c r="A24">
        <v>3</v>
      </c>
      <c r="B24" s="14" t="s">
        <v>50</v>
      </c>
      <c r="C24" s="19">
        <v>45839</v>
      </c>
      <c r="D24" s="14" t="s">
        <v>12</v>
      </c>
      <c r="E24" s="20">
        <v>0.3840277777777778</v>
      </c>
    </row>
    <row r="25" spans="1:5" x14ac:dyDescent="0.25">
      <c r="A25">
        <v>3</v>
      </c>
      <c r="B25" s="14" t="s">
        <v>50</v>
      </c>
      <c r="C25" s="19">
        <v>45839</v>
      </c>
      <c r="D25" s="14" t="s">
        <v>14</v>
      </c>
      <c r="E25" s="20">
        <v>0.45</v>
      </c>
    </row>
    <row r="26" spans="1:5" x14ac:dyDescent="0.25">
      <c r="A26">
        <v>3</v>
      </c>
      <c r="B26" s="14" t="s">
        <v>50</v>
      </c>
      <c r="C26" s="19">
        <v>45839</v>
      </c>
      <c r="D26" s="14" t="s">
        <v>12</v>
      </c>
      <c r="E26" s="20">
        <v>0.46180555555555558</v>
      </c>
    </row>
    <row r="27" spans="1:5" x14ac:dyDescent="0.25">
      <c r="A27">
        <v>3</v>
      </c>
      <c r="B27" s="14" t="s">
        <v>50</v>
      </c>
      <c r="C27" s="19">
        <v>45839</v>
      </c>
      <c r="D27" s="14" t="s">
        <v>14</v>
      </c>
      <c r="E27" s="20">
        <v>0.53055555555555556</v>
      </c>
    </row>
    <row r="28" spans="1:5" x14ac:dyDescent="0.25">
      <c r="A28">
        <v>3</v>
      </c>
      <c r="B28" s="14" t="s">
        <v>50</v>
      </c>
      <c r="C28" s="19">
        <v>45839</v>
      </c>
      <c r="D28" s="14" t="s">
        <v>12</v>
      </c>
      <c r="E28" s="20">
        <v>0.61736111111111114</v>
      </c>
    </row>
    <row r="29" spans="1:5" x14ac:dyDescent="0.25">
      <c r="A29">
        <v>3</v>
      </c>
      <c r="B29" s="14" t="s">
        <v>50</v>
      </c>
      <c r="C29" s="19">
        <v>45839</v>
      </c>
      <c r="D29" s="14" t="s">
        <v>14</v>
      </c>
      <c r="E29" s="20">
        <v>0.62986111111111109</v>
      </c>
    </row>
    <row r="30" spans="1:5" x14ac:dyDescent="0.25">
      <c r="A30">
        <v>3</v>
      </c>
      <c r="B30" s="14" t="s">
        <v>50</v>
      </c>
      <c r="C30" s="19">
        <v>45840</v>
      </c>
      <c r="D30" s="14" t="s">
        <v>12</v>
      </c>
      <c r="E30" s="20">
        <v>0.41111111111111109</v>
      </c>
    </row>
    <row r="31" spans="1:5" x14ac:dyDescent="0.25">
      <c r="A31">
        <v>3</v>
      </c>
      <c r="B31" s="14" t="s">
        <v>50</v>
      </c>
      <c r="C31" s="19">
        <v>45840</v>
      </c>
      <c r="D31" s="14" t="s">
        <v>14</v>
      </c>
      <c r="E31" s="20">
        <v>0.49930555555555556</v>
      </c>
    </row>
    <row r="32" spans="1:5" x14ac:dyDescent="0.25">
      <c r="A32">
        <v>3</v>
      </c>
      <c r="B32" s="14" t="s">
        <v>50</v>
      </c>
      <c r="C32" s="19">
        <v>45840</v>
      </c>
      <c r="D32" s="14" t="s">
        <v>12</v>
      </c>
      <c r="E32" s="20">
        <v>0.58194444444444449</v>
      </c>
    </row>
    <row r="33" spans="1:5" x14ac:dyDescent="0.25">
      <c r="A33">
        <v>3</v>
      </c>
      <c r="B33" s="14" t="s">
        <v>50</v>
      </c>
      <c r="C33" s="19">
        <v>45840</v>
      </c>
      <c r="D33" s="14" t="s">
        <v>14</v>
      </c>
      <c r="E33" s="20">
        <v>0.67777777777777781</v>
      </c>
    </row>
    <row r="34" spans="1:5" x14ac:dyDescent="0.25">
      <c r="A34">
        <v>3</v>
      </c>
      <c r="B34" s="14" t="s">
        <v>50</v>
      </c>
      <c r="C34" s="19">
        <v>45841</v>
      </c>
      <c r="D34" s="14" t="s">
        <v>12</v>
      </c>
      <c r="E34" s="20">
        <v>0.41875000000000001</v>
      </c>
    </row>
    <row r="35" spans="1:5" x14ac:dyDescent="0.25">
      <c r="A35">
        <v>3</v>
      </c>
      <c r="B35" s="14" t="s">
        <v>50</v>
      </c>
      <c r="C35" s="19">
        <v>45841</v>
      </c>
      <c r="D35" s="14" t="s">
        <v>14</v>
      </c>
      <c r="E35" s="20">
        <v>0.55277777777777781</v>
      </c>
    </row>
    <row r="36" spans="1:5" x14ac:dyDescent="0.25">
      <c r="A36">
        <v>3</v>
      </c>
      <c r="B36" s="14" t="s">
        <v>50</v>
      </c>
      <c r="C36" s="19">
        <v>45841</v>
      </c>
      <c r="D36" s="14" t="s">
        <v>12</v>
      </c>
      <c r="E36" s="20">
        <v>0.59722222222222221</v>
      </c>
    </row>
    <row r="37" spans="1:5" x14ac:dyDescent="0.25">
      <c r="A37">
        <v>3</v>
      </c>
      <c r="B37" s="14" t="s">
        <v>50</v>
      </c>
      <c r="C37" s="19">
        <v>45841</v>
      </c>
      <c r="D37" s="14" t="s">
        <v>14</v>
      </c>
      <c r="E37" s="20">
        <v>0.63472222222222219</v>
      </c>
    </row>
    <row r="38" spans="1:5" x14ac:dyDescent="0.25">
      <c r="A38">
        <v>3</v>
      </c>
      <c r="B38" s="14" t="s">
        <v>50</v>
      </c>
      <c r="C38" s="19">
        <v>45842</v>
      </c>
      <c r="D38" s="14" t="s">
        <v>12</v>
      </c>
      <c r="E38" s="20">
        <v>0.42777777777777776</v>
      </c>
    </row>
    <row r="39" spans="1:5" x14ac:dyDescent="0.25">
      <c r="A39">
        <v>3</v>
      </c>
      <c r="B39" s="14" t="s">
        <v>50</v>
      </c>
      <c r="C39" s="19">
        <v>45842</v>
      </c>
      <c r="D39" s="14" t="s">
        <v>14</v>
      </c>
      <c r="E39" s="20">
        <v>0.52777777777777779</v>
      </c>
    </row>
    <row r="40" spans="1:5" x14ac:dyDescent="0.25">
      <c r="A40">
        <v>3</v>
      </c>
      <c r="B40" s="14" t="s">
        <v>50</v>
      </c>
      <c r="C40" s="19">
        <v>45842</v>
      </c>
      <c r="D40" s="14" t="s">
        <v>12</v>
      </c>
      <c r="E40" s="20">
        <v>0.57430555555555551</v>
      </c>
    </row>
    <row r="41" spans="1:5" x14ac:dyDescent="0.25">
      <c r="A41">
        <v>3</v>
      </c>
      <c r="B41" s="14" t="s">
        <v>50</v>
      </c>
      <c r="C41" s="19">
        <v>45842</v>
      </c>
      <c r="D41" s="14" t="s">
        <v>14</v>
      </c>
      <c r="E41" s="20">
        <v>0.60347222222222219</v>
      </c>
    </row>
    <row r="42" spans="1:5" x14ac:dyDescent="0.25">
      <c r="A42">
        <v>3</v>
      </c>
      <c r="B42" s="14" t="s">
        <v>50</v>
      </c>
      <c r="C42" s="19">
        <v>45845</v>
      </c>
      <c r="D42" s="14" t="s">
        <v>12</v>
      </c>
      <c r="E42" s="20">
        <v>0.39444444444444443</v>
      </c>
    </row>
    <row r="43" spans="1:5" x14ac:dyDescent="0.25">
      <c r="A43">
        <v>3</v>
      </c>
      <c r="B43" s="14" t="s">
        <v>50</v>
      </c>
      <c r="C43" s="19">
        <v>45845</v>
      </c>
      <c r="D43" s="14" t="s">
        <v>14</v>
      </c>
      <c r="E43" s="20">
        <v>0.53125</v>
      </c>
    </row>
    <row r="44" spans="1:5" x14ac:dyDescent="0.25">
      <c r="A44">
        <v>3</v>
      </c>
      <c r="B44" s="14" t="s">
        <v>50</v>
      </c>
      <c r="C44" s="19">
        <v>45845</v>
      </c>
      <c r="D44" s="14" t="s">
        <v>12</v>
      </c>
      <c r="E44" s="20">
        <v>0.58263888888888893</v>
      </c>
    </row>
    <row r="45" spans="1:5" x14ac:dyDescent="0.25">
      <c r="A45">
        <v>3</v>
      </c>
      <c r="B45" s="14" t="s">
        <v>50</v>
      </c>
      <c r="C45" s="19">
        <v>45845</v>
      </c>
      <c r="D45" s="14" t="s">
        <v>14</v>
      </c>
      <c r="E45" s="20">
        <v>0.62777777777777777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8E48-2EF9-461D-8B35-860820887936}">
  <sheetPr codeName="Tabelle3"/>
  <dimension ref="A1:G20"/>
  <sheetViews>
    <sheetView tabSelected="1" workbookViewId="0">
      <selection activeCell="G17" sqref="G17"/>
    </sheetView>
  </sheetViews>
  <sheetFormatPr baseColWidth="10" defaultRowHeight="15" x14ac:dyDescent="0.25"/>
  <cols>
    <col min="1" max="1" width="22.7109375" bestFit="1" customWidth="1"/>
    <col min="2" max="2" width="24.140625" bestFit="1" customWidth="1"/>
    <col min="3" max="3" width="7.140625" bestFit="1" customWidth="1"/>
    <col min="4" max="4" width="15.85546875" bestFit="1" customWidth="1"/>
  </cols>
  <sheetData>
    <row r="1" spans="1:7" x14ac:dyDescent="0.25">
      <c r="A1" s="15" t="s">
        <v>83</v>
      </c>
      <c r="B1" s="15" t="s">
        <v>80</v>
      </c>
    </row>
    <row r="2" spans="1:7" x14ac:dyDescent="0.25">
      <c r="A2" s="15" t="s">
        <v>78</v>
      </c>
      <c r="B2" t="s">
        <v>81</v>
      </c>
      <c r="C2" t="s">
        <v>82</v>
      </c>
      <c r="D2" t="s">
        <v>79</v>
      </c>
    </row>
    <row r="3" spans="1:7" x14ac:dyDescent="0.25">
      <c r="A3" s="16" t="s">
        <v>10</v>
      </c>
      <c r="B3" s="18">
        <v>2.067361111111111</v>
      </c>
      <c r="C3" s="18"/>
      <c r="D3" s="18">
        <v>2.067361111111111</v>
      </c>
    </row>
    <row r="4" spans="1:7" x14ac:dyDescent="0.25">
      <c r="A4" s="17">
        <v>45839</v>
      </c>
      <c r="B4" s="18">
        <v>0.4284722222222222</v>
      </c>
      <c r="C4" s="18"/>
      <c r="D4" s="18">
        <v>0.4284722222222222</v>
      </c>
    </row>
    <row r="5" spans="1:7" x14ac:dyDescent="0.25">
      <c r="A5" s="17">
        <v>45840</v>
      </c>
      <c r="B5" s="18">
        <v>0.42083333333333334</v>
      </c>
      <c r="C5" s="18"/>
      <c r="D5" s="18">
        <v>0.42083333333333334</v>
      </c>
    </row>
    <row r="6" spans="1:7" x14ac:dyDescent="0.25">
      <c r="A6" s="17">
        <v>45841</v>
      </c>
      <c r="B6" s="18">
        <v>0.37222222222222223</v>
      </c>
      <c r="C6" s="18"/>
      <c r="D6" s="18">
        <v>0.37222222222222223</v>
      </c>
    </row>
    <row r="7" spans="1:7" x14ac:dyDescent="0.25">
      <c r="A7" s="17">
        <v>45842</v>
      </c>
      <c r="B7" s="18">
        <v>0.42777777777777776</v>
      </c>
      <c r="C7" s="18"/>
      <c r="D7" s="18">
        <v>0.42777777777777776</v>
      </c>
    </row>
    <row r="8" spans="1:7" x14ac:dyDescent="0.25">
      <c r="A8" s="17">
        <v>45845</v>
      </c>
      <c r="B8" s="18">
        <v>0.41805555555555557</v>
      </c>
      <c r="C8" s="18"/>
      <c r="D8" s="18">
        <v>0.41805555555555557</v>
      </c>
    </row>
    <row r="9" spans="1:7" x14ac:dyDescent="0.25">
      <c r="A9" s="16" t="s">
        <v>33</v>
      </c>
      <c r="B9" s="18">
        <v>0.92430555555555549</v>
      </c>
      <c r="C9" s="18">
        <v>7.0833333333333331E-2</v>
      </c>
      <c r="D9" s="18">
        <v>0.9951388888888888</v>
      </c>
      <c r="G9" s="21" t="s">
        <v>84</v>
      </c>
    </row>
    <row r="10" spans="1:7" x14ac:dyDescent="0.25">
      <c r="A10" s="17">
        <v>45839</v>
      </c>
      <c r="B10" s="18">
        <v>0.18541666666666667</v>
      </c>
      <c r="C10" s="18"/>
      <c r="D10" s="18">
        <v>0.18541666666666667</v>
      </c>
      <c r="G10" s="21" t="s">
        <v>85</v>
      </c>
    </row>
    <row r="11" spans="1:7" x14ac:dyDescent="0.25">
      <c r="A11" s="17">
        <v>45841</v>
      </c>
      <c r="B11" s="18">
        <v>0.32708333333333328</v>
      </c>
      <c r="C11" s="18">
        <v>2.4305555555555556E-2</v>
      </c>
      <c r="D11" s="18">
        <v>0.35138888888888886</v>
      </c>
    </row>
    <row r="12" spans="1:7" x14ac:dyDescent="0.25">
      <c r="A12" s="17">
        <v>45842</v>
      </c>
      <c r="B12" s="18">
        <v>0.16388888888888889</v>
      </c>
      <c r="C12" s="18"/>
      <c r="D12" s="18">
        <v>0.16388888888888889</v>
      </c>
    </row>
    <row r="13" spans="1:7" x14ac:dyDescent="0.25">
      <c r="A13" s="17">
        <v>45845</v>
      </c>
      <c r="B13" s="18">
        <v>0.24791666666666667</v>
      </c>
      <c r="C13" s="18">
        <v>4.6527777777777779E-2</v>
      </c>
      <c r="D13" s="18">
        <v>0.29444444444444445</v>
      </c>
    </row>
    <row r="14" spans="1:7" x14ac:dyDescent="0.25">
      <c r="A14" s="16" t="s">
        <v>50</v>
      </c>
      <c r="B14" s="18">
        <v>0.81388888888888888</v>
      </c>
      <c r="C14" s="18">
        <v>0.32361111111111113</v>
      </c>
      <c r="D14" s="18">
        <v>1.1375</v>
      </c>
    </row>
    <row r="15" spans="1:7" x14ac:dyDescent="0.25">
      <c r="A15" s="17">
        <v>45839</v>
      </c>
      <c r="B15" s="18">
        <v>0.14722222222222225</v>
      </c>
      <c r="C15" s="18">
        <v>9.8611111111111108E-2</v>
      </c>
      <c r="D15" s="18">
        <v>0.24583333333333335</v>
      </c>
    </row>
    <row r="16" spans="1:7" x14ac:dyDescent="0.25">
      <c r="A16" s="17">
        <v>45840</v>
      </c>
      <c r="B16" s="18">
        <v>0.18402777777777779</v>
      </c>
      <c r="C16" s="18">
        <v>8.2638888888888887E-2</v>
      </c>
      <c r="D16" s="18">
        <v>0.26666666666666666</v>
      </c>
    </row>
    <row r="17" spans="1:4" x14ac:dyDescent="0.25">
      <c r="A17" s="17">
        <v>45841</v>
      </c>
      <c r="B17" s="18">
        <v>0.17152777777777778</v>
      </c>
      <c r="C17" s="18">
        <v>4.4444444444444446E-2</v>
      </c>
      <c r="D17" s="18">
        <v>0.21597222222222223</v>
      </c>
    </row>
    <row r="18" spans="1:4" x14ac:dyDescent="0.25">
      <c r="A18" s="17">
        <v>45842</v>
      </c>
      <c r="B18" s="18">
        <v>0.12916666666666668</v>
      </c>
      <c r="C18" s="18">
        <v>4.6527777777777779E-2</v>
      </c>
      <c r="D18" s="18">
        <v>0.17569444444444446</v>
      </c>
    </row>
    <row r="19" spans="1:4" x14ac:dyDescent="0.25">
      <c r="A19" s="17">
        <v>45845</v>
      </c>
      <c r="B19" s="18">
        <v>0.18194444444444446</v>
      </c>
      <c r="C19" s="18">
        <v>5.1388888888888887E-2</v>
      </c>
      <c r="D19" s="18">
        <v>0.23333333333333334</v>
      </c>
    </row>
    <row r="20" spans="1:4" x14ac:dyDescent="0.25">
      <c r="A20" s="16" t="s">
        <v>79</v>
      </c>
      <c r="B20" s="18">
        <v>3.8055555555555558</v>
      </c>
      <c r="C20" s="18">
        <v>0.39444444444444443</v>
      </c>
      <c r="D20" s="18">
        <v>4.1999999999999993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5D3E-67D1-4D84-AF3E-A86497D127E6}">
  <sheetPr codeName="Tabelle7"/>
  <dimension ref="A1:G8"/>
  <sheetViews>
    <sheetView workbookViewId="0">
      <selection activeCell="E14" sqref="E14"/>
    </sheetView>
  </sheetViews>
  <sheetFormatPr baseColWidth="10" defaultRowHeight="15" x14ac:dyDescent="0.25"/>
  <cols>
    <col min="1" max="1" width="18.85546875" bestFit="1" customWidth="1"/>
    <col min="2" max="2" width="12" bestFit="1" customWidth="1"/>
    <col min="3" max="3" width="10.140625" bestFit="1" customWidth="1"/>
    <col min="4" max="4" width="13.7109375" bestFit="1" customWidth="1"/>
    <col min="5" max="5" width="10.85546875" bestFit="1" customWidth="1"/>
    <col min="6" max="6" width="17" bestFit="1" customWidth="1"/>
    <col min="7" max="7" width="11.28515625" bestFit="1" customWidth="1"/>
  </cols>
  <sheetData>
    <row r="1" spans="1:7" x14ac:dyDescent="0.25">
      <c r="A1" t="s">
        <v>1</v>
      </c>
      <c r="B1" t="s">
        <v>2</v>
      </c>
      <c r="C1" t="s">
        <v>3</v>
      </c>
      <c r="D1" t="s">
        <v>86</v>
      </c>
      <c r="E1" t="s">
        <v>87</v>
      </c>
      <c r="F1" t="s">
        <v>88</v>
      </c>
      <c r="G1" t="s">
        <v>9</v>
      </c>
    </row>
    <row r="2" spans="1:7" x14ac:dyDescent="0.25">
      <c r="A2">
        <v>1</v>
      </c>
      <c r="B2" s="14" t="s">
        <v>10</v>
      </c>
      <c r="C2" s="19">
        <v>45839</v>
      </c>
      <c r="D2" s="20">
        <v>0.7104166666666667</v>
      </c>
      <c r="E2" s="19">
        <v>45840</v>
      </c>
      <c r="F2" s="20">
        <v>0.27152777777777776</v>
      </c>
      <c r="G2" s="22">
        <v>0.56111111111111112</v>
      </c>
    </row>
    <row r="3" spans="1:7" x14ac:dyDescent="0.25">
      <c r="A3">
        <v>1</v>
      </c>
      <c r="B3" s="14" t="s">
        <v>10</v>
      </c>
      <c r="C3" s="19">
        <v>45840</v>
      </c>
      <c r="D3" s="20">
        <v>0.69236111111111109</v>
      </c>
      <c r="E3" s="19">
        <v>45841</v>
      </c>
      <c r="F3" s="20">
        <v>0.28402777777777777</v>
      </c>
      <c r="G3" s="22">
        <v>0.59166666666666667</v>
      </c>
    </row>
    <row r="4" spans="1:7" x14ac:dyDescent="0.25">
      <c r="A4">
        <v>1</v>
      </c>
      <c r="B4" s="14" t="s">
        <v>10</v>
      </c>
      <c r="C4" s="19">
        <v>45841</v>
      </c>
      <c r="D4" s="20">
        <v>0.65625</v>
      </c>
      <c r="E4" s="19">
        <v>45842</v>
      </c>
      <c r="F4" s="20">
        <v>0.28125</v>
      </c>
      <c r="G4" s="22">
        <v>0.625</v>
      </c>
    </row>
    <row r="5" spans="1:7" x14ac:dyDescent="0.25">
      <c r="A5">
        <v>2</v>
      </c>
      <c r="B5" s="14" t="s">
        <v>33</v>
      </c>
      <c r="C5" s="19">
        <v>45841</v>
      </c>
      <c r="D5" s="20">
        <v>0.66527777777777775</v>
      </c>
      <c r="E5" s="19">
        <v>45842</v>
      </c>
      <c r="F5" s="20">
        <v>0.31805555555555554</v>
      </c>
      <c r="G5" s="22">
        <v>0.65277777777777779</v>
      </c>
    </row>
    <row r="6" spans="1:7" x14ac:dyDescent="0.25">
      <c r="A6">
        <v>3</v>
      </c>
      <c r="B6" s="14" t="s">
        <v>50</v>
      </c>
      <c r="C6" s="19">
        <v>45839</v>
      </c>
      <c r="D6" s="20">
        <v>0.62986111111111109</v>
      </c>
      <c r="E6" s="19">
        <v>45840</v>
      </c>
      <c r="F6" s="20">
        <v>0.41111111111111109</v>
      </c>
      <c r="G6" s="22">
        <v>0.78125</v>
      </c>
    </row>
    <row r="7" spans="1:7" x14ac:dyDescent="0.25">
      <c r="A7">
        <v>3</v>
      </c>
      <c r="B7" s="14" t="s">
        <v>50</v>
      </c>
      <c r="C7" s="19">
        <v>45840</v>
      </c>
      <c r="D7" s="20">
        <v>0.67777777777777781</v>
      </c>
      <c r="E7" s="19">
        <v>45841</v>
      </c>
      <c r="F7" s="20">
        <v>0.41875000000000001</v>
      </c>
      <c r="G7" s="22">
        <v>0.74097222222222225</v>
      </c>
    </row>
    <row r="8" spans="1:7" x14ac:dyDescent="0.25">
      <c r="A8">
        <v>3</v>
      </c>
      <c r="B8" s="14" t="s">
        <v>50</v>
      </c>
      <c r="C8" s="19">
        <v>45841</v>
      </c>
      <c r="D8" s="20">
        <v>0.63472222222222219</v>
      </c>
      <c r="E8" s="19">
        <v>45842</v>
      </c>
      <c r="F8" s="20">
        <v>0.42777777777777776</v>
      </c>
      <c r="G8" s="22">
        <v>0.79305555555555551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b 1 d 9 7 7 0 - f 2 6 c - 4 6 0 a - 9 b 2 4 - 5 d 4 0 f 3 2 d b 1 e f "   x m l n s = " h t t p : / / s c h e m a s . m i c r o s o f t . c o m / D a t a M a s h u p " > A A A A A L U H A A B Q S w M E F A A C A A g A b 3 3 4 W t 0 T A o W l A A A A 9 g A A A B I A H A B D b 2 5 m a W c v U G F j a 2 F n Z S 5 4 b W w g o h g A K K A U A A A A A A A A A A A A A A A A A A A A A A A A A A A A h Y 9 N D o I w G E S v Q r q n P 2 D U m I + y U H e S m J g Y t 0 2 p 0 A j F 0 G K 5 m w u P 5 B X E K O r O 5 b x 5 i 5 n 7 9 Q Z p X 1 f B R b V W N y Z B D F M U K C O b X J s i Q Z 0 7 h n O U c t g K e R K F C g b Z 2 E V v 8 w S V z p 0 X h H j v s Y 9 x 0 x Y k o p S R Q 7 b Z y V L V A n 1 k / V 8 O t b F O G K k Q h / 1 r D I 8 w m 8 S Y z a a Y A h k h Z N p 8 h W j Y + 2 x / I C y 7 y n W t 4 r k K V 2 s g Y w T y / s A f U E s D B B Q A A g A I A G 9 9 +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f f h a S n A w J q 4 E A A B t F Q A A E w A c A E Z v c m 1 1 b G F z L 1 N l Y 3 R p b 2 4 x L m 0 g o h g A K K A U A A A A A A A A A A A A A A A A A A A A A A A A A A A A 7 V f b b t s 4 E H 0 P k H 8 g V G A h A 4 o b J X t 5 6 L q A N 8 1 m u 2 3 a b u J N g R p G Q E c j R 4 h M G R S J O j H 8 N / s Z f c u P 7 Z A U d b E k X 5 r u w w I N A l j i D D l n Z s 4 M R y n c i C h h 5 N L 8 + i / 2 9 / b 3 0 l v K I S C / 0 T R K S Y / E I P b 3 C P 7 9 J S G O A V d O 5 z c Q d 0 8 k 5 8 D E x 4 T f j Z P k z u 0 s h u / o F H r O g I 6 V o u + M l s O T h A l U G n n m i G f O G T z + w w L g A j g Z 3 M 8 c P A 7 1 Y + g O O G V p m P D p S R L L K U M Z p K 4 x 6 S 0 W z h X w O / b 4 Z R Z K N n E 8 I l B M B M z F 0 i M L 5 w P w N G E 0 Z n I 6 B Y 7 i 1 0 z 8 / G N X n V G R 1 z a + o k J O 7 W p A h V H v c 1 H T / A R R s R h N r e I Y l 9 O H k i y Q n K p Q a v k E U g H T G c Q C y A c q U 2 C N a m t E J Q t H j Q o X 8 h Z a 7 V / O K J o + t j L K 7 p f L T p 6 K v s o D E E x P C B z T R I w 6 K 3 J y C T E S w y Q k d e v J 8 x p C X w 5 2 H t 8 s p C a K J Q h n E E Z o E g 8 k K I r r t i + S z 8 p w K 1 S P A L 2 5 J e 4 Q D Y z I r y 8 J k 3 H c 6 e z v R a z d R p n l C h G w R p r r A i i g c j m b R Y 1 Q z 3 g i Z 5 a r T X R s i I n K z 8 I c C t a L a 8 s v d S o Z V o / p K c + 0 A N / H w D 1 i 5 Y V E s d U j 2 k C x q G j t E Y z P q p 5 y v b S G p B 5 V 6 C H D C X A Z A g M y B i b F A / A A Y 8 l M E H 6 X 7 E 4 R r b W C N W F q Q V P x q X r 9 J k H 3 2 B n c A n O v O y U A p / y z S o 7 a n O 3 I T Z 3 O Z 5 Q F + t k Y c 7 f H i y n I A d h a R 4 K F V D c W 5 x S p Z t I k M X f L b X Q q d K u j L t O t 5 G w j 5 9 w B o a k h Q I f 0 X i o N Y l S e P x + g 3 N B 1 s c q N Y y 8 n g 3 M e C a q 7 B h Y p l r 5 h w z P F A v f o 8 O g n j / z i E b + D v d n A G 3 l 4 d P j 4 h S M r U m G 9 u E y 4 a C a 7 k r g D 1 Z J t c b / H M P N u P 7 0 B F k R s U m 6 X q 6 J S d v + I 2 I O c A F q e K K S v M a T z w k o / C P R K n t 0 a I A y / 1 v D x y d f / R d N f b 8 V f Y 6 Y R l T V 1 i E + H r a Y + y Z S q 5 O r d t w p p f x x y O i k H 7 5 2 6 E I I / k 6 j N l q 9 J m T 1 i J D d q H S q t V i V l 6 U 3 E g u 5 b C M V 7 i b L G 8 t o Q p a Z q W + P t G j y L 6 k W Q L X R 9 u 4 R P b R R p q m l z C 1 T S m Q P c 6 F 5 e v 1 k f G h o A I 3 J g H k d k 5 U o t h y 4 F 8 a D O + o g G C v s X M I v p D V z R W M J q g t f g 9 x z T F v D B 3 P e O l 5 3 E 7 Z E D 1 b F N 9 J Z t O P x W I C t 4 P U c 3 I P z V k 8 e 2 1 v 7 G a 4 d R 1 j g p X K B k C k X j X 0 W m + k X W E 2 w f z f u E S b / u q U 8 b T x o A 7 j y h t D f 5 / 2 B o U S a 2 n l q U N L s o 6 g P M t Z 0 D v w / s 3 w f 2 / + H A / m 1 6 f h 0 d u m B 7 q z E c h c S Y 7 u U S I t Q 0 l v V 8 i F M w m H a F 5 D d j 2 v o S I L Y r 1 4 E a w S a c G 7 9 Q d n B l t 8 + Y 8 4 h d V 8 P 8 N k p F F 5 f d o V k f d T J K V 7 4 3 N O f P 6 f y 6 4 r n Z S + f u U C + 3 b N 1 9 T j h q I U 3 D N 4 p z h e M m n V h E 6 K v e 8 4 r e p + 5 Q e z 7 y D v z O t x r + 1 m F u z k Q e / S e f l H l a m y L X n / Q 1 g + V W p f P E W X O T / 3 l / q 1 C 2 w s F S R D J 9 M 6 A U O 7 J 3 u 8 e 8 m l 3 V A b b W j / y W d v k 1 I c s 7 a Y b x C d 3 0 e M t 2 q h 0 t X W A r A H 4 Y l m M 0 6 h z Y W k G B D V Z e z f W p u u 3 O q A W t u N + 2 9 m / 7 i 6 9 C h T X p z 8 N Q / f x v d + L F v 1 B L A Q I t A B Q A A g A I A G 9 9 + F r d E w K F p Q A A A P Y A A A A S A A A A A A A A A A A A A A A A A A A A A A B D b 2 5 m a W c v U G F j a 2 F n Z S 5 4 b W x Q S w E C L Q A U A A I A C A B v f f h a D 8 r p q 6 Q A A A D p A A A A E w A A A A A A A A A A A A A A A A D x A A A A W 0 N v b n R l b n R f V H l w Z X N d L n h t b F B L A Q I t A B Q A A g A I A G 9 9 + F p K c D A m r g Q A A G 0 V A A A T A A A A A A A A A A A A A A A A A O I B A A B G b 3 J t d W x h c y 9 T Z W N 0 a W 9 u M S 5 t U E s F B g A A A A A D A A M A w g A A A N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E z A A A A A A A A H z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t v b W 1 l b k d l a G V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Y 5 N W U 3 Y W Q t Y 2 E 1 Y S 0 0 N m I 2 L W E y M z Y t N D Y 4 O D M x N j k x N T U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l M S 9 B d X R v U m V t b 3 Z l Z E N v b H V t b n M x L n t Q Z X J z b 2 5 h b G 5 1 b W 1 l c i w w f S Z x d W 9 0 O y w m c X V v d D t T Z W N 0 a W 9 u M S 9 U Y W J l b G x l M S 9 B d X R v U m V t b 3 Z l Z E N v b H V t b n M x L n t Q Z X J z b 2 5 h b C w x f S Z x d W 9 0 O y w m c X V v d D t T Z W N 0 a W 9 u M S 9 U Y W J l b G x l M S 9 B d X R v U m V t b 3 Z l Z E N v b H V t b n M x L n t E Y X R 1 b S w y f S Z x d W 9 0 O y w m c X V v d D t T Z W N 0 a W 9 u M S 9 U Y W J l b G x l M S 9 B d X R v U m V t b 3 Z l Z E N v b H V t b n M x L n t B c m J l a X R z e m V p d C w z f S Z x d W 9 0 O y w m c X V v d D t T Z W N 0 a W 9 u M S 9 U Y W J l b G x l M S 9 B d X R v U m V t b 3 Z l Z E N v b H V t b n M x L n t n Z X N 0 Z W 1 w Z W x 0 Z S B Q Y X V z Z W 4 s N H 0 m c X V v d D s s J n F 1 b 3 Q 7 U 2 V j d G l v b j E v V G F i Z W x s Z T E v Q X V 0 b 1 J l b W 9 2 Z W R D b 2 x 1 b W 5 z M S 5 7 U G F 1 c 2 V u L D V 9 J n F 1 b 3 Q 7 L C Z x d W 9 0 O 1 N l Y 3 R p b 2 4 x L 1 R h Y m V s b G U x L 0 F 1 d G 9 S Z W 1 v d m V k Q 2 9 s d W 1 u c z E u e 0 F y Y m V p d H N 6 Z W l 0 M i w 2 f S Z x d W 9 0 O y w m c X V v d D t T Z W N 0 a W 9 u M S 9 U Y W J l b G x l M S 9 B d X R v U m V t b 3 Z l Z E N v b H V t b n M x L n t S d W h l e m V p d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x l M S 9 B d X R v U m V t b 3 Z l Z E N v b H V t b n M x L n t Q Z X J z b 2 5 h b G 5 1 b W 1 l c i w w f S Z x d W 9 0 O y w m c X V v d D t T Z W N 0 a W 9 u M S 9 U Y W J l b G x l M S 9 B d X R v U m V t b 3 Z l Z E N v b H V t b n M x L n t Q Z X J z b 2 5 h b C w x f S Z x d W 9 0 O y w m c X V v d D t T Z W N 0 a W 9 u M S 9 U Y W J l b G x l M S 9 B d X R v U m V t b 3 Z l Z E N v b H V t b n M x L n t E Y X R 1 b S w y f S Z x d W 9 0 O y w m c X V v d D t T Z W N 0 a W 9 u M S 9 U Y W J l b G x l M S 9 B d X R v U m V t b 3 Z l Z E N v b H V t b n M x L n t B c m J l a X R z e m V p d C w z f S Z x d W 9 0 O y w m c X V v d D t T Z W N 0 a W 9 u M S 9 U Y W J l b G x l M S 9 B d X R v U m V t b 3 Z l Z E N v b H V t b n M x L n t n Z X N 0 Z W 1 w Z W x 0 Z S B Q Y X V z Z W 4 s N H 0 m c X V v d D s s J n F 1 b 3 Q 7 U 2 V j d G l v b j E v V G F i Z W x s Z T E v Q X V 0 b 1 J l b W 9 2 Z W R D b 2 x 1 b W 5 z M S 5 7 U G F 1 c 2 V u L D V 9 J n F 1 b 3 Q 7 L C Z x d W 9 0 O 1 N l Y 3 R p b 2 4 x L 1 R h Y m V s b G U x L 0 F 1 d G 9 S Z W 1 v d m V k Q 2 9 s d W 1 u c z E u e 0 F y Y m V p d H N 6 Z W l 0 M i w 2 f S Z x d W 9 0 O y w m c X V v d D t T Z W N 0 a W 9 u M S 9 U Y W J l b G x l M S 9 B d X R v U m V t b 3 Z l Z E N v b H V t b n M x L n t S d W h l e m V p d C w 3 f S Z x d W 9 0 O 1 0 s J n F 1 b 3 Q 7 U m V s Y X R p b 2 5 z a G l w S W 5 m b y Z x d W 9 0 O z p b X X 0 i I C 8 + P E V u d H J 5 I F R 5 c G U 9 I k Z p b G x M Y X N 0 V X B k Y X R l Z C I g V m F s d W U 9 I m Q y M D I 1 L T A 3 L T I 0 V D E y O j A 5 O j Q w L j c y N j I 2 M j h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W m V p d G V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d i Z T V j N z c t N m R m N i 0 0 Y W R k L T g z M D I t Z D Q z Y T M 3 N D Q 3 O D Q x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Q a X Z v d E 9 i a m V j d E 5 h b W U i I F Z h b H V l P S J z Q V o r U G F 1 c 2 U h U G l 2 b 3 R U Y W J s Z T M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m V p d G V u L 0 F 1 d G 9 S Z W 1 v d m V k Q 2 9 s d W 1 u c z E u e 1 B l c n N v b m F s b n V t b W V y L D B 9 J n F 1 b 3 Q 7 L C Z x d W 9 0 O 1 N l Y 3 R p b 2 4 x L 1 p l a X R l b i 9 B d X R v U m V t b 3 Z l Z E N v b H V t b n M x L n t Q Z X J z b 2 5 h b C w x f S Z x d W 9 0 O y w m c X V v d D t T Z W N 0 a W 9 u M S 9 a Z W l 0 Z W 4 v Q X V 0 b 1 J l b W 9 2 Z W R D b 2 x 1 b W 5 z M S 5 7 R G F 0 d W 0 s M n 0 m c X V v d D s s J n F 1 b 3 Q 7 U 2 V j d G l v b j E v W m V p d G V u L 0 F 1 d G 9 S Z W 1 v d m V k Q 2 9 s d W 1 u c z E u e 0 F y d C w z f S Z x d W 9 0 O y w m c X V v d D t T Z W N 0 a W 9 u M S 9 a Z W l 0 Z W 4 v Q X V 0 b 1 J l b W 9 2 Z W R D b 2 x 1 b W 5 z M S 5 7 Q W 5 m Y W 5 n L D R 9 J n F 1 b 3 Q 7 L C Z x d W 9 0 O 1 N l Y 3 R p b 2 4 x L 1 p l a X R l b i 9 B d X R v U m V t b 3 Z l Z E N v b H V t b n M x L n t F b m R l L D V 9 J n F 1 b 3 Q 7 L C Z x d W 9 0 O 1 N l Y 3 R p b 2 4 x L 1 p l a X R l b i 9 B d X R v U m V t b 3 Z l Z E N v b H V t b n M x L n t E Y X V l c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a Z W l 0 Z W 4 v Q X V 0 b 1 J l b W 9 2 Z W R D b 2 x 1 b W 5 z M S 5 7 U G V y c 2 9 u Y W x u d W 1 t Z X I s M H 0 m c X V v d D s s J n F 1 b 3 Q 7 U 2 V j d G l v b j E v W m V p d G V u L 0 F 1 d G 9 S Z W 1 v d m V k Q 2 9 s d W 1 u c z E u e 1 B l c n N v b m F s L D F 9 J n F 1 b 3 Q 7 L C Z x d W 9 0 O 1 N l Y 3 R p b 2 4 x L 1 p l a X R l b i 9 B d X R v U m V t b 3 Z l Z E N v b H V t b n M x L n t E Y X R 1 b S w y f S Z x d W 9 0 O y w m c X V v d D t T Z W N 0 a W 9 u M S 9 a Z W l 0 Z W 4 v Q X V 0 b 1 J l b W 9 2 Z W R D b 2 x 1 b W 5 z M S 5 7 Q X J 0 L D N 9 J n F 1 b 3 Q 7 L C Z x d W 9 0 O 1 N l Y 3 R p b 2 4 x L 1 p l a X R l b i 9 B d X R v U m V t b 3 Z l Z E N v b H V t b n M x L n t B b m Z h b m c s N H 0 m c X V v d D s s J n F 1 b 3 Q 7 U 2 V j d G l v b j E v W m V p d G V u L 0 F 1 d G 9 S Z W 1 v d m V k Q 2 9 s d W 1 u c z E u e 0 V u Z G U s N X 0 m c X V v d D s s J n F 1 b 3 Q 7 U 2 V j d G l v b j E v W m V p d G V u L 0 F 1 d G 9 S Z W 1 v d m V k Q 2 9 s d W 1 u c z E u e 0 R h d W V y L D Z 9 J n F 1 b 3 Q 7 X S w m c X V v d D t S Z W x h d G l v b n N o a X B J b m Z v J n F 1 b 3 Q 7 O l t d f S I g L z 4 8 R W 5 0 c n k g V H l w Z T 0 i R m l s b E N v b H V t b k 5 h b W V z I i B W Y W x 1 Z T 0 i c 1 s m c X V v d D t Q Z X J z b 2 5 h b G 5 1 b W 1 l c i Z x d W 9 0 O y w m c X V v d D t Q Z X J z b 2 5 h b C Z x d W 9 0 O y w m c X V v d D t E Y X R 1 b S Z x d W 9 0 O y w m c X V v d D t B c n Q m c X V v d D s s J n F 1 b 3 Q 7 Q W 5 m Y W 5 n J n F 1 b 3 Q 7 L C Z x d W 9 0 O 0 V u Z G U m c X V v d D s s J n F 1 b 3 Q 7 R G F 1 Z X I m c X V v d D t d I i A v P j x F b n R y e S B U e X B l P S J G a W x s Q 2 9 s d W 1 u V H l w Z X M i I F Z h b H V l P S J z Q X d Z S k F B Q U F B Q T 0 9 I i A v P j x F b n R y e S B U e X B l P S J G a W x s T G F z d F V w Z G F 0 Z W Q i I F Z h b H V l P S J k M j A y N S 0 w N y 0 y N F Q x M z o z O T o z N S 4 5 M j E x M z E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W m V p d G V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i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t b W V u R 2 V o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L 0 F 1 Z m d l c n V m Z W 5 l J T I w Y m V u d X R 6 Z X J k Z W Z p b m l l c n R l J T I w R n V u a 3 R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Z W l 0 Z W 4 v R X J 3 Z W l 0 Z X J 0 Z S U y M E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x Z W I x O G R l L W E 2 O G I t N D g y M y 0 4 M 2 I 4 L T M x Z m M x N 2 F j M D J l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F Q x M z o 0 M z o z M S 4 2 N D g z O D g 3 W i I g L z 4 8 R W 5 0 c n k g V H l w Z T 0 i R m l s b E N v b H V t b l R 5 c G V z I i B W Y W x 1 Z T 0 i c 0 F 3 W U p D Z 2 t L Q 3 c 9 P S I g L z 4 8 R W 5 0 c n k g V H l w Z T 0 i R m l s b E N v b H V t b k 5 h b W V z I i B W Y W x 1 Z T 0 i c 1 s m c X V v d D t Q Z X J z b 2 5 h b G 5 1 b W 1 l c i Z x d W 9 0 O y w m c X V v d D t Q Z X J z b 2 5 h b C Z x d W 9 0 O y w m c X V v d D t E Y X R 1 b S Z x d W 9 0 O y w m c X V v d D t N Y X h f R 2 V o Z W 4 m c X V v d D s s J n F 1 b 3 Q 7 R G F 0 d W 0 u M S Z x d W 9 0 O y w m c X V v d D t N a W 5 f S 2 9 t b W V u L j E m c X V v d D s s J n F 1 b 3 Q 7 U n V o Z X p l a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a Z W l 0 Z W 5 f U n V o Z X p l a X Q v Q X V 0 b 1 J l b W 9 2 Z W R D b 2 x 1 b W 5 z M S 5 7 U G V y c 2 9 u Y W x u d W 1 t Z X I s M H 0 m c X V v d D s s J n F 1 b 3 Q 7 U 2 V j d G l v b j E v W m V p d G V u X 1 J 1 a G V 6 Z W l 0 L 0 F 1 d G 9 S Z W 1 v d m V k Q 2 9 s d W 1 u c z E u e 1 B l c n N v b m F s L D F 9 J n F 1 b 3 Q 7 L C Z x d W 9 0 O 1 N l Y 3 R p b 2 4 x L 1 p l a X R l b l 9 S d W h l e m V p d C 9 B d X R v U m V t b 3 Z l Z E N v b H V t b n M x L n t E Y X R 1 b S w y f S Z x d W 9 0 O y w m c X V v d D t T Z W N 0 a W 9 u M S 9 a Z W l 0 Z W 5 f U n V o Z X p l a X Q v Q X V 0 b 1 J l b W 9 2 Z W R D b 2 x 1 b W 5 z M S 5 7 T W F 4 X 0 d l a G V u L D N 9 J n F 1 b 3 Q 7 L C Z x d W 9 0 O 1 N l Y 3 R p b 2 4 x L 1 p l a X R l b l 9 S d W h l e m V p d C 9 B d X R v U m V t b 3 Z l Z E N v b H V t b n M x L n t E Y X R 1 b S 4 x L D R 9 J n F 1 b 3 Q 7 L C Z x d W 9 0 O 1 N l Y 3 R p b 2 4 x L 1 p l a X R l b l 9 S d W h l e m V p d C 9 B d X R v U m V t b 3 Z l Z E N v b H V t b n M x L n t N a W 5 f S 2 9 t b W V u L j E s N X 0 m c X V v d D s s J n F 1 b 3 Q 7 U 2 V j d G l v b j E v W m V p d G V u X 1 J 1 a G V 6 Z W l 0 L 0 F 1 d G 9 S Z W 1 v d m V k Q 2 9 s d W 1 u c z E u e 1 J 1 a G V 6 Z W l 0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p l a X R l b l 9 S d W h l e m V p d C 9 B d X R v U m V t b 3 Z l Z E N v b H V t b n M x L n t Q Z X J z b 2 5 h b G 5 1 b W 1 l c i w w f S Z x d W 9 0 O y w m c X V v d D t T Z W N 0 a W 9 u M S 9 a Z W l 0 Z W 5 f U n V o Z X p l a X Q v Q X V 0 b 1 J l b W 9 2 Z W R D b 2 x 1 b W 5 z M S 5 7 U G V y c 2 9 u Y W w s M X 0 m c X V v d D s s J n F 1 b 3 Q 7 U 2 V j d G l v b j E v W m V p d G V u X 1 J 1 a G V 6 Z W l 0 L 0 F 1 d G 9 S Z W 1 v d m V k Q 2 9 s d W 1 u c z E u e 0 R h d H V t L D J 9 J n F 1 b 3 Q 7 L C Z x d W 9 0 O 1 N l Y 3 R p b 2 4 x L 1 p l a X R l b l 9 S d W h l e m V p d C 9 B d X R v U m V t b 3 Z l Z E N v b H V t b n M x L n t N Y X h f R 2 V o Z W 4 s M 3 0 m c X V v d D s s J n F 1 b 3 Q 7 U 2 V j d G l v b j E v W m V p d G V u X 1 J 1 a G V 6 Z W l 0 L 0 F 1 d G 9 S Z W 1 v d m V k Q 2 9 s d W 1 u c z E u e 0 R h d H V t L j E s N H 0 m c X V v d D s s J n F 1 b 3 Q 7 U 2 V j d G l v b j E v W m V p d G V u X 1 J 1 a G V 6 Z W l 0 L 0 F 1 d G 9 S Z W 1 v d m V k Q 2 9 s d W 1 u c z E u e 0 1 p b l 9 L b 2 1 t Z W 4 u M S w 1 f S Z x d W 9 0 O y w m c X V v d D t T Z W N 0 a W 9 u M S 9 a Z W l 0 Z W 5 f U n V o Z X p l a X Q v Q X V 0 b 1 J l b W 9 2 Z W R D b 2 x 1 b W 5 z M S 5 7 U n V o Z X p l a X Q s N n 0 m c X V v d D t d L C Z x d W 9 0 O 1 J l b G F 0 a W 9 u c 2 h p c E l u Z m 8 m c X V v d D s 6 W 1 1 9 I i A v P j x F b n R y e S B U e X B l P S J G a W x s V G F y Z 2 V 0 I i B W Y W x 1 Z T 0 i c 1 p l a X R l b l 9 S d W h l e m V p d C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W m V p d G V u X 1 J 1 a G V 6 Z W l 0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Z W l 0 Z W 5 f U n V o Z X p l a X Q v Q W 5 k Z X J l J T I w Z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H Z W Z p b H R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X 1 J 1 a G V 6 Z W l 0 L 0 h p b n p 1 Z 2 V m J U M z J U J D Z 3 R l J T I w Y m V u d X R 6 Z X J k Z W Z p b m l l c n R l J T I w U 3 B h b H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X 1 J 1 a G V 6 Z W l 0 L 0 h p b n p 1 Z 2 V m J U M z J U J D Z 3 R l J T I w Y m V u d X R 6 Z X J k Z W Z p b m l l c n R l J T I w U 3 B h b H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H c n V w c G l l c n R l J T I w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X 1 J 1 a G V 6 Z W l 0 L 0 h p b n p 1 Z 2 V m J U M z J U J D Z 3 R l J T I w Y m V u d X R 6 Z X J k Z W Z p b m l l c n R l J T I w U 3 B h b H R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a d X N h b W 1 l b m d l Z i V D M y V C Q 2 h y d G U l M j B B Y m Z y Y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F c n d l a X R l c n R l J T I w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X 1 J 1 a G V 6 Z W l 0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V p d G V u X 1 J 1 a G V 6 Z W l 0 L 0 h p b n p 1 Z 2 V m J U M z J U J D Z 3 R l J T I w Y m V u d X R 6 Z X J k Z W Z p b m l l c n R l J T I w U 3 B h b H R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l a X R l b l 9 S d W h l e m V p d C 9 B b m R l c m U l M j B l b n R m Z X J u d G U l M j B T c G F s d G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2 l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Q z Z T k z Z m Q t Z T d i M y 0 0 O T c z L T k y N G E t Z W V h Y j h k Z m Q 4 Y 2 I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j R U M T M 6 M z k 6 N D Y u M D Q 5 N z A x N 1 o i I C 8 + P E V u d H J 5 I F R 5 c G U 9 I k Z p b G x D b 2 x 1 b W 5 U e X B l c y I g V m F s d W U 9 I n N B d 1 l K Q m d v P S I g L z 4 8 R W 5 0 c n k g V H l w Z T 0 i R m l s b E N v b H V t b k 5 h b W V z I i B W Y W x 1 Z T 0 i c 1 s m c X V v d D t Q Z X J z b 2 5 h b G 5 1 b W 1 l c i Z x d W 9 0 O y w m c X V v d D t Q Z X J z b 2 5 h b C Z x d W 9 0 O y w m c X V v d D t E Y X R 1 b S Z x d W 9 0 O y w m c X V v d D t B c n Q m c X V v d D s s J n F 1 b 3 Q 7 W m V p d C Z x d W 9 0 O 1 0 i I C 8 + P E V u d H J 5 I F R 5 c G U 9 I k Z p b G x T d G F 0 d X M i I F Z h b H V l P S J z Q 2 9 t c G x l d G U i I C 8 + P E V u d H J 5 I F R 5 c G U 9 I k Z p b G x D b 3 V u d C I g V m F s d W U 9 I m w 0 N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z a X M v Q X V 0 b 1 J l b W 9 2 Z W R D b 2 x 1 b W 5 z M S 5 7 U G V y c 2 9 u Y W x u d W 1 t Z X I s M H 0 m c X V v d D s s J n F 1 b 3 Q 7 U 2 V j d G l v b j E v Q m F z a X M v Q X V 0 b 1 J l b W 9 2 Z W R D b 2 x 1 b W 5 z M S 5 7 U G V y c 2 9 u Y W w s M X 0 m c X V v d D s s J n F 1 b 3 Q 7 U 2 V j d G l v b j E v Q m F z a X M v Q X V 0 b 1 J l b W 9 2 Z W R D b 2 x 1 b W 5 z M S 5 7 R G F 0 d W 0 s M n 0 m c X V v d D s s J n F 1 b 3 Q 7 U 2 V j d G l v b j E v Q m F z a X M v Q X V 0 b 1 J l b W 9 2 Z W R D b 2 x 1 b W 5 z M S 5 7 Q X J 0 L D N 9 J n F 1 b 3 Q 7 L C Z x d W 9 0 O 1 N l Y 3 R p b 2 4 x L 0 J h c 2 l z L 0 F 1 d G 9 S Z W 1 v d m V k Q 2 9 s d W 1 u c z E u e 1 p l a X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Q m F z a X M v Q X V 0 b 1 J l b W 9 2 Z W R D b 2 x 1 b W 5 z M S 5 7 U G V y c 2 9 u Y W x u d W 1 t Z X I s M H 0 m c X V v d D s s J n F 1 b 3 Q 7 U 2 V j d G l v b j E v Q m F z a X M v Q X V 0 b 1 J l b W 9 2 Z W R D b 2 x 1 b W 5 z M S 5 7 U G V y c 2 9 u Y W w s M X 0 m c X V v d D s s J n F 1 b 3 Q 7 U 2 V j d G l v b j E v Q m F z a X M v Q X V 0 b 1 J l b W 9 2 Z W R D b 2 x 1 b W 5 z M S 5 7 R G F 0 d W 0 s M n 0 m c X V v d D s s J n F 1 b 3 Q 7 U 2 V j d G l v b j E v Q m F z a X M v Q X V 0 b 1 J l b W 9 2 Z W R D b 2 x 1 b W 5 z M S 5 7 Q X J 0 L D N 9 J n F 1 b 3 Q 7 L C Z x d W 9 0 O 1 N l Y 3 R p b 2 4 x L 0 J h c 2 l z L 0 F 1 d G 9 S Z W 1 v d m V k Q 2 9 s d W 1 u c z E u e 1 p l a X Q s N H 0 m c X V v d D t d L C Z x d W 9 0 O 1 J l b G F 0 a W 9 u c 2 h p c E l u Z m 8 m c X V v d D s 6 W 1 1 9 I i A v P j x F b n R y e S B U e X B l P S J G a W x s V G F y Z 2 V 0 I i B W Y W x 1 Z T 0 i c 0 J h c 2 l z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C Y X N p c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p c y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N p c y 9 B b m R l c m U l M j B l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z a X M v R 2 V m a W x 0 Z X J 0 Z S U y M F p l a W x l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e l d e H 1 P k K T r c g / o r b 4 i 6 r A A A A A A I A A A A A A A N m A A D A A A A A E A A A A A f d H l a N Y o D z v N P P B U l 5 K 1 8 A A A A A B I A A A K A A A A A Q A A A A A 9 8 i n m c T G N g W P g o J O B X C S F A A A A C + x x G F Q H 5 q O I 4 h t + N w 7 y E Y j S I s H W p u y l 5 1 H x / Y p N g 2 P U + u f A 4 6 s Z f Z b 0 K Q w U D H U q R b m x T 6 c L i u d i U M o n a R + 3 Z 4 N G l y J n V t 8 3 l e 7 9 u T 0 q 2 t Y R Q A A A D y d 5 t H D G P 5 5 q s Z o l 0 c E 3 c n V q J t v A = = < / D a t a M a s h u p > 
</file>

<file path=customXml/itemProps1.xml><?xml version="1.0" encoding="utf-8"?>
<ds:datastoreItem xmlns:ds="http://schemas.openxmlformats.org/officeDocument/2006/customXml" ds:itemID="{BD769048-DDE1-4E65-BFAD-CD1B80C543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 1</vt:lpstr>
      <vt:lpstr>Basis</vt:lpstr>
      <vt:lpstr>AZ+Pause</vt:lpstr>
      <vt:lpstr>Zeiten_Ruhezeit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Plack</dc:creator>
  <cp:lastModifiedBy>Yal</cp:lastModifiedBy>
  <dcterms:created xsi:type="dcterms:W3CDTF">2025-07-23T12:37:23Z</dcterms:created>
  <dcterms:modified xsi:type="dcterms:W3CDTF">2025-07-24T14:40:35Z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2025-07-23T15:26:01Z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658875ea-5313-4252-8c6c-6e93b4c36c40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