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bedupe\Downloads\"/>
    </mc:Choice>
  </mc:AlternateContent>
  <xr:revisionPtr revIDLastSave="0" documentId="13_ncr:1_{4E5E9904-4AD9-40D6-AB64-D85A3CAACF94}" xr6:coauthVersionLast="47" xr6:coauthVersionMax="47" xr10:uidLastSave="{00000000-0000-0000-0000-000000000000}"/>
  <bookViews>
    <workbookView xWindow="28680" yWindow="-4425" windowWidth="38640" windowHeight="21120" xr2:uid="{00000000-000D-0000-FFFF-FFFF00000000}"/>
  </bookViews>
  <sheets>
    <sheet name="Auswertung" sheetId="3" r:id="rId1"/>
    <sheet name="Tabelle1" sheetId="2" r:id="rId2"/>
  </sheets>
  <calcPr calcId="191029"/>
  <pivotCaches>
    <pivotCache cacheId="10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I1" i="2" s="1"/>
  <c r="I2" i="2" s="1"/>
  <c r="J1" i="2" s="1"/>
  <c r="J2" i="2" s="1"/>
  <c r="K1" i="2" s="1"/>
  <c r="K2" i="2" s="1"/>
  <c r="L1" i="2" s="1"/>
  <c r="L2" i="2" s="1"/>
  <c r="M1" i="2" s="1"/>
  <c r="M2" i="2" s="1"/>
  <c r="N1" i="2" s="1"/>
  <c r="N2" i="2" s="1"/>
  <c r="O1" i="2" s="1"/>
  <c r="O2" i="2" s="1"/>
  <c r="P1" i="2" s="1"/>
  <c r="P2" i="2" s="1"/>
  <c r="Q1" i="2" s="1"/>
  <c r="Q2" i="2" s="1"/>
  <c r="R1" i="2" s="1"/>
  <c r="R2" i="2" s="1"/>
  <c r="S1" i="2" s="1"/>
  <c r="S2" i="2" s="1"/>
  <c r="T1" i="2" s="1"/>
  <c r="T2" i="2" s="1"/>
  <c r="U1" i="2" s="1"/>
  <c r="U2" i="2" s="1"/>
  <c r="D57" i="2"/>
  <c r="D58" i="2"/>
  <c r="B6" i="2"/>
  <c r="D6" i="2" s="1"/>
  <c r="B7" i="2"/>
  <c r="D7" i="2" s="1"/>
  <c r="B8" i="2"/>
  <c r="D8" i="2" s="1"/>
  <c r="B9" i="2"/>
  <c r="D9" i="2" s="1"/>
  <c r="B10" i="2"/>
  <c r="D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40" i="2"/>
  <c r="D40" i="2" s="1"/>
  <c r="B41" i="2"/>
  <c r="D41" i="2" s="1"/>
  <c r="B42" i="2"/>
  <c r="D42" i="2" s="1"/>
  <c r="B43" i="2"/>
  <c r="D43" i="2" s="1"/>
  <c r="B44" i="2"/>
  <c r="D44" i="2" s="1"/>
  <c r="B45" i="2"/>
  <c r="D45" i="2" s="1"/>
  <c r="B46" i="2"/>
  <c r="D46" i="2" s="1"/>
  <c r="B47" i="2"/>
  <c r="D47" i="2" s="1"/>
  <c r="B48" i="2"/>
  <c r="D48" i="2" s="1"/>
  <c r="B49" i="2"/>
  <c r="D49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" i="2"/>
  <c r="D5" i="2" s="1"/>
  <c r="F38" i="2" l="1"/>
  <c r="T38" i="2" s="1"/>
  <c r="L38" i="2"/>
  <c r="N38" i="2"/>
  <c r="O38" i="2"/>
  <c r="P38" i="2"/>
  <c r="S38" i="2"/>
  <c r="H38" i="2"/>
  <c r="U38" i="2"/>
  <c r="I38" i="2"/>
  <c r="J38" i="2"/>
  <c r="K38" i="2"/>
  <c r="Q38" i="2"/>
  <c r="M38" i="2"/>
  <c r="R38" i="2"/>
  <c r="F44" i="2"/>
  <c r="F36" i="2"/>
  <c r="P36" i="2" s="1"/>
  <c r="H36" i="2"/>
  <c r="Q36" i="2"/>
  <c r="S36" i="2"/>
  <c r="T36" i="2"/>
  <c r="M36" i="2"/>
  <c r="I36" i="2"/>
  <c r="L36" i="2"/>
  <c r="R36" i="2"/>
  <c r="F28" i="2"/>
  <c r="Q28" i="2" s="1"/>
  <c r="F20" i="2"/>
  <c r="S20" i="2" s="1"/>
  <c r="J20" i="2"/>
  <c r="L20" i="2"/>
  <c r="F12" i="2"/>
  <c r="M12" i="2" s="1"/>
  <c r="F54" i="2"/>
  <c r="K54" i="2" s="1"/>
  <c r="F6" i="2"/>
  <c r="I6" i="2" s="1"/>
  <c r="F19" i="2"/>
  <c r="H19" i="2" s="1"/>
  <c r="S19" i="2"/>
  <c r="F11" i="2"/>
  <c r="I11" i="2" s="1"/>
  <c r="F30" i="2"/>
  <c r="T30" i="2" s="1"/>
  <c r="Q30" i="2"/>
  <c r="M30" i="2"/>
  <c r="F51" i="2"/>
  <c r="T51" i="2" s="1"/>
  <c r="F50" i="2"/>
  <c r="S50" i="2" s="1"/>
  <c r="F26" i="2"/>
  <c r="T26" i="2" s="1"/>
  <c r="Q26" i="2"/>
  <c r="S26" i="2"/>
  <c r="F10" i="2"/>
  <c r="Q10" i="2" s="1"/>
  <c r="K10" i="2"/>
  <c r="F46" i="2"/>
  <c r="I46" i="2" s="1"/>
  <c r="F52" i="2"/>
  <c r="H52" i="2" s="1"/>
  <c r="U52" i="2"/>
  <c r="F27" i="2"/>
  <c r="H27" i="2" s="1"/>
  <c r="J27" i="2"/>
  <c r="F34" i="2"/>
  <c r="L34" i="2" s="1"/>
  <c r="F5" i="2"/>
  <c r="K5" i="2" s="1"/>
  <c r="F41" i="2"/>
  <c r="R41" i="2" s="1"/>
  <c r="F17" i="2"/>
  <c r="O17" i="2" s="1"/>
  <c r="F22" i="2"/>
  <c r="S22" i="2" s="1"/>
  <c r="L22" i="2"/>
  <c r="F35" i="2"/>
  <c r="U35" i="2" s="1"/>
  <c r="L35" i="2"/>
  <c r="R35" i="2"/>
  <c r="H35" i="2"/>
  <c r="F42" i="2"/>
  <c r="T42" i="2" s="1"/>
  <c r="P42" i="2"/>
  <c r="F18" i="2"/>
  <c r="H18" i="2" s="1"/>
  <c r="F49" i="2"/>
  <c r="Q49" i="2" s="1"/>
  <c r="J49" i="2"/>
  <c r="L49" i="2"/>
  <c r="M49" i="2"/>
  <c r="N49" i="2"/>
  <c r="U49" i="2"/>
  <c r="K49" i="2"/>
  <c r="T49" i="2"/>
  <c r="F33" i="2"/>
  <c r="O33" i="2" s="1"/>
  <c r="S33" i="2"/>
  <c r="F25" i="2"/>
  <c r="Q25" i="2" s="1"/>
  <c r="F9" i="2"/>
  <c r="H9" i="2" s="1"/>
  <c r="F14" i="2"/>
  <c r="S14" i="2" s="1"/>
  <c r="F43" i="2"/>
  <c r="S43" i="2" s="1"/>
  <c r="H43" i="2"/>
  <c r="F55" i="2"/>
  <c r="M55" i="2" s="1"/>
  <c r="L55" i="2"/>
  <c r="T55" i="2"/>
  <c r="F47" i="2"/>
  <c r="L47" i="2" s="1"/>
  <c r="F39" i="2"/>
  <c r="N39" i="2" s="1"/>
  <c r="R39" i="2"/>
  <c r="P39" i="2"/>
  <c r="L39" i="2"/>
  <c r="O39" i="2"/>
  <c r="F31" i="2"/>
  <c r="L31" i="2" s="1"/>
  <c r="N31" i="2"/>
  <c r="M31" i="2"/>
  <c r="P31" i="2"/>
  <c r="H31" i="2"/>
  <c r="J31" i="2"/>
  <c r="S31" i="2"/>
  <c r="O31" i="2"/>
  <c r="F23" i="2"/>
  <c r="K23" i="2" s="1"/>
  <c r="F15" i="2"/>
  <c r="H15" i="2" s="1"/>
  <c r="N15" i="2"/>
  <c r="Q15" i="2"/>
  <c r="J15" i="2"/>
  <c r="S15" i="2"/>
  <c r="F7" i="2"/>
  <c r="S7" i="2" s="1"/>
  <c r="F56" i="2"/>
  <c r="U56" i="2" s="1"/>
  <c r="Q56" i="2"/>
  <c r="S56" i="2"/>
  <c r="F48" i="2"/>
  <c r="M48" i="2" s="1"/>
  <c r="F40" i="2"/>
  <c r="N40" i="2" s="1"/>
  <c r="T40" i="2"/>
  <c r="F32" i="2"/>
  <c r="R32" i="2" s="1"/>
  <c r="F53" i="2"/>
  <c r="P53" i="2" s="1"/>
  <c r="J53" i="2"/>
  <c r="F45" i="2"/>
  <c r="P45" i="2" s="1"/>
  <c r="J45" i="2"/>
  <c r="F37" i="2"/>
  <c r="Q37" i="2" s="1"/>
  <c r="F29" i="2"/>
  <c r="P29" i="2" s="1"/>
  <c r="F21" i="2"/>
  <c r="K21" i="2" s="1"/>
  <c r="F58" i="2"/>
  <c r="R58" i="2" s="1"/>
  <c r="M58" i="2"/>
  <c r="N58" i="2"/>
  <c r="F57" i="2"/>
  <c r="O57" i="2" s="1"/>
  <c r="F8" i="2"/>
  <c r="M8" i="2" s="1"/>
  <c r="N8" i="2"/>
  <c r="O8" i="2"/>
  <c r="Q8" i="2"/>
  <c r="K8" i="2"/>
  <c r="F16" i="2"/>
  <c r="M16" i="2" s="1"/>
  <c r="F24" i="2"/>
  <c r="R24" i="2" s="1"/>
  <c r="F13" i="2"/>
  <c r="S13" i="2" s="1"/>
  <c r="O21" i="2" l="1"/>
  <c r="J13" i="2"/>
  <c r="J8" i="2"/>
  <c r="H29" i="2"/>
  <c r="R40" i="2"/>
  <c r="R7" i="2"/>
  <c r="L33" i="2"/>
  <c r="K40" i="2"/>
  <c r="I7" i="2"/>
  <c r="T22" i="2"/>
  <c r="L52" i="2"/>
  <c r="I52" i="2"/>
  <c r="T52" i="2"/>
  <c r="I16" i="2"/>
  <c r="S8" i="2"/>
  <c r="J58" i="2"/>
  <c r="L45" i="2"/>
  <c r="I40" i="2"/>
  <c r="O56" i="2"/>
  <c r="P15" i="2"/>
  <c r="Q43" i="2"/>
  <c r="T35" i="2"/>
  <c r="M52" i="2"/>
  <c r="K52" i="2"/>
  <c r="L30" i="2"/>
  <c r="H54" i="2"/>
  <c r="L28" i="2"/>
  <c r="Q52" i="2"/>
  <c r="S52" i="2"/>
  <c r="N28" i="2"/>
  <c r="K55" i="2"/>
  <c r="O22" i="2"/>
  <c r="O52" i="2"/>
  <c r="J52" i="2"/>
  <c r="U28" i="2"/>
  <c r="K13" i="2"/>
  <c r="U8" i="2"/>
  <c r="I57" i="2"/>
  <c r="R48" i="2"/>
  <c r="I55" i="2"/>
  <c r="N22" i="2"/>
  <c r="U5" i="2"/>
  <c r="R52" i="2"/>
  <c r="P52" i="2"/>
  <c r="K19" i="2"/>
  <c r="N20" i="2"/>
  <c r="U13" i="2"/>
  <c r="T8" i="2"/>
  <c r="P57" i="2"/>
  <c r="K29" i="2"/>
  <c r="Q48" i="2"/>
  <c r="R55" i="2"/>
  <c r="O35" i="2"/>
  <c r="M22" i="2"/>
  <c r="N52" i="2"/>
  <c r="J19" i="2"/>
  <c r="U20" i="2"/>
  <c r="P25" i="2"/>
  <c r="O18" i="2"/>
  <c r="O51" i="2"/>
  <c r="R54" i="2"/>
  <c r="T13" i="2"/>
  <c r="I10" i="2"/>
  <c r="Q54" i="2"/>
  <c r="N48" i="2"/>
  <c r="I13" i="2"/>
  <c r="O24" i="2"/>
  <c r="H58" i="2"/>
  <c r="T58" i="2"/>
  <c r="H21" i="2"/>
  <c r="O40" i="2"/>
  <c r="J48" i="2"/>
  <c r="Q55" i="2"/>
  <c r="P43" i="2"/>
  <c r="K35" i="2"/>
  <c r="U10" i="2"/>
  <c r="K30" i="2"/>
  <c r="P11" i="2"/>
  <c r="I19" i="2"/>
  <c r="U54" i="2"/>
  <c r="M28" i="2"/>
  <c r="I58" i="2"/>
  <c r="O13" i="2"/>
  <c r="Q13" i="2"/>
  <c r="L24" i="2"/>
  <c r="I8" i="2"/>
  <c r="H8" i="2"/>
  <c r="Q58" i="2"/>
  <c r="L58" i="2"/>
  <c r="L21" i="2"/>
  <c r="J29" i="2"/>
  <c r="M40" i="2"/>
  <c r="L48" i="2"/>
  <c r="M15" i="2"/>
  <c r="N23" i="2"/>
  <c r="U31" i="2"/>
  <c r="H55" i="2"/>
  <c r="O43" i="2"/>
  <c r="L9" i="2"/>
  <c r="R33" i="2"/>
  <c r="H49" i="2"/>
  <c r="P35" i="2"/>
  <c r="J35" i="2"/>
  <c r="T27" i="2"/>
  <c r="O10" i="2"/>
  <c r="L50" i="2"/>
  <c r="O30" i="2"/>
  <c r="J11" i="2"/>
  <c r="O19" i="2"/>
  <c r="P54" i="2"/>
  <c r="S28" i="2"/>
  <c r="U21" i="2"/>
  <c r="N13" i="2"/>
  <c r="H13" i="2"/>
  <c r="J24" i="2"/>
  <c r="P58" i="2"/>
  <c r="S58" i="2"/>
  <c r="T21" i="2"/>
  <c r="P40" i="2"/>
  <c r="T48" i="2"/>
  <c r="Q7" i="2"/>
  <c r="L15" i="2"/>
  <c r="K31" i="2"/>
  <c r="O55" i="2"/>
  <c r="M43" i="2"/>
  <c r="J9" i="2"/>
  <c r="P49" i="2"/>
  <c r="M35" i="2"/>
  <c r="N35" i="2"/>
  <c r="J17" i="2"/>
  <c r="P46" i="2"/>
  <c r="N10" i="2"/>
  <c r="N30" i="2"/>
  <c r="N19" i="2"/>
  <c r="M54" i="2"/>
  <c r="P28" i="2"/>
  <c r="Q24" i="2"/>
  <c r="P13" i="2"/>
  <c r="T57" i="2"/>
  <c r="U58" i="2"/>
  <c r="K58" i="2"/>
  <c r="I21" i="2"/>
  <c r="K48" i="2"/>
  <c r="K7" i="2"/>
  <c r="N55" i="2"/>
  <c r="T43" i="2"/>
  <c r="O46" i="2"/>
  <c r="M10" i="2"/>
  <c r="R51" i="2"/>
  <c r="R30" i="2"/>
  <c r="O54" i="2"/>
  <c r="M13" i="2"/>
  <c r="I24" i="2"/>
  <c r="L13" i="2"/>
  <c r="R13" i="2"/>
  <c r="H24" i="2"/>
  <c r="S57" i="2"/>
  <c r="O58" i="2"/>
  <c r="P21" i="2"/>
  <c r="O45" i="2"/>
  <c r="Q40" i="2"/>
  <c r="S48" i="2"/>
  <c r="H48" i="2"/>
  <c r="J7" i="2"/>
  <c r="R15" i="2"/>
  <c r="S55" i="2"/>
  <c r="U55" i="2"/>
  <c r="I43" i="2"/>
  <c r="S25" i="2"/>
  <c r="L46" i="2"/>
  <c r="L10" i="2"/>
  <c r="L51" i="2"/>
  <c r="I30" i="2"/>
  <c r="T19" i="2"/>
  <c r="N6" i="2"/>
  <c r="J54" i="2"/>
  <c r="N24" i="2"/>
  <c r="M24" i="2"/>
  <c r="R29" i="2"/>
  <c r="M45" i="2"/>
  <c r="R45" i="2"/>
  <c r="R53" i="2"/>
  <c r="L40" i="2"/>
  <c r="I48" i="2"/>
  <c r="U48" i="2"/>
  <c r="J56" i="2"/>
  <c r="K15" i="2"/>
  <c r="H23" i="2"/>
  <c r="Q31" i="2"/>
  <c r="Q39" i="2"/>
  <c r="P55" i="2"/>
  <c r="U43" i="2"/>
  <c r="R43" i="2"/>
  <c r="L14" i="2"/>
  <c r="R9" i="2"/>
  <c r="N33" i="2"/>
  <c r="R42" i="2"/>
  <c r="L42" i="2"/>
  <c r="Q35" i="2"/>
  <c r="P22" i="2"/>
  <c r="I22" i="2"/>
  <c r="R17" i="2"/>
  <c r="J41" i="2"/>
  <c r="N5" i="2"/>
  <c r="H34" i="2"/>
  <c r="Q46" i="2"/>
  <c r="T46" i="2"/>
  <c r="S10" i="2"/>
  <c r="N26" i="2"/>
  <c r="J50" i="2"/>
  <c r="L19" i="2"/>
  <c r="P19" i="2"/>
  <c r="O6" i="2"/>
  <c r="K6" i="2"/>
  <c r="S54" i="2"/>
  <c r="U12" i="2"/>
  <c r="U42" i="2"/>
  <c r="N34" i="2"/>
  <c r="J6" i="2"/>
  <c r="U9" i="2"/>
  <c r="S42" i="2"/>
  <c r="H42" i="2"/>
  <c r="P41" i="2"/>
  <c r="R5" i="2"/>
  <c r="K34" i="2"/>
  <c r="J46" i="2"/>
  <c r="S6" i="2"/>
  <c r="I54" i="2"/>
  <c r="S29" i="2"/>
  <c r="H37" i="2"/>
  <c r="K45" i="2"/>
  <c r="I53" i="2"/>
  <c r="P24" i="2"/>
  <c r="T29" i="2"/>
  <c r="J37" i="2"/>
  <c r="S45" i="2"/>
  <c r="K53" i="2"/>
  <c r="S40" i="2"/>
  <c r="O48" i="2"/>
  <c r="P48" i="2"/>
  <c r="N56" i="2"/>
  <c r="I31" i="2"/>
  <c r="J39" i="2"/>
  <c r="J55" i="2"/>
  <c r="L43" i="2"/>
  <c r="N43" i="2"/>
  <c r="P9" i="2"/>
  <c r="J33" i="2"/>
  <c r="Q42" i="2"/>
  <c r="O42" i="2"/>
  <c r="I35" i="2"/>
  <c r="S35" i="2"/>
  <c r="H22" i="2"/>
  <c r="M17" i="2"/>
  <c r="T41" i="2"/>
  <c r="L5" i="2"/>
  <c r="U34" i="2"/>
  <c r="N46" i="2"/>
  <c r="J10" i="2"/>
  <c r="T10" i="2"/>
  <c r="R50" i="2"/>
  <c r="U19" i="2"/>
  <c r="U6" i="2"/>
  <c r="H6" i="2"/>
  <c r="L54" i="2"/>
  <c r="J28" i="2"/>
  <c r="M29" i="2"/>
  <c r="T53" i="2"/>
  <c r="K9" i="2"/>
  <c r="J42" i="2"/>
  <c r="N42" i="2"/>
  <c r="U22" i="2"/>
  <c r="S17" i="2"/>
  <c r="K41" i="2"/>
  <c r="Q5" i="2"/>
  <c r="S34" i="2"/>
  <c r="H46" i="2"/>
  <c r="M46" i="2"/>
  <c r="O50" i="2"/>
  <c r="Q6" i="2"/>
  <c r="M6" i="2"/>
  <c r="U29" i="2"/>
  <c r="U45" i="2"/>
  <c r="Q45" i="2"/>
  <c r="S53" i="2"/>
  <c r="K43" i="2"/>
  <c r="J14" i="2"/>
  <c r="Q9" i="2"/>
  <c r="K42" i="2"/>
  <c r="M42" i="2"/>
  <c r="J22" i="2"/>
  <c r="P17" i="2"/>
  <c r="H41" i="2"/>
  <c r="P5" i="2"/>
  <c r="R34" i="2"/>
  <c r="R46" i="2"/>
  <c r="U46" i="2"/>
  <c r="N50" i="2"/>
  <c r="R19" i="2"/>
  <c r="Q19" i="2"/>
  <c r="R6" i="2"/>
  <c r="T6" i="2"/>
  <c r="K12" i="2"/>
  <c r="I45" i="2"/>
  <c r="L29" i="2"/>
  <c r="T45" i="2"/>
  <c r="O53" i="2"/>
  <c r="R56" i="2"/>
  <c r="J43" i="2"/>
  <c r="I14" i="2"/>
  <c r="I42" i="2"/>
  <c r="R22" i="2"/>
  <c r="Q34" i="2"/>
  <c r="S46" i="2"/>
  <c r="K46" i="2"/>
  <c r="H10" i="2"/>
  <c r="P26" i="2"/>
  <c r="M50" i="2"/>
  <c r="M19" i="2"/>
  <c r="P6" i="2"/>
  <c r="L6" i="2"/>
  <c r="S12" i="2"/>
  <c r="N47" i="2"/>
  <c r="U47" i="2"/>
  <c r="L32" i="2"/>
  <c r="S47" i="2"/>
  <c r="J16" i="2"/>
  <c r="H16" i="2"/>
  <c r="K57" i="2"/>
  <c r="Q57" i="2"/>
  <c r="M37" i="2"/>
  <c r="R37" i="2"/>
  <c r="L53" i="2"/>
  <c r="U32" i="2"/>
  <c r="H32" i="2"/>
  <c r="I56" i="2"/>
  <c r="H56" i="2"/>
  <c r="L7" i="2"/>
  <c r="U7" i="2"/>
  <c r="S23" i="2"/>
  <c r="M23" i="2"/>
  <c r="S39" i="2"/>
  <c r="M47" i="2"/>
  <c r="P47" i="2"/>
  <c r="O14" i="2"/>
  <c r="T14" i="2"/>
  <c r="N25" i="2"/>
  <c r="H25" i="2"/>
  <c r="O25" i="2"/>
  <c r="U25" i="2"/>
  <c r="P18" i="2"/>
  <c r="J18" i="2"/>
  <c r="N27" i="2"/>
  <c r="I27" i="2"/>
  <c r="L27" i="2"/>
  <c r="R27" i="2"/>
  <c r="U27" i="2"/>
  <c r="S27" i="2"/>
  <c r="H44" i="2"/>
  <c r="J44" i="2"/>
  <c r="P44" i="2"/>
  <c r="K44" i="2"/>
  <c r="L44" i="2"/>
  <c r="Q44" i="2"/>
  <c r="U44" i="2"/>
  <c r="S44" i="2"/>
  <c r="M44" i="2"/>
  <c r="R44" i="2"/>
  <c r="N44" i="2"/>
  <c r="T44" i="2"/>
  <c r="I44" i="2"/>
  <c r="N57" i="2"/>
  <c r="U37" i="2"/>
  <c r="N32" i="2"/>
  <c r="Q23" i="2"/>
  <c r="H39" i="2"/>
  <c r="K47" i="2"/>
  <c r="H14" i="2"/>
  <c r="L25" i="2"/>
  <c r="K33" i="2"/>
  <c r="H33" i="2"/>
  <c r="T33" i="2"/>
  <c r="I33" i="2"/>
  <c r="Q27" i="2"/>
  <c r="N11" i="2"/>
  <c r="T11" i="2"/>
  <c r="H11" i="2"/>
  <c r="U11" i="2"/>
  <c r="Q11" i="2"/>
  <c r="K11" i="2"/>
  <c r="R11" i="2"/>
  <c r="M11" i="2"/>
  <c r="S11" i="2"/>
  <c r="L18" i="2"/>
  <c r="I18" i="2"/>
  <c r="T18" i="2"/>
  <c r="Q18" i="2"/>
  <c r="N53" i="2"/>
  <c r="H53" i="2"/>
  <c r="L23" i="2"/>
  <c r="I39" i="2"/>
  <c r="M39" i="2"/>
  <c r="R47" i="2"/>
  <c r="K25" i="2"/>
  <c r="Q33" i="2"/>
  <c r="M18" i="2"/>
  <c r="H17" i="2"/>
  <c r="N17" i="2"/>
  <c r="Q17" i="2"/>
  <c r="T17" i="2"/>
  <c r="U17" i="2"/>
  <c r="P27" i="2"/>
  <c r="P51" i="2"/>
  <c r="S51" i="2"/>
  <c r="H51" i="2"/>
  <c r="I51" i="2"/>
  <c r="Q51" i="2"/>
  <c r="U51" i="2"/>
  <c r="M51" i="2"/>
  <c r="N51" i="2"/>
  <c r="J51" i="2"/>
  <c r="P32" i="2"/>
  <c r="T32" i="2"/>
  <c r="S16" i="2"/>
  <c r="R23" i="2"/>
  <c r="N14" i="2"/>
  <c r="Q14" i="2"/>
  <c r="R14" i="2"/>
  <c r="Q53" i="2"/>
  <c r="M32" i="2"/>
  <c r="I32" i="2"/>
  <c r="M56" i="2"/>
  <c r="P7" i="2"/>
  <c r="H7" i="2"/>
  <c r="I15" i="2"/>
  <c r="O15" i="2"/>
  <c r="U39" i="2"/>
  <c r="J47" i="2"/>
  <c r="I47" i="2"/>
  <c r="M14" i="2"/>
  <c r="I9" i="2"/>
  <c r="M9" i="2"/>
  <c r="S9" i="2"/>
  <c r="N9" i="2"/>
  <c r="M25" i="2"/>
  <c r="P33" i="2"/>
  <c r="U18" i="2"/>
  <c r="L17" i="2"/>
  <c r="Q41" i="2"/>
  <c r="N41" i="2"/>
  <c r="I41" i="2"/>
  <c r="O41" i="2"/>
  <c r="S41" i="2"/>
  <c r="U41" i="2"/>
  <c r="K27" i="2"/>
  <c r="K16" i="2"/>
  <c r="N16" i="2"/>
  <c r="S32" i="2"/>
  <c r="K37" i="2"/>
  <c r="P37" i="2"/>
  <c r="P23" i="2"/>
  <c r="T23" i="2"/>
  <c r="N18" i="2"/>
  <c r="H57" i="2"/>
  <c r="M57" i="2"/>
  <c r="U16" i="2"/>
  <c r="T24" i="2"/>
  <c r="L16" i="2"/>
  <c r="S21" i="2"/>
  <c r="Q29" i="2"/>
  <c r="T37" i="2"/>
  <c r="K24" i="2"/>
  <c r="R16" i="2"/>
  <c r="P8" i="2"/>
  <c r="R8" i="2"/>
  <c r="R57" i="2"/>
  <c r="Q21" i="2"/>
  <c r="R21" i="2"/>
  <c r="O37" i="2"/>
  <c r="S37" i="2"/>
  <c r="U53" i="2"/>
  <c r="K32" i="2"/>
  <c r="Q32" i="2"/>
  <c r="H40" i="2"/>
  <c r="J40" i="2"/>
  <c r="K56" i="2"/>
  <c r="L56" i="2"/>
  <c r="M7" i="2"/>
  <c r="O7" i="2"/>
  <c r="U15" i="2"/>
  <c r="U23" i="2"/>
  <c r="J23" i="2"/>
  <c r="T39" i="2"/>
  <c r="T47" i="2"/>
  <c r="Q47" i="2"/>
  <c r="U14" i="2"/>
  <c r="O9" i="2"/>
  <c r="I25" i="2"/>
  <c r="R25" i="2"/>
  <c r="M33" i="2"/>
  <c r="R49" i="2"/>
  <c r="S49" i="2"/>
  <c r="O49" i="2"/>
  <c r="I49" i="2"/>
  <c r="K18" i="2"/>
  <c r="K17" i="2"/>
  <c r="M41" i="2"/>
  <c r="H5" i="2"/>
  <c r="S5" i="2"/>
  <c r="O5" i="2"/>
  <c r="I5" i="2"/>
  <c r="J5" i="2"/>
  <c r="T5" i="2"/>
  <c r="M5" i="2"/>
  <c r="O27" i="2"/>
  <c r="O11" i="2"/>
  <c r="L37" i="2"/>
  <c r="Q16" i="2"/>
  <c r="L57" i="2"/>
  <c r="N21" i="2"/>
  <c r="N29" i="2"/>
  <c r="I29" i="2"/>
  <c r="T16" i="2"/>
  <c r="U24" i="2"/>
  <c r="S24" i="2"/>
  <c r="O16" i="2"/>
  <c r="P16" i="2"/>
  <c r="L8" i="2"/>
  <c r="U57" i="2"/>
  <c r="J57" i="2"/>
  <c r="M21" i="2"/>
  <c r="J21" i="2"/>
  <c r="O29" i="2"/>
  <c r="N37" i="2"/>
  <c r="I37" i="2"/>
  <c r="H45" i="2"/>
  <c r="N45" i="2"/>
  <c r="M53" i="2"/>
  <c r="J32" i="2"/>
  <c r="O32" i="2"/>
  <c r="U40" i="2"/>
  <c r="T56" i="2"/>
  <c r="P56" i="2"/>
  <c r="T7" i="2"/>
  <c r="N7" i="2"/>
  <c r="T15" i="2"/>
  <c r="I23" i="2"/>
  <c r="O23" i="2"/>
  <c r="T31" i="2"/>
  <c r="R31" i="2"/>
  <c r="K39" i="2"/>
  <c r="O47" i="2"/>
  <c r="H47" i="2"/>
  <c r="P14" i="2"/>
  <c r="K14" i="2"/>
  <c r="T9" i="2"/>
  <c r="T25" i="2"/>
  <c r="J25" i="2"/>
  <c r="U33" i="2"/>
  <c r="R18" i="2"/>
  <c r="S18" i="2"/>
  <c r="I17" i="2"/>
  <c r="L41" i="2"/>
  <c r="T34" i="2"/>
  <c r="J34" i="2"/>
  <c r="O34" i="2"/>
  <c r="I34" i="2"/>
  <c r="P34" i="2"/>
  <c r="M34" i="2"/>
  <c r="M27" i="2"/>
  <c r="I26" i="2"/>
  <c r="U26" i="2"/>
  <c r="R26" i="2"/>
  <c r="K26" i="2"/>
  <c r="J26" i="2"/>
  <c r="L26" i="2"/>
  <c r="M26" i="2"/>
  <c r="H26" i="2"/>
  <c r="O26" i="2"/>
  <c r="K51" i="2"/>
  <c r="L11" i="2"/>
  <c r="O44" i="2"/>
  <c r="P50" i="2"/>
  <c r="T50" i="2"/>
  <c r="J12" i="2"/>
  <c r="L12" i="2"/>
  <c r="M20" i="2"/>
  <c r="P20" i="2"/>
  <c r="H28" i="2"/>
  <c r="I12" i="2"/>
  <c r="P12" i="2"/>
  <c r="I20" i="2"/>
  <c r="H20" i="2"/>
  <c r="T12" i="2"/>
  <c r="H12" i="2"/>
  <c r="I50" i="2"/>
  <c r="U50" i="2"/>
  <c r="J30" i="2"/>
  <c r="H30" i="2"/>
  <c r="R12" i="2"/>
  <c r="R20" i="2"/>
  <c r="T20" i="2"/>
  <c r="K28" i="2"/>
  <c r="R28" i="2"/>
  <c r="J36" i="2"/>
  <c r="O36" i="2"/>
  <c r="K22" i="2"/>
  <c r="R10" i="2"/>
  <c r="H50" i="2"/>
  <c r="K50" i="2"/>
  <c r="U30" i="2"/>
  <c r="P30" i="2"/>
  <c r="T54" i="2"/>
  <c r="Q12" i="2"/>
  <c r="N12" i="2"/>
  <c r="Q20" i="2"/>
  <c r="K20" i="2"/>
  <c r="T28" i="2"/>
  <c r="I28" i="2"/>
  <c r="K36" i="2"/>
  <c r="N36" i="2"/>
  <c r="Q22" i="2"/>
  <c r="P10" i="2"/>
  <c r="Q50" i="2"/>
  <c r="S30" i="2"/>
  <c r="N54" i="2"/>
  <c r="O12" i="2"/>
  <c r="O20" i="2"/>
  <c r="O28" i="2"/>
  <c r="U36" i="2"/>
  <c r="L4" i="2" l="1"/>
  <c r="K4" i="2"/>
  <c r="I4" i="2"/>
  <c r="S4" i="2"/>
  <c r="Q4" i="2"/>
  <c r="P4" i="2"/>
  <c r="O4" i="2"/>
  <c r="J4" i="2"/>
  <c r="N4" i="2"/>
  <c r="R4" i="2"/>
  <c r="T4" i="2"/>
  <c r="M4" i="2"/>
  <c r="H4" i="2"/>
  <c r="U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FDB356-4AAC-4C72-83A1-62F4061B9B03}" keepAlive="1" name="Abfrage - Tabelle1" description="Verbindung mit der Abfrage 'Tabelle1' in der Arbeitsmappe." type="5" refreshedVersion="8" background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<sst xmlns="http://schemas.openxmlformats.org/spreadsheetml/2006/main" count="41" uniqueCount="26">
  <si>
    <t>KW</t>
  </si>
  <si>
    <t>Mai</t>
  </si>
  <si>
    <t>Kunde Meier</t>
  </si>
  <si>
    <t>Umsatz pro KW</t>
  </si>
  <si>
    <t>KW_Mo</t>
  </si>
  <si>
    <t>KW_So</t>
  </si>
  <si>
    <t>JahrKW</t>
  </si>
  <si>
    <t>Dez</t>
  </si>
  <si>
    <t>Jan</t>
  </si>
  <si>
    <t>Feb</t>
  </si>
  <si>
    <t>Mrz</t>
  </si>
  <si>
    <t>Apr</t>
  </si>
  <si>
    <t>Jun</t>
  </si>
  <si>
    <t>Jul</t>
  </si>
  <si>
    <t>Aug</t>
  </si>
  <si>
    <t>Sep</t>
  </si>
  <si>
    <t>Okt</t>
  </si>
  <si>
    <t>Nov</t>
  </si>
  <si>
    <t>S:</t>
  </si>
  <si>
    <t>Zeilenbeschriftungen</t>
  </si>
  <si>
    <t>Gesamtergebnis</t>
  </si>
  <si>
    <t>2024</t>
  </si>
  <si>
    <t>2025</t>
  </si>
  <si>
    <t>2026</t>
  </si>
  <si>
    <t>Spaltenbeschriftungen</t>
  </si>
  <si>
    <t>Summe von Umsatz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</si>
</sst>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000\ \ 00"/>
    <numFmt numFmtId="166" formatCode="ddd\ \ dd/mm/yyyy"/>
    <numFmt numFmtId="167" formatCode="#,##0.00\ &quot;€&quot;;;"/>
  </numFmts>
  <fonts count="6" x14ac:knownFonts="1"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Symbol"/>
      <family val="1"/>
      <charset val="2"/>
    </font>
    <font>
      <b/>
      <sz val="12"/>
      <color rgb="FFFF0000"/>
      <name val="Aptos Narrow"/>
      <family val="2"/>
      <scheme val="minor"/>
    </font>
    <font>
      <b/>
      <sz val="10"/>
      <color rgb="FF0000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2" borderId="0" xfId="0" applyFill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0" fillId="3" borderId="0" xfId="0" applyFill="1"/>
    <xf numFmtId="167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Standard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d\ \ dd/mm/yyyy"/>
      <alignment horizontal="center" vertical="bottom" textRotation="0" wrapText="0" indent="0" justifyLastLine="0" shrinkToFit="0" readingOrder="0"/>
    </dxf>
    <dxf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0000\ \ 0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l" refreshedDate="45885.926627777779" backgroundQuery="1" createdVersion="8" refreshedVersion="8" minRefreshableVersion="3" recordCount="270" xr:uid="{B4A9C883-8EB5-4EFE-979C-6A0A31D905A7}">
  <cacheSource type="external" connectionId="1"/>
  <cacheFields count="6">
    <cacheField name="Datum" numFmtId="0">
      <sharedItems containsSemiMixedTypes="0" containsNonDate="0" containsDate="1" containsString="0" minDate="2024-12-30T00:00:00" maxDate="2026-01-10T00:00:00" count="270">
        <d v="2024-12-30T00:00:00"/>
        <d v="2024-12-31T00:00:00"/>
        <d v="2025-01-01T00:00:00"/>
        <d v="2025-01-02T00:00:00"/>
        <d v="2025-01-03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20T00:00:00"/>
        <d v="2025-01-21T00:00:00"/>
        <d v="2025-01-22T00:00:00"/>
        <d v="2025-01-23T00:00:00"/>
        <d v="2025-01-24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4T00:00:00"/>
        <d v="2025-03-25T00:00:00"/>
        <d v="2025-03-26T00:00:00"/>
        <d v="2025-03-27T00:00:00"/>
        <d v="2025-03-28T00:00:00"/>
        <d v="2025-03-31T00:00:00"/>
        <d v="2025-04-01T00:00:00"/>
        <d v="2025-04-02T00:00:00"/>
        <d v="2025-04-03T00:00:00"/>
        <d v="2025-04-04T00:00:00"/>
        <d v="2025-04-07T00:00:00"/>
        <d v="2025-04-08T00:00:00"/>
        <d v="2025-04-09T00:00:00"/>
        <d v="2025-04-10T00:00:00"/>
        <d v="2025-04-11T00:00:00"/>
        <d v="2025-04-14T00:00:00"/>
        <d v="2025-04-15T00:00:00"/>
        <d v="2025-04-16T00:00:00"/>
        <d v="2025-04-17T00:00:00"/>
        <d v="2025-04-18T00:00:00"/>
        <d v="2025-04-21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1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4T00:00:00"/>
        <d v="2025-05-15T00:00:00"/>
        <d v="2025-05-16T00:00:00"/>
        <d v="2025-05-19T00:00:00"/>
        <d v="2025-05-20T00:00:00"/>
        <d v="2025-05-21T00:00:00"/>
        <d v="2025-05-22T00:00:00"/>
        <d v="2025-05-23T00:00:00"/>
        <d v="2025-05-26T00:00:00"/>
        <d v="2025-05-27T00:00:00"/>
        <d v="2025-05-28T00:00:00"/>
        <d v="2025-05-29T00:00:00"/>
        <d v="2025-05-30T00:00:00"/>
        <d v="2025-06-02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8T00:00:00"/>
        <d v="2025-06-19T00:00:00"/>
        <d v="2025-06-20T00:00:00"/>
        <d v="2025-06-23T00:00:00"/>
        <d v="2025-06-24T00:00:00"/>
        <d v="2025-06-25T00:00:00"/>
        <d v="2025-06-26T00:00:00"/>
        <d v="2025-06-27T00:00:00"/>
        <d v="2025-06-30T00:00:00"/>
        <d v="2025-07-01T00:00:00"/>
        <d v="2025-07-02T00:00:00"/>
        <d v="2025-07-03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15T00:00:00"/>
        <d v="2025-07-16T00:00:00"/>
        <d v="2025-07-17T00:00:00"/>
        <d v="2025-07-18T00:00:00"/>
        <d v="2025-07-21T00:00:00"/>
        <d v="2025-07-22T00:00:00"/>
        <d v="2025-07-23T00:00:00"/>
        <d v="2025-07-24T00:00:00"/>
        <d v="2025-07-25T00:00:00"/>
        <d v="2025-07-28T00:00:00"/>
        <d v="2025-07-29T00:00:00"/>
        <d v="2025-07-30T00:00:00"/>
        <d v="2025-07-31T00:00:00"/>
        <d v="2025-08-01T00:00:00"/>
        <d v="2025-08-04T00:00:00"/>
        <d v="2025-08-05T00:00:00"/>
        <d v="2025-08-06T00:00:00"/>
        <d v="2025-08-07T00:00:00"/>
        <d v="2025-08-08T00:00:00"/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9-01T00:00:00"/>
        <d v="2025-09-02T00:00:00"/>
        <d v="2025-09-03T00:00:00"/>
        <d v="2025-09-04T00:00:00"/>
        <d v="2025-09-05T00:00:00"/>
        <d v="2025-09-08T00:00:00"/>
        <d v="2025-09-09T00:00:00"/>
        <d v="2025-09-10T00:00:00"/>
        <d v="2025-09-11T00:00:00"/>
        <d v="2025-09-12T00:00:00"/>
        <d v="2025-09-15T00:00:00"/>
        <d v="2025-09-16T00:00:00"/>
        <d v="2025-09-17T00:00:00"/>
        <d v="2025-09-18T00:00:00"/>
        <d v="2025-09-19T00:00:00"/>
        <d v="2025-09-22T00:00:00"/>
        <d v="2025-09-23T00:00:00"/>
        <d v="2025-09-24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6T00:00:00"/>
        <d v="2025-10-07T00:00:00"/>
        <d v="2025-10-08T00:00:00"/>
        <d v="2025-10-09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7T00:00:00"/>
        <d v="2025-10-28T00:00:00"/>
        <d v="2025-10-29T00:00:00"/>
        <d v="2025-10-30T00:00:00"/>
        <d v="2025-10-31T00:00:00"/>
        <d v="2025-11-03T00:00:00"/>
        <d v="2025-11-04T00:00:00"/>
        <d v="2025-11-05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0T00:00:00"/>
        <d v="2025-11-21T00:00:00"/>
        <d v="2025-11-24T00:00:00"/>
        <d v="2025-11-25T00:00:00"/>
        <d v="2025-11-26T00:00:00"/>
        <d v="2025-11-27T00:00:00"/>
        <d v="2025-11-28T00:00:00"/>
        <d v="2025-12-01T00:00:00"/>
        <d v="2025-12-02T00:00:00"/>
        <d v="2025-12-03T00:00:00"/>
        <d v="2025-12-04T00:00:00"/>
        <d v="2025-12-05T00:00:00"/>
        <d v="2025-12-08T00:00:00"/>
        <d v="2025-12-09T00:00:00"/>
        <d v="2025-12-10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2T00:00:00"/>
        <d v="2025-12-23T00:00:00"/>
        <d v="2025-12-24T00:00:00"/>
        <d v="2025-12-25T00:00:00"/>
        <d v="2025-12-26T00:00:00"/>
        <d v="2025-12-29T00:00:00"/>
        <d v="2025-12-30T00:00:00"/>
        <d v="2025-12-31T00:00:00"/>
        <d v="2026-01-01T00:00:00"/>
        <d v="2026-01-02T00:00:00"/>
        <d v="2026-01-05T00:00:00"/>
        <d v="2026-01-06T00:00:00"/>
        <d v="2026-01-07T00:00:00"/>
        <d v="2026-01-08T00:00:00"/>
        <d v="2026-01-09T00:00:00"/>
      </sharedItems>
      <fieldGroup par="5"/>
    </cacheField>
    <cacheField name="JahrKW" numFmtId="0">
      <sharedItems containsSemiMixedTypes="0" containsString="0" containsNumber="1" containsInteger="1" minValue="202501" maxValue="202602"/>
    </cacheField>
    <cacheField name="Umsatz" numFmtId="0">
      <sharedItems containsSemiMixedTypes="0" containsString="0" containsNumber="1" minValue="1.4" maxValue="1060" count="20">
        <n v="500"/>
        <n v="600"/>
        <n v="400"/>
        <n v="300"/>
        <n v="360"/>
        <n v="460"/>
        <n v="1060"/>
        <n v="280"/>
        <n v="30.6"/>
        <n v="100"/>
        <n v="900"/>
        <n v="80"/>
        <n v="120"/>
        <n v="54"/>
        <n v="58"/>
        <n v="68"/>
        <n v="70"/>
        <n v="20"/>
        <n v="2"/>
        <n v="1.4"/>
      </sharedItems>
    </cacheField>
    <cacheField name="Monate (Datum)" numFmtId="0" databaseField="0">
      <fieldGroup base="0">
        <rangePr groupBy="months" startDate="2024-12-30T00:00:00" endDate="2026-01-10T00:00:00"/>
        <groupItems count="14">
          <s v="&lt;30.12.2024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0.01.2026"/>
        </groupItems>
      </fieldGroup>
    </cacheField>
    <cacheField name="Quartale (Datum)" numFmtId="0" databaseField="0">
      <fieldGroup base="0">
        <rangePr groupBy="quarters" startDate="2024-12-30T00:00:00" endDate="2026-01-10T00:00:00"/>
        <groupItems count="6">
          <s v="&lt;30.12.2024"/>
          <s v="Qrtl1"/>
          <s v="Qrtl2"/>
          <s v="Qrtl3"/>
          <s v="Qrtl4"/>
          <s v="&gt;10.01.2026"/>
        </groupItems>
      </fieldGroup>
    </cacheField>
    <cacheField name="Jahre (Datum)" numFmtId="0" databaseField="0">
      <fieldGroup base="0">
        <rangePr groupBy="years" startDate="2024-12-30T00:00:00" endDate="2026-01-10T00:00:00"/>
        <groupItems count="5">
          <s v="&lt;30.12.2024"/>
          <s v="2024"/>
          <s v="2025"/>
          <s v="2026"/>
          <s v="&gt;10.01.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x v="0"/>
    <n v="202501"/>
    <x v="0"/>
  </r>
  <r>
    <x v="1"/>
    <n v="202501"/>
    <x v="0"/>
  </r>
  <r>
    <x v="2"/>
    <n v="202501"/>
    <x v="0"/>
  </r>
  <r>
    <x v="3"/>
    <n v="202501"/>
    <x v="0"/>
  </r>
  <r>
    <x v="4"/>
    <n v="202501"/>
    <x v="0"/>
  </r>
  <r>
    <x v="5"/>
    <n v="202502"/>
    <x v="1"/>
  </r>
  <r>
    <x v="6"/>
    <n v="202502"/>
    <x v="1"/>
  </r>
  <r>
    <x v="7"/>
    <n v="202502"/>
    <x v="1"/>
  </r>
  <r>
    <x v="8"/>
    <n v="202502"/>
    <x v="1"/>
  </r>
  <r>
    <x v="9"/>
    <n v="202502"/>
    <x v="1"/>
  </r>
  <r>
    <x v="10"/>
    <n v="202503"/>
    <x v="2"/>
  </r>
  <r>
    <x v="11"/>
    <n v="202503"/>
    <x v="2"/>
  </r>
  <r>
    <x v="12"/>
    <n v="202503"/>
    <x v="2"/>
  </r>
  <r>
    <x v="13"/>
    <n v="202503"/>
    <x v="2"/>
  </r>
  <r>
    <x v="14"/>
    <n v="202503"/>
    <x v="2"/>
  </r>
  <r>
    <x v="15"/>
    <n v="202504"/>
    <x v="3"/>
  </r>
  <r>
    <x v="16"/>
    <n v="202504"/>
    <x v="3"/>
  </r>
  <r>
    <x v="17"/>
    <n v="202504"/>
    <x v="3"/>
  </r>
  <r>
    <x v="18"/>
    <n v="202504"/>
    <x v="3"/>
  </r>
  <r>
    <x v="19"/>
    <n v="202504"/>
    <x v="3"/>
  </r>
  <r>
    <x v="20"/>
    <n v="202505"/>
    <x v="4"/>
  </r>
  <r>
    <x v="21"/>
    <n v="202505"/>
    <x v="4"/>
  </r>
  <r>
    <x v="22"/>
    <n v="202505"/>
    <x v="4"/>
  </r>
  <r>
    <x v="23"/>
    <n v="202505"/>
    <x v="4"/>
  </r>
  <r>
    <x v="24"/>
    <n v="202505"/>
    <x v="4"/>
  </r>
  <r>
    <x v="25"/>
    <n v="202506"/>
    <x v="5"/>
  </r>
  <r>
    <x v="26"/>
    <n v="202506"/>
    <x v="5"/>
  </r>
  <r>
    <x v="27"/>
    <n v="202506"/>
    <x v="5"/>
  </r>
  <r>
    <x v="28"/>
    <n v="202506"/>
    <x v="5"/>
  </r>
  <r>
    <x v="29"/>
    <n v="202506"/>
    <x v="5"/>
  </r>
  <r>
    <x v="30"/>
    <n v="202507"/>
    <x v="6"/>
  </r>
  <r>
    <x v="31"/>
    <n v="202507"/>
    <x v="6"/>
  </r>
  <r>
    <x v="32"/>
    <n v="202507"/>
    <x v="6"/>
  </r>
  <r>
    <x v="33"/>
    <n v="202507"/>
    <x v="6"/>
  </r>
  <r>
    <x v="34"/>
    <n v="202507"/>
    <x v="6"/>
  </r>
  <r>
    <x v="35"/>
    <n v="202508"/>
    <x v="7"/>
  </r>
  <r>
    <x v="36"/>
    <n v="202508"/>
    <x v="7"/>
  </r>
  <r>
    <x v="37"/>
    <n v="202508"/>
    <x v="7"/>
  </r>
  <r>
    <x v="38"/>
    <n v="202508"/>
    <x v="7"/>
  </r>
  <r>
    <x v="39"/>
    <n v="202508"/>
    <x v="7"/>
  </r>
  <r>
    <x v="40"/>
    <n v="202509"/>
    <x v="8"/>
  </r>
  <r>
    <x v="41"/>
    <n v="202509"/>
    <x v="8"/>
  </r>
  <r>
    <x v="42"/>
    <n v="202509"/>
    <x v="8"/>
  </r>
  <r>
    <x v="43"/>
    <n v="202509"/>
    <x v="8"/>
  </r>
  <r>
    <x v="44"/>
    <n v="202509"/>
    <x v="8"/>
  </r>
  <r>
    <x v="45"/>
    <n v="202510"/>
    <x v="9"/>
  </r>
  <r>
    <x v="46"/>
    <n v="202510"/>
    <x v="9"/>
  </r>
  <r>
    <x v="47"/>
    <n v="202510"/>
    <x v="9"/>
  </r>
  <r>
    <x v="48"/>
    <n v="202510"/>
    <x v="9"/>
  </r>
  <r>
    <x v="49"/>
    <n v="202510"/>
    <x v="9"/>
  </r>
  <r>
    <x v="50"/>
    <n v="202511"/>
    <x v="10"/>
  </r>
  <r>
    <x v="51"/>
    <n v="202511"/>
    <x v="10"/>
  </r>
  <r>
    <x v="52"/>
    <n v="202511"/>
    <x v="10"/>
  </r>
  <r>
    <x v="53"/>
    <n v="202511"/>
    <x v="10"/>
  </r>
  <r>
    <x v="54"/>
    <n v="202511"/>
    <x v="10"/>
  </r>
  <r>
    <x v="55"/>
    <n v="202512"/>
    <x v="11"/>
  </r>
  <r>
    <x v="56"/>
    <n v="202512"/>
    <x v="11"/>
  </r>
  <r>
    <x v="57"/>
    <n v="202512"/>
    <x v="11"/>
  </r>
  <r>
    <x v="58"/>
    <n v="202512"/>
    <x v="11"/>
  </r>
  <r>
    <x v="59"/>
    <n v="202512"/>
    <x v="11"/>
  </r>
  <r>
    <x v="60"/>
    <n v="202513"/>
    <x v="9"/>
  </r>
  <r>
    <x v="61"/>
    <n v="202513"/>
    <x v="9"/>
  </r>
  <r>
    <x v="62"/>
    <n v="202513"/>
    <x v="9"/>
  </r>
  <r>
    <x v="63"/>
    <n v="202513"/>
    <x v="9"/>
  </r>
  <r>
    <x v="64"/>
    <n v="202513"/>
    <x v="9"/>
  </r>
  <r>
    <x v="65"/>
    <n v="202514"/>
    <x v="12"/>
  </r>
  <r>
    <x v="66"/>
    <n v="202514"/>
    <x v="12"/>
  </r>
  <r>
    <x v="67"/>
    <n v="202514"/>
    <x v="12"/>
  </r>
  <r>
    <x v="68"/>
    <n v="202514"/>
    <x v="12"/>
  </r>
  <r>
    <x v="69"/>
    <n v="202514"/>
    <x v="12"/>
  </r>
  <r>
    <x v="70"/>
    <n v="202515"/>
    <x v="13"/>
  </r>
  <r>
    <x v="71"/>
    <n v="202515"/>
    <x v="13"/>
  </r>
  <r>
    <x v="72"/>
    <n v="202515"/>
    <x v="13"/>
  </r>
  <r>
    <x v="73"/>
    <n v="202515"/>
    <x v="13"/>
  </r>
  <r>
    <x v="74"/>
    <n v="202515"/>
    <x v="13"/>
  </r>
  <r>
    <x v="75"/>
    <n v="202516"/>
    <x v="14"/>
  </r>
  <r>
    <x v="76"/>
    <n v="202516"/>
    <x v="14"/>
  </r>
  <r>
    <x v="77"/>
    <n v="202516"/>
    <x v="14"/>
  </r>
  <r>
    <x v="78"/>
    <n v="202516"/>
    <x v="14"/>
  </r>
  <r>
    <x v="79"/>
    <n v="202516"/>
    <x v="14"/>
  </r>
  <r>
    <x v="80"/>
    <n v="202517"/>
    <x v="15"/>
  </r>
  <r>
    <x v="81"/>
    <n v="202517"/>
    <x v="15"/>
  </r>
  <r>
    <x v="82"/>
    <n v="202517"/>
    <x v="15"/>
  </r>
  <r>
    <x v="83"/>
    <n v="202517"/>
    <x v="15"/>
  </r>
  <r>
    <x v="84"/>
    <n v="202517"/>
    <x v="15"/>
  </r>
  <r>
    <x v="85"/>
    <n v="202518"/>
    <x v="16"/>
  </r>
  <r>
    <x v="86"/>
    <n v="202518"/>
    <x v="16"/>
  </r>
  <r>
    <x v="87"/>
    <n v="202518"/>
    <x v="16"/>
  </r>
  <r>
    <x v="88"/>
    <n v="202518"/>
    <x v="16"/>
  </r>
  <r>
    <x v="89"/>
    <n v="202518"/>
    <x v="16"/>
  </r>
  <r>
    <x v="90"/>
    <n v="202519"/>
    <x v="4"/>
  </r>
  <r>
    <x v="91"/>
    <n v="202519"/>
    <x v="4"/>
  </r>
  <r>
    <x v="92"/>
    <n v="202519"/>
    <x v="4"/>
  </r>
  <r>
    <x v="93"/>
    <n v="202519"/>
    <x v="4"/>
  </r>
  <r>
    <x v="94"/>
    <n v="202519"/>
    <x v="4"/>
  </r>
  <r>
    <x v="95"/>
    <n v="202520"/>
    <x v="5"/>
  </r>
  <r>
    <x v="96"/>
    <n v="202520"/>
    <x v="5"/>
  </r>
  <r>
    <x v="97"/>
    <n v="202520"/>
    <x v="5"/>
  </r>
  <r>
    <x v="98"/>
    <n v="202520"/>
    <x v="5"/>
  </r>
  <r>
    <x v="99"/>
    <n v="202520"/>
    <x v="5"/>
  </r>
  <r>
    <x v="100"/>
    <n v="202521"/>
    <x v="6"/>
  </r>
  <r>
    <x v="101"/>
    <n v="202521"/>
    <x v="6"/>
  </r>
  <r>
    <x v="102"/>
    <n v="202521"/>
    <x v="6"/>
  </r>
  <r>
    <x v="103"/>
    <n v="202521"/>
    <x v="6"/>
  </r>
  <r>
    <x v="104"/>
    <n v="202521"/>
    <x v="6"/>
  </r>
  <r>
    <x v="105"/>
    <n v="202522"/>
    <x v="7"/>
  </r>
  <r>
    <x v="106"/>
    <n v="202522"/>
    <x v="7"/>
  </r>
  <r>
    <x v="107"/>
    <n v="202522"/>
    <x v="7"/>
  </r>
  <r>
    <x v="108"/>
    <n v="202522"/>
    <x v="7"/>
  </r>
  <r>
    <x v="109"/>
    <n v="202522"/>
    <x v="7"/>
  </r>
  <r>
    <x v="110"/>
    <n v="202523"/>
    <x v="8"/>
  </r>
  <r>
    <x v="111"/>
    <n v="202523"/>
    <x v="8"/>
  </r>
  <r>
    <x v="112"/>
    <n v="202523"/>
    <x v="8"/>
  </r>
  <r>
    <x v="113"/>
    <n v="202523"/>
    <x v="8"/>
  </r>
  <r>
    <x v="114"/>
    <n v="202523"/>
    <x v="8"/>
  </r>
  <r>
    <x v="115"/>
    <n v="202524"/>
    <x v="9"/>
  </r>
  <r>
    <x v="116"/>
    <n v="202524"/>
    <x v="9"/>
  </r>
  <r>
    <x v="117"/>
    <n v="202524"/>
    <x v="9"/>
  </r>
  <r>
    <x v="118"/>
    <n v="202524"/>
    <x v="9"/>
  </r>
  <r>
    <x v="119"/>
    <n v="202524"/>
    <x v="9"/>
  </r>
  <r>
    <x v="120"/>
    <n v="202525"/>
    <x v="10"/>
  </r>
  <r>
    <x v="121"/>
    <n v="202525"/>
    <x v="10"/>
  </r>
  <r>
    <x v="122"/>
    <n v="202525"/>
    <x v="10"/>
  </r>
  <r>
    <x v="123"/>
    <n v="202525"/>
    <x v="10"/>
  </r>
  <r>
    <x v="124"/>
    <n v="202525"/>
    <x v="10"/>
  </r>
  <r>
    <x v="125"/>
    <n v="202526"/>
    <x v="11"/>
  </r>
  <r>
    <x v="126"/>
    <n v="202526"/>
    <x v="11"/>
  </r>
  <r>
    <x v="127"/>
    <n v="202526"/>
    <x v="11"/>
  </r>
  <r>
    <x v="128"/>
    <n v="202526"/>
    <x v="11"/>
  </r>
  <r>
    <x v="129"/>
    <n v="202526"/>
    <x v="11"/>
  </r>
  <r>
    <x v="130"/>
    <n v="202527"/>
    <x v="9"/>
  </r>
  <r>
    <x v="131"/>
    <n v="202527"/>
    <x v="9"/>
  </r>
  <r>
    <x v="132"/>
    <n v="202527"/>
    <x v="9"/>
  </r>
  <r>
    <x v="133"/>
    <n v="202527"/>
    <x v="9"/>
  </r>
  <r>
    <x v="134"/>
    <n v="202527"/>
    <x v="9"/>
  </r>
  <r>
    <x v="135"/>
    <n v="202528"/>
    <x v="12"/>
  </r>
  <r>
    <x v="136"/>
    <n v="202528"/>
    <x v="12"/>
  </r>
  <r>
    <x v="137"/>
    <n v="202528"/>
    <x v="12"/>
  </r>
  <r>
    <x v="138"/>
    <n v="202528"/>
    <x v="12"/>
  </r>
  <r>
    <x v="139"/>
    <n v="202528"/>
    <x v="12"/>
  </r>
  <r>
    <x v="140"/>
    <n v="202529"/>
    <x v="13"/>
  </r>
  <r>
    <x v="141"/>
    <n v="202529"/>
    <x v="13"/>
  </r>
  <r>
    <x v="142"/>
    <n v="202529"/>
    <x v="13"/>
  </r>
  <r>
    <x v="143"/>
    <n v="202529"/>
    <x v="13"/>
  </r>
  <r>
    <x v="144"/>
    <n v="202529"/>
    <x v="13"/>
  </r>
  <r>
    <x v="145"/>
    <n v="202530"/>
    <x v="14"/>
  </r>
  <r>
    <x v="146"/>
    <n v="202530"/>
    <x v="14"/>
  </r>
  <r>
    <x v="147"/>
    <n v="202530"/>
    <x v="14"/>
  </r>
  <r>
    <x v="148"/>
    <n v="202530"/>
    <x v="14"/>
  </r>
  <r>
    <x v="149"/>
    <n v="202530"/>
    <x v="14"/>
  </r>
  <r>
    <x v="150"/>
    <n v="202531"/>
    <x v="15"/>
  </r>
  <r>
    <x v="151"/>
    <n v="202531"/>
    <x v="15"/>
  </r>
  <r>
    <x v="152"/>
    <n v="202531"/>
    <x v="15"/>
  </r>
  <r>
    <x v="153"/>
    <n v="202531"/>
    <x v="15"/>
  </r>
  <r>
    <x v="154"/>
    <n v="202531"/>
    <x v="15"/>
  </r>
  <r>
    <x v="155"/>
    <n v="202532"/>
    <x v="16"/>
  </r>
  <r>
    <x v="156"/>
    <n v="202532"/>
    <x v="16"/>
  </r>
  <r>
    <x v="157"/>
    <n v="202532"/>
    <x v="16"/>
  </r>
  <r>
    <x v="158"/>
    <n v="202532"/>
    <x v="16"/>
  </r>
  <r>
    <x v="159"/>
    <n v="202532"/>
    <x v="16"/>
  </r>
  <r>
    <x v="160"/>
    <n v="202533"/>
    <x v="4"/>
  </r>
  <r>
    <x v="161"/>
    <n v="202533"/>
    <x v="4"/>
  </r>
  <r>
    <x v="162"/>
    <n v="202533"/>
    <x v="4"/>
  </r>
  <r>
    <x v="163"/>
    <n v="202533"/>
    <x v="4"/>
  </r>
  <r>
    <x v="164"/>
    <n v="202533"/>
    <x v="4"/>
  </r>
  <r>
    <x v="165"/>
    <n v="202534"/>
    <x v="5"/>
  </r>
  <r>
    <x v="166"/>
    <n v="202534"/>
    <x v="5"/>
  </r>
  <r>
    <x v="167"/>
    <n v="202534"/>
    <x v="5"/>
  </r>
  <r>
    <x v="168"/>
    <n v="202534"/>
    <x v="5"/>
  </r>
  <r>
    <x v="169"/>
    <n v="202534"/>
    <x v="5"/>
  </r>
  <r>
    <x v="170"/>
    <n v="202535"/>
    <x v="6"/>
  </r>
  <r>
    <x v="171"/>
    <n v="202535"/>
    <x v="6"/>
  </r>
  <r>
    <x v="172"/>
    <n v="202535"/>
    <x v="6"/>
  </r>
  <r>
    <x v="173"/>
    <n v="202535"/>
    <x v="6"/>
  </r>
  <r>
    <x v="174"/>
    <n v="202535"/>
    <x v="6"/>
  </r>
  <r>
    <x v="175"/>
    <n v="202536"/>
    <x v="7"/>
  </r>
  <r>
    <x v="176"/>
    <n v="202536"/>
    <x v="7"/>
  </r>
  <r>
    <x v="177"/>
    <n v="202536"/>
    <x v="7"/>
  </r>
  <r>
    <x v="178"/>
    <n v="202536"/>
    <x v="7"/>
  </r>
  <r>
    <x v="179"/>
    <n v="202536"/>
    <x v="7"/>
  </r>
  <r>
    <x v="180"/>
    <n v="202537"/>
    <x v="8"/>
  </r>
  <r>
    <x v="181"/>
    <n v="202537"/>
    <x v="8"/>
  </r>
  <r>
    <x v="182"/>
    <n v="202537"/>
    <x v="8"/>
  </r>
  <r>
    <x v="183"/>
    <n v="202537"/>
    <x v="8"/>
  </r>
  <r>
    <x v="184"/>
    <n v="202537"/>
    <x v="8"/>
  </r>
  <r>
    <x v="185"/>
    <n v="202538"/>
    <x v="9"/>
  </r>
  <r>
    <x v="186"/>
    <n v="202538"/>
    <x v="9"/>
  </r>
  <r>
    <x v="187"/>
    <n v="202538"/>
    <x v="9"/>
  </r>
  <r>
    <x v="188"/>
    <n v="202538"/>
    <x v="9"/>
  </r>
  <r>
    <x v="189"/>
    <n v="202538"/>
    <x v="9"/>
  </r>
  <r>
    <x v="190"/>
    <n v="202539"/>
    <x v="10"/>
  </r>
  <r>
    <x v="191"/>
    <n v="202539"/>
    <x v="10"/>
  </r>
  <r>
    <x v="192"/>
    <n v="202539"/>
    <x v="10"/>
  </r>
  <r>
    <x v="193"/>
    <n v="202539"/>
    <x v="10"/>
  </r>
  <r>
    <x v="194"/>
    <n v="202539"/>
    <x v="10"/>
  </r>
  <r>
    <x v="195"/>
    <n v="202540"/>
    <x v="11"/>
  </r>
  <r>
    <x v="196"/>
    <n v="202540"/>
    <x v="11"/>
  </r>
  <r>
    <x v="197"/>
    <n v="202540"/>
    <x v="11"/>
  </r>
  <r>
    <x v="198"/>
    <n v="202540"/>
    <x v="11"/>
  </r>
  <r>
    <x v="199"/>
    <n v="202540"/>
    <x v="11"/>
  </r>
  <r>
    <x v="200"/>
    <n v="202541"/>
    <x v="9"/>
  </r>
  <r>
    <x v="201"/>
    <n v="202541"/>
    <x v="9"/>
  </r>
  <r>
    <x v="202"/>
    <n v="202541"/>
    <x v="9"/>
  </r>
  <r>
    <x v="203"/>
    <n v="202541"/>
    <x v="9"/>
  </r>
  <r>
    <x v="204"/>
    <n v="202541"/>
    <x v="9"/>
  </r>
  <r>
    <x v="205"/>
    <n v="202542"/>
    <x v="12"/>
  </r>
  <r>
    <x v="206"/>
    <n v="202542"/>
    <x v="12"/>
  </r>
  <r>
    <x v="207"/>
    <n v="202542"/>
    <x v="12"/>
  </r>
  <r>
    <x v="208"/>
    <n v="202542"/>
    <x v="12"/>
  </r>
  <r>
    <x v="209"/>
    <n v="202542"/>
    <x v="12"/>
  </r>
  <r>
    <x v="210"/>
    <n v="202543"/>
    <x v="13"/>
  </r>
  <r>
    <x v="211"/>
    <n v="202543"/>
    <x v="13"/>
  </r>
  <r>
    <x v="212"/>
    <n v="202543"/>
    <x v="13"/>
  </r>
  <r>
    <x v="213"/>
    <n v="202543"/>
    <x v="13"/>
  </r>
  <r>
    <x v="214"/>
    <n v="202543"/>
    <x v="13"/>
  </r>
  <r>
    <x v="215"/>
    <n v="202544"/>
    <x v="14"/>
  </r>
  <r>
    <x v="216"/>
    <n v="202544"/>
    <x v="14"/>
  </r>
  <r>
    <x v="217"/>
    <n v="202544"/>
    <x v="14"/>
  </r>
  <r>
    <x v="218"/>
    <n v="202544"/>
    <x v="14"/>
  </r>
  <r>
    <x v="219"/>
    <n v="202544"/>
    <x v="14"/>
  </r>
  <r>
    <x v="220"/>
    <n v="202545"/>
    <x v="15"/>
  </r>
  <r>
    <x v="221"/>
    <n v="202545"/>
    <x v="15"/>
  </r>
  <r>
    <x v="222"/>
    <n v="202545"/>
    <x v="15"/>
  </r>
  <r>
    <x v="223"/>
    <n v="202545"/>
    <x v="15"/>
  </r>
  <r>
    <x v="224"/>
    <n v="202545"/>
    <x v="15"/>
  </r>
  <r>
    <x v="225"/>
    <n v="202546"/>
    <x v="16"/>
  </r>
  <r>
    <x v="226"/>
    <n v="202546"/>
    <x v="16"/>
  </r>
  <r>
    <x v="227"/>
    <n v="202546"/>
    <x v="16"/>
  </r>
  <r>
    <x v="228"/>
    <n v="202546"/>
    <x v="16"/>
  </r>
  <r>
    <x v="229"/>
    <n v="202546"/>
    <x v="16"/>
  </r>
  <r>
    <x v="230"/>
    <n v="202547"/>
    <x v="3"/>
  </r>
  <r>
    <x v="231"/>
    <n v="202547"/>
    <x v="3"/>
  </r>
  <r>
    <x v="232"/>
    <n v="202547"/>
    <x v="3"/>
  </r>
  <r>
    <x v="233"/>
    <n v="202547"/>
    <x v="3"/>
  </r>
  <r>
    <x v="234"/>
    <n v="202547"/>
    <x v="3"/>
  </r>
  <r>
    <x v="235"/>
    <n v="202548"/>
    <x v="5"/>
  </r>
  <r>
    <x v="236"/>
    <n v="202548"/>
    <x v="5"/>
  </r>
  <r>
    <x v="237"/>
    <n v="202548"/>
    <x v="5"/>
  </r>
  <r>
    <x v="238"/>
    <n v="202548"/>
    <x v="5"/>
  </r>
  <r>
    <x v="239"/>
    <n v="202548"/>
    <x v="5"/>
  </r>
  <r>
    <x v="240"/>
    <n v="202549"/>
    <x v="6"/>
  </r>
  <r>
    <x v="241"/>
    <n v="202549"/>
    <x v="6"/>
  </r>
  <r>
    <x v="242"/>
    <n v="202549"/>
    <x v="6"/>
  </r>
  <r>
    <x v="243"/>
    <n v="202549"/>
    <x v="6"/>
  </r>
  <r>
    <x v="244"/>
    <n v="202549"/>
    <x v="6"/>
  </r>
  <r>
    <x v="245"/>
    <n v="202550"/>
    <x v="7"/>
  </r>
  <r>
    <x v="246"/>
    <n v="202550"/>
    <x v="7"/>
  </r>
  <r>
    <x v="247"/>
    <n v="202550"/>
    <x v="7"/>
  </r>
  <r>
    <x v="248"/>
    <n v="202550"/>
    <x v="7"/>
  </r>
  <r>
    <x v="249"/>
    <n v="202550"/>
    <x v="7"/>
  </r>
  <r>
    <x v="250"/>
    <n v="202551"/>
    <x v="8"/>
  </r>
  <r>
    <x v="251"/>
    <n v="202551"/>
    <x v="8"/>
  </r>
  <r>
    <x v="252"/>
    <n v="202551"/>
    <x v="8"/>
  </r>
  <r>
    <x v="253"/>
    <n v="202551"/>
    <x v="8"/>
  </r>
  <r>
    <x v="254"/>
    <n v="202551"/>
    <x v="8"/>
  </r>
  <r>
    <x v="255"/>
    <n v="202552"/>
    <x v="17"/>
  </r>
  <r>
    <x v="256"/>
    <n v="202552"/>
    <x v="17"/>
  </r>
  <r>
    <x v="257"/>
    <n v="202552"/>
    <x v="17"/>
  </r>
  <r>
    <x v="258"/>
    <n v="202552"/>
    <x v="17"/>
  </r>
  <r>
    <x v="259"/>
    <n v="202552"/>
    <x v="17"/>
  </r>
  <r>
    <x v="260"/>
    <n v="202601"/>
    <x v="18"/>
  </r>
  <r>
    <x v="261"/>
    <n v="202601"/>
    <x v="18"/>
  </r>
  <r>
    <x v="262"/>
    <n v="202601"/>
    <x v="18"/>
  </r>
  <r>
    <x v="263"/>
    <n v="202601"/>
    <x v="18"/>
  </r>
  <r>
    <x v="264"/>
    <n v="202601"/>
    <x v="18"/>
  </r>
  <r>
    <x v="265"/>
    <n v="202602"/>
    <x v="19"/>
  </r>
  <r>
    <x v="266"/>
    <n v="202602"/>
    <x v="19"/>
  </r>
  <r>
    <x v="267"/>
    <n v="202602"/>
    <x v="19"/>
  </r>
  <r>
    <x v="268"/>
    <n v="202602"/>
    <x v="19"/>
  </r>
  <r>
    <x v="269"/>
    <n v="202602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0D4C4A-BDDC-4A80-A2BC-24BB4A06850F}" name="PivotTable6" cacheId="106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fieldListSortAscending="1">
  <location ref="A1:N6" firstHeaderRow="1" firstDataRow="2" firstDataCol="1"/>
  <pivotFields count="6">
    <pivotField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showAll="0"/>
    <pivotField dataField="1"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6">
        <item sd="0" x="0"/>
        <item x="1"/>
        <item x="2"/>
        <item x="3"/>
        <item sd="0" x="4"/>
        <item t="default"/>
      </items>
    </pivotField>
  </pivotFields>
  <rowFields count="1">
    <field x="5"/>
  </rowFields>
  <rowItems count="4">
    <i>
      <x v="1"/>
    </i>
    <i>
      <x v="2"/>
    </i>
    <i>
      <x v="3"/>
    </i>
    <i t="grand">
      <x/>
    </i>
  </rowItems>
  <colFields count="1">
    <field x="3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me von Umsatz" fld="2" baseField="5" baseItem="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5CD97C-1760-4ED8-9ED2-2C9770E1BAEF}" name="Tabelle1" displayName="Tabelle1" ref="A4:D58" totalsRowShown="0">
  <autoFilter ref="A4:D58" xr:uid="{DD5CD97C-1760-4ED8-9ED2-2C9770E1BAEF}"/>
  <tableColumns count="4">
    <tableColumn id="1" xr3:uid="{0911FF19-CD1C-4E3A-9CD0-456707F3EB9B}" name="KW"/>
    <tableColumn id="2" xr3:uid="{CDCE2E2A-EBD4-4D70-A934-6CCB804CD95D}" name="JahrKW" dataDxfId="2"/>
    <tableColumn id="3" xr3:uid="{B110A62D-728E-4EA1-9766-11AB18101923}" name="Umsatz pro KW" dataDxfId="1"/>
    <tableColumn id="4" xr3:uid="{6169B973-8BBE-455E-91F3-3495C906E049}" name="KW_Mo" dataDxfId="0">
      <calculatedColumnFormula xml:space="preserve"> DATE(INT(B5/100), 1,0) - WEEKDAY(DATE(INT(B5/100),1,4),3)-3 + MOD(B5,100)*7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D73A-A6FF-4F71-85F8-CCBDA28DDB1D}">
  <sheetPr codeName="Tabelle2"/>
  <dimension ref="A1:N6"/>
  <sheetViews>
    <sheetView tabSelected="1" workbookViewId="0">
      <selection activeCell="I17" sqref="I17"/>
    </sheetView>
  </sheetViews>
  <sheetFormatPr baseColWidth="10" defaultRowHeight="15.75" x14ac:dyDescent="0.25"/>
  <cols>
    <col min="1" max="1" width="20.125" bestFit="1" customWidth="1"/>
    <col min="2" max="2" width="21.375" bestFit="1" customWidth="1"/>
    <col min="3" max="5" width="5.375" bestFit="1" customWidth="1"/>
    <col min="6" max="6" width="6.375" bestFit="1" customWidth="1"/>
    <col min="7" max="13" width="5.375" bestFit="1" customWidth="1"/>
    <col min="14" max="14" width="14.125" bestFit="1" customWidth="1"/>
  </cols>
  <sheetData>
    <row r="1" spans="1:14" x14ac:dyDescent="0.25">
      <c r="A1" s="10" t="s">
        <v>25</v>
      </c>
      <c r="B1" s="10" t="s">
        <v>24</v>
      </c>
    </row>
    <row r="2" spans="1:14" x14ac:dyDescent="0.25">
      <c r="A2" s="10" t="s">
        <v>19</v>
      </c>
      <c r="B2" t="s">
        <v>8</v>
      </c>
      <c r="C2" t="s">
        <v>9</v>
      </c>
      <c r="D2" t="s">
        <v>10</v>
      </c>
      <c r="E2" t="s">
        <v>11</v>
      </c>
      <c r="F2" t="s">
        <v>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7</v>
      </c>
      <c r="N2" t="s">
        <v>20</v>
      </c>
    </row>
    <row r="3" spans="1:14" x14ac:dyDescent="0.25">
      <c r="A3" s="11" t="s">
        <v>21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>
        <v>1000</v>
      </c>
      <c r="N3" s="12">
        <v>1000</v>
      </c>
    </row>
    <row r="4" spans="1:14" x14ac:dyDescent="0.25">
      <c r="A4" s="11" t="s">
        <v>22</v>
      </c>
      <c r="B4" s="12">
        <v>9800</v>
      </c>
      <c r="C4" s="12">
        <v>9153.0000000000018</v>
      </c>
      <c r="D4" s="12">
        <v>6020</v>
      </c>
      <c r="E4" s="12">
        <v>1590</v>
      </c>
      <c r="F4" s="12">
        <v>10940</v>
      </c>
      <c r="G4" s="12">
        <v>5653</v>
      </c>
      <c r="H4" s="12">
        <v>1832</v>
      </c>
      <c r="I4" s="12">
        <v>9818</v>
      </c>
      <c r="J4" s="12">
        <v>6713</v>
      </c>
      <c r="K4" s="12">
        <v>1900</v>
      </c>
      <c r="L4" s="12">
        <v>4490</v>
      </c>
      <c r="M4" s="12">
        <v>6959.0000000000018</v>
      </c>
      <c r="N4" s="12">
        <v>74868</v>
      </c>
    </row>
    <row r="5" spans="1:14" x14ac:dyDescent="0.25">
      <c r="A5" s="11" t="s">
        <v>23</v>
      </c>
      <c r="B5" s="12">
        <v>11.000000000000002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v>11.000000000000002</v>
      </c>
    </row>
    <row r="6" spans="1:14" x14ac:dyDescent="0.25">
      <c r="A6" s="11" t="s">
        <v>20</v>
      </c>
      <c r="B6" s="12">
        <v>9811</v>
      </c>
      <c r="C6" s="12">
        <v>9153.0000000000018</v>
      </c>
      <c r="D6" s="12">
        <v>6020</v>
      </c>
      <c r="E6" s="12">
        <v>1590</v>
      </c>
      <c r="F6" s="12">
        <v>10940</v>
      </c>
      <c r="G6" s="12">
        <v>5653</v>
      </c>
      <c r="H6" s="12">
        <v>1832</v>
      </c>
      <c r="I6" s="12">
        <v>9818</v>
      </c>
      <c r="J6" s="12">
        <v>6713</v>
      </c>
      <c r="K6" s="12">
        <v>1900</v>
      </c>
      <c r="L6" s="12">
        <v>4490</v>
      </c>
      <c r="M6" s="12">
        <v>7959.0000000000018</v>
      </c>
      <c r="N6" s="12">
        <v>75879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58"/>
  <sheetViews>
    <sheetView workbookViewId="0">
      <selection activeCell="D58" sqref="D58"/>
    </sheetView>
  </sheetViews>
  <sheetFormatPr baseColWidth="10" defaultColWidth="11.5" defaultRowHeight="15.75" x14ac:dyDescent="0.25"/>
  <cols>
    <col min="1" max="1" width="9.375" customWidth="1"/>
    <col min="2" max="2" width="8.75" customWidth="1"/>
    <col min="3" max="3" width="13.125" bestFit="1" customWidth="1"/>
    <col min="4" max="4" width="12.875" customWidth="1"/>
    <col min="5" max="5" width="2" customWidth="1"/>
    <col min="6" max="6" width="12.875" customWidth="1"/>
    <col min="7" max="7" width="3.25" customWidth="1"/>
    <col min="8" max="21" width="11.75" customWidth="1"/>
  </cols>
  <sheetData>
    <row r="1" spans="1:21" x14ac:dyDescent="0.25">
      <c r="H1" s="9">
        <v>45627</v>
      </c>
      <c r="I1" s="4">
        <f>H2+1</f>
        <v>45658</v>
      </c>
      <c r="J1" s="4">
        <f>I2+1</f>
        <v>45689</v>
      </c>
      <c r="K1" s="4">
        <f t="shared" ref="K1:T1" si="0">J2+1</f>
        <v>45717</v>
      </c>
      <c r="L1" s="4">
        <f t="shared" si="0"/>
        <v>45748</v>
      </c>
      <c r="M1" s="4">
        <f t="shared" si="0"/>
        <v>45778</v>
      </c>
      <c r="N1" s="4">
        <f t="shared" si="0"/>
        <v>45809</v>
      </c>
      <c r="O1" s="4">
        <f t="shared" si="0"/>
        <v>45839</v>
      </c>
      <c r="P1" s="4">
        <f t="shared" si="0"/>
        <v>45870</v>
      </c>
      <c r="Q1" s="4">
        <f t="shared" si="0"/>
        <v>45901</v>
      </c>
      <c r="R1" s="4">
        <f t="shared" si="0"/>
        <v>45931</v>
      </c>
      <c r="S1" s="4">
        <f t="shared" si="0"/>
        <v>45962</v>
      </c>
      <c r="T1" s="4">
        <f t="shared" si="0"/>
        <v>45992</v>
      </c>
      <c r="U1" s="4">
        <f>T2+1</f>
        <v>46023</v>
      </c>
    </row>
    <row r="2" spans="1:21" x14ac:dyDescent="0.25">
      <c r="H2" s="4">
        <f>EOMONTH(H1,0)</f>
        <v>45657</v>
      </c>
      <c r="I2" s="4">
        <f>EOMONTH(I1,0)</f>
        <v>45688</v>
      </c>
      <c r="J2" s="4">
        <f>EOMONTH(J1,0)</f>
        <v>45716</v>
      </c>
      <c r="K2" s="4">
        <f t="shared" ref="K2:T2" si="1">EOMONTH(K1,0)</f>
        <v>45747</v>
      </c>
      <c r="L2" s="4">
        <f t="shared" si="1"/>
        <v>45777</v>
      </c>
      <c r="M2" s="4">
        <f t="shared" si="1"/>
        <v>45808</v>
      </c>
      <c r="N2" s="4">
        <f t="shared" si="1"/>
        <v>45838</v>
      </c>
      <c r="O2" s="4">
        <f t="shared" si="1"/>
        <v>45869</v>
      </c>
      <c r="P2" s="4">
        <f t="shared" si="1"/>
        <v>45900</v>
      </c>
      <c r="Q2" s="4">
        <f t="shared" si="1"/>
        <v>45930</v>
      </c>
      <c r="R2" s="4">
        <f t="shared" si="1"/>
        <v>45961</v>
      </c>
      <c r="S2" s="4">
        <f t="shared" si="1"/>
        <v>45991</v>
      </c>
      <c r="T2" s="4">
        <f t="shared" si="1"/>
        <v>46022</v>
      </c>
      <c r="U2" s="4">
        <f>EOMONTH(U1,0)</f>
        <v>46053</v>
      </c>
    </row>
    <row r="3" spans="1:21" x14ac:dyDescent="0.25">
      <c r="A3" s="5">
        <v>2025</v>
      </c>
      <c r="B3" s="5"/>
      <c r="C3" s="5" t="s">
        <v>2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7</v>
      </c>
      <c r="U3" s="2" t="s">
        <v>8</v>
      </c>
    </row>
    <row r="4" spans="1:21" x14ac:dyDescent="0.25">
      <c r="A4" s="2" t="s">
        <v>0</v>
      </c>
      <c r="B4" s="2" t="s">
        <v>6</v>
      </c>
      <c r="C4" s="2" t="s">
        <v>3</v>
      </c>
      <c r="D4" s="2" t="s">
        <v>4</v>
      </c>
      <c r="F4" t="s">
        <v>5</v>
      </c>
      <c r="G4" s="7" t="s">
        <v>18</v>
      </c>
      <c r="H4" s="8">
        <f>SUM(H5:H58)</f>
        <v>714.29</v>
      </c>
      <c r="I4" s="8">
        <f t="shared" ref="I4:U4" si="2">SUM(I5:I58)</f>
        <v>9571.4199999999983</v>
      </c>
      <c r="J4" s="8">
        <f t="shared" si="2"/>
        <v>9623.5800000000017</v>
      </c>
      <c r="K4" s="8">
        <f t="shared" si="2"/>
        <v>6029.42</v>
      </c>
      <c r="L4" s="8">
        <f t="shared" si="2"/>
        <v>1564.29</v>
      </c>
      <c r="M4" s="8">
        <f t="shared" si="2"/>
        <v>10800</v>
      </c>
      <c r="N4" s="8">
        <f t="shared" si="2"/>
        <v>5824.43</v>
      </c>
      <c r="O4" s="8">
        <f t="shared" si="2"/>
        <v>1782.86</v>
      </c>
      <c r="P4" s="8">
        <f t="shared" si="2"/>
        <v>9895.7099999999991</v>
      </c>
      <c r="Q4" s="8">
        <f t="shared" si="2"/>
        <v>6667.29</v>
      </c>
      <c r="R4" s="8">
        <f t="shared" si="2"/>
        <v>1862.85</v>
      </c>
      <c r="S4" s="8">
        <f t="shared" si="2"/>
        <v>4572.8600000000006</v>
      </c>
      <c r="T4" s="8">
        <f t="shared" si="2"/>
        <v>6957.29</v>
      </c>
      <c r="U4" s="8">
        <f t="shared" si="2"/>
        <v>12.71</v>
      </c>
    </row>
    <row r="5" spans="1:21" x14ac:dyDescent="0.25">
      <c r="A5">
        <v>1</v>
      </c>
      <c r="B5" s="3">
        <f>$A$3*100 + A5</f>
        <v>202501</v>
      </c>
      <c r="C5" s="1">
        <v>2500</v>
      </c>
      <c r="D5" s="4">
        <f xml:space="preserve"> DATE(INT(B5/100), 1,0) - WEEKDAY(DATE(INT(B5/100),1,4),3)-3 + MOD(B5,100)*7</f>
        <v>45656</v>
      </c>
      <c r="E5" s="4"/>
      <c r="F5" s="4">
        <f>D5+6</f>
        <v>45662</v>
      </c>
      <c r="H5" s="6">
        <f>ROUND( ( AND($D5&lt;&gt;"", $F5&lt;&gt;"", H$1&lt;&gt;"", H$2&lt;&gt;"", $F5&gt;=$D5, H$2&gt;=H$1) * MAX( 0, MIN( $F5, H$2 ) + 1 - MAX( $D5, H$1 ) ) ) * ($C5/7), 2 )</f>
        <v>714.29</v>
      </c>
      <c r="I5" s="6">
        <f>ROUND( ( AND($D5&lt;&gt;"", $F5&lt;&gt;"", I$1&lt;&gt;"", I$2&lt;&gt;"", $F5&gt;=$D5, I$2&gt;=I$1) * MAX( 0, MIN( $F5, I$2 ) + 1 - MAX( $D5, I$1 ) ) ) * ($C5/7), 2 )</f>
        <v>1785.71</v>
      </c>
      <c r="J5" s="6">
        <f>ROUND( ( AND($D5&lt;&gt;"", $F5&lt;&gt;"", J$1&lt;&gt;"", J$2&lt;&gt;"", $F5&gt;=$D5, J$2&gt;=J$1) * MAX( 0, MIN( $F5, J$2 ) + 1 - MAX( $D5, J$1 ) ) ) * ($C5/7), 2 )</f>
        <v>0</v>
      </c>
      <c r="K5" s="6">
        <f>ROUND( ( AND($D5&lt;&gt;"", $F5&lt;&gt;"", K$1&lt;&gt;"", K$2&lt;&gt;"", $F5&gt;=$D5, K$2&gt;=K$1) * MAX( 0, MIN( $F5, K$2 ) + 1 - MAX( $D5, K$1 ) ) ) * ($C5/7), 2 )</f>
        <v>0</v>
      </c>
      <c r="L5" s="6">
        <f>ROUND( ( AND($D5&lt;&gt;"", $F5&lt;&gt;"", L$1&lt;&gt;"", L$2&lt;&gt;"", $F5&gt;=$D5, L$2&gt;=L$1) * MAX( 0, MIN( $F5, L$2 ) + 1 - MAX( $D5, L$1 ) ) ) * ($C5/7), 2 )</f>
        <v>0</v>
      </c>
      <c r="M5" s="6">
        <f>ROUND( ( AND($D5&lt;&gt;"", $F5&lt;&gt;"", M$1&lt;&gt;"", M$2&lt;&gt;"", $F5&gt;=$D5, M$2&gt;=M$1) * MAX( 0, MIN( $F5, M$2 ) + 1 - MAX( $D5, M$1 ) ) ) * ($C5/7), 2 )</f>
        <v>0</v>
      </c>
      <c r="N5" s="6">
        <f>ROUND( ( AND($D5&lt;&gt;"", $F5&lt;&gt;"", N$1&lt;&gt;"", N$2&lt;&gt;"", $F5&gt;=$D5, N$2&gt;=N$1) * MAX( 0, MIN( $F5, N$2 ) + 1 - MAX( $D5, N$1 ) ) ) * ($C5/7), 2 )</f>
        <v>0</v>
      </c>
      <c r="O5" s="6">
        <f>ROUND( ( AND($D5&lt;&gt;"", $F5&lt;&gt;"", O$1&lt;&gt;"", O$2&lt;&gt;"", $F5&gt;=$D5, O$2&gt;=O$1) * MAX( 0, MIN( $F5, O$2 ) + 1 - MAX( $D5, O$1 ) ) ) * ($C5/7), 2 )</f>
        <v>0</v>
      </c>
      <c r="P5" s="6">
        <f>ROUND( ( AND($D5&lt;&gt;"", $F5&lt;&gt;"", P$1&lt;&gt;"", P$2&lt;&gt;"", $F5&gt;=$D5, P$2&gt;=P$1) * MAX( 0, MIN( $F5, P$2 ) + 1 - MAX( $D5, P$1 ) ) ) * ($C5/7), 2 )</f>
        <v>0</v>
      </c>
      <c r="Q5" s="6">
        <f>ROUND( ( AND($D5&lt;&gt;"", $F5&lt;&gt;"", Q$1&lt;&gt;"", Q$2&lt;&gt;"", $F5&gt;=$D5, Q$2&gt;=Q$1) * MAX( 0, MIN( $F5, Q$2 ) + 1 - MAX( $D5, Q$1 ) ) ) * ($C5/7), 2 )</f>
        <v>0</v>
      </c>
      <c r="R5" s="6">
        <f>ROUND( ( AND($D5&lt;&gt;"", $F5&lt;&gt;"", R$1&lt;&gt;"", R$2&lt;&gt;"", $F5&gt;=$D5, R$2&gt;=R$1) * MAX( 0, MIN( $F5, R$2 ) + 1 - MAX( $D5, R$1 ) ) ) * ($C5/7), 2 )</f>
        <v>0</v>
      </c>
      <c r="S5" s="6">
        <f>ROUND( ( AND($D5&lt;&gt;"", $F5&lt;&gt;"", S$1&lt;&gt;"", S$2&lt;&gt;"", $F5&gt;=$D5, S$2&gt;=S$1) * MAX( 0, MIN( $F5, S$2 ) + 1 - MAX( $D5, S$1 ) ) ) * ($C5/7), 2 )</f>
        <v>0</v>
      </c>
      <c r="T5" s="6">
        <f>ROUND( ( AND($D5&lt;&gt;"", $F5&lt;&gt;"", T$1&lt;&gt;"", T$2&lt;&gt;"", $F5&gt;=$D5, T$2&gt;=T$1) * MAX( 0, MIN( $F5, T$2 ) + 1 - MAX( $D5, T$1 ) ) ) * ($C5/7), 2 )</f>
        <v>0</v>
      </c>
      <c r="U5" s="6">
        <f>ROUND( ( AND($D5&lt;&gt;"", $F5&lt;&gt;"", U$1&lt;&gt;"", U$2&lt;&gt;"", $F5&gt;=$D5, U$2&gt;=U$1) * MAX( 0, MIN( $F5, U$2 ) + 1 - MAX( $D5, U$1 ) ) ) * ($C5/7), 2 )</f>
        <v>0</v>
      </c>
    </row>
    <row r="6" spans="1:21" x14ac:dyDescent="0.25">
      <c r="A6">
        <v>2</v>
      </c>
      <c r="B6" s="3">
        <f>$A$3*100 + A6</f>
        <v>202502</v>
      </c>
      <c r="C6" s="1">
        <v>3000</v>
      </c>
      <c r="D6" s="4">
        <f t="shared" ref="D6:D58" si="3" xml:space="preserve"> DATE(INT(B6/100), 1,0) - WEEKDAY(DATE(INT(B6/100),1,4),3)-3 + MOD(B6,100)*7</f>
        <v>45663</v>
      </c>
      <c r="E6" s="4"/>
      <c r="F6" s="4">
        <f t="shared" ref="F6:F58" si="4">D6+6</f>
        <v>45669</v>
      </c>
      <c r="H6" s="6">
        <f t="shared" ref="H6:U37" si="5">ROUND( ( AND($D6&lt;&gt;"", $F6&lt;&gt;"", H$1&lt;&gt;"", H$2&lt;&gt;"", $F6&gt;=$D6, H$2&gt;=H$1) * MAX( 0, MIN( $F6, H$2 ) + 1 - MAX( $D6, H$1 ) ) ) * ($C6/7), 2 )</f>
        <v>0</v>
      </c>
      <c r="I6" s="6">
        <f>ROUND( ( AND($D6&lt;&gt;"", $F6&lt;&gt;"", I$1&lt;&gt;"", I$2&lt;&gt;"", $F6&gt;=$D6, I$2&gt;=I$1) * MAX( 0, MIN( $F6, I$2 ) + 1 - MAX( $D6, I$1 ) ) ) * ($C6/7), 2 )</f>
        <v>3000</v>
      </c>
      <c r="J6" s="6">
        <f>ROUND( ( AND($D6&lt;&gt;"", $F6&lt;&gt;"", J$1&lt;&gt;"", J$2&lt;&gt;"", $F6&gt;=$D6, J$2&gt;=J$1) * MAX( 0, MIN( $F6, J$2 ) + 1 - MAX( $D6, J$1 ) ) ) * ($C6/7), 2 )</f>
        <v>0</v>
      </c>
      <c r="K6" s="6">
        <f>ROUND( ( AND($D6&lt;&gt;"", $F6&lt;&gt;"", K$1&lt;&gt;"", K$2&lt;&gt;"", $F6&gt;=$D6, K$2&gt;=K$1) * MAX( 0, MIN( $F6, K$2 ) + 1 - MAX( $D6, K$1 ) ) ) * ($C6/7), 2 )</f>
        <v>0</v>
      </c>
      <c r="L6" s="6">
        <f>ROUND( ( AND($D6&lt;&gt;"", $F6&lt;&gt;"", L$1&lt;&gt;"", L$2&lt;&gt;"", $F6&gt;=$D6, L$2&gt;=L$1) * MAX( 0, MIN( $F6, L$2 ) + 1 - MAX( $D6, L$1 ) ) ) * ($C6/7), 2 )</f>
        <v>0</v>
      </c>
      <c r="M6" s="6">
        <f>ROUND( ( AND($D6&lt;&gt;"", $F6&lt;&gt;"", M$1&lt;&gt;"", M$2&lt;&gt;"", $F6&gt;=$D6, M$2&gt;=M$1) * MAX( 0, MIN( $F6, M$2 ) + 1 - MAX( $D6, M$1 ) ) ) * ($C6/7), 2 )</f>
        <v>0</v>
      </c>
      <c r="N6" s="6">
        <f>ROUND( ( AND($D6&lt;&gt;"", $F6&lt;&gt;"", N$1&lt;&gt;"", N$2&lt;&gt;"", $F6&gt;=$D6, N$2&gt;=N$1) * MAX( 0, MIN( $F6, N$2 ) + 1 - MAX( $D6, N$1 ) ) ) * ($C6/7), 2 )</f>
        <v>0</v>
      </c>
      <c r="O6" s="6">
        <f>ROUND( ( AND($D6&lt;&gt;"", $F6&lt;&gt;"", O$1&lt;&gt;"", O$2&lt;&gt;"", $F6&gt;=$D6, O$2&gt;=O$1) * MAX( 0, MIN( $F6, O$2 ) + 1 - MAX( $D6, O$1 ) ) ) * ($C6/7), 2 )</f>
        <v>0</v>
      </c>
      <c r="P6" s="6">
        <f>ROUND( ( AND($D6&lt;&gt;"", $F6&lt;&gt;"", P$1&lt;&gt;"", P$2&lt;&gt;"", $F6&gt;=$D6, P$2&gt;=P$1) * MAX( 0, MIN( $F6, P$2 ) + 1 - MAX( $D6, P$1 ) ) ) * ($C6/7), 2 )</f>
        <v>0</v>
      </c>
      <c r="Q6" s="6">
        <f>ROUND( ( AND($D6&lt;&gt;"", $F6&lt;&gt;"", Q$1&lt;&gt;"", Q$2&lt;&gt;"", $F6&gt;=$D6, Q$2&gt;=Q$1) * MAX( 0, MIN( $F6, Q$2 ) + 1 - MAX( $D6, Q$1 ) ) ) * ($C6/7), 2 )</f>
        <v>0</v>
      </c>
      <c r="R6" s="6">
        <f>ROUND( ( AND($D6&lt;&gt;"", $F6&lt;&gt;"", R$1&lt;&gt;"", R$2&lt;&gt;"", $F6&gt;=$D6, R$2&gt;=R$1) * MAX( 0, MIN( $F6, R$2 ) + 1 - MAX( $D6, R$1 ) ) ) * ($C6/7), 2 )</f>
        <v>0</v>
      </c>
      <c r="S6" s="6">
        <f>ROUND( ( AND($D6&lt;&gt;"", $F6&lt;&gt;"", S$1&lt;&gt;"", S$2&lt;&gt;"", $F6&gt;=$D6, S$2&gt;=S$1) * MAX( 0, MIN( $F6, S$2 ) + 1 - MAX( $D6, S$1 ) ) ) * ($C6/7), 2 )</f>
        <v>0</v>
      </c>
      <c r="T6" s="6">
        <f>ROUND( ( AND($D6&lt;&gt;"", $F6&lt;&gt;"", T$1&lt;&gt;"", T$2&lt;&gt;"", $F6&gt;=$D6, T$2&gt;=T$1) * MAX( 0, MIN( $F6, T$2 ) + 1 - MAX( $D6, T$1 ) ) ) * ($C6/7), 2 )</f>
        <v>0</v>
      </c>
      <c r="U6" s="6">
        <f>ROUND( ( AND($D6&lt;&gt;"", $F6&lt;&gt;"", U$1&lt;&gt;"", U$2&lt;&gt;"", $F6&gt;=$D6, U$2&gt;=U$1) * MAX( 0, MIN( $F6, U$2 ) + 1 - MAX( $D6, U$1 ) ) ) * ($C6/7), 2 )</f>
        <v>0</v>
      </c>
    </row>
    <row r="7" spans="1:21" x14ac:dyDescent="0.25">
      <c r="A7">
        <v>3</v>
      </c>
      <c r="B7" s="3">
        <f>$A$3*100 + A7</f>
        <v>202503</v>
      </c>
      <c r="C7" s="1">
        <v>2000</v>
      </c>
      <c r="D7" s="4">
        <f t="shared" si="3"/>
        <v>45670</v>
      </c>
      <c r="E7" s="4"/>
      <c r="F7" s="4">
        <f t="shared" si="4"/>
        <v>45676</v>
      </c>
      <c r="H7" s="6">
        <f t="shared" si="5"/>
        <v>0</v>
      </c>
      <c r="I7" s="6">
        <f>ROUND( ( AND($D7&lt;&gt;"", $F7&lt;&gt;"", I$1&lt;&gt;"", I$2&lt;&gt;"", $F7&gt;=$D7, I$2&gt;=I$1) * MAX( 0, MIN( $F7, I$2 ) + 1 - MAX( $D7, I$1 ) ) ) * ($C7/7), 2 )</f>
        <v>2000</v>
      </c>
      <c r="J7" s="6">
        <f>ROUND( ( AND($D7&lt;&gt;"", $F7&lt;&gt;"", J$1&lt;&gt;"", J$2&lt;&gt;"", $F7&gt;=$D7, J$2&gt;=J$1) * MAX( 0, MIN( $F7, J$2 ) + 1 - MAX( $D7, J$1 ) ) ) * ($C7/7), 2 )</f>
        <v>0</v>
      </c>
      <c r="K7" s="6">
        <f>ROUND( ( AND($D7&lt;&gt;"", $F7&lt;&gt;"", K$1&lt;&gt;"", K$2&lt;&gt;"", $F7&gt;=$D7, K$2&gt;=K$1) * MAX( 0, MIN( $F7, K$2 ) + 1 - MAX( $D7, K$1 ) ) ) * ($C7/7), 2 )</f>
        <v>0</v>
      </c>
      <c r="L7" s="6">
        <f>ROUND( ( AND($D7&lt;&gt;"", $F7&lt;&gt;"", L$1&lt;&gt;"", L$2&lt;&gt;"", $F7&gt;=$D7, L$2&gt;=L$1) * MAX( 0, MIN( $F7, L$2 ) + 1 - MAX( $D7, L$1 ) ) ) * ($C7/7), 2 )</f>
        <v>0</v>
      </c>
      <c r="M7" s="6">
        <f>ROUND( ( AND($D7&lt;&gt;"", $F7&lt;&gt;"", M$1&lt;&gt;"", M$2&lt;&gt;"", $F7&gt;=$D7, M$2&gt;=M$1) * MAX( 0, MIN( $F7, M$2 ) + 1 - MAX( $D7, M$1 ) ) ) * ($C7/7), 2 )</f>
        <v>0</v>
      </c>
      <c r="N7" s="6">
        <f>ROUND( ( AND($D7&lt;&gt;"", $F7&lt;&gt;"", N$1&lt;&gt;"", N$2&lt;&gt;"", $F7&gt;=$D7, N$2&gt;=N$1) * MAX( 0, MIN( $F7, N$2 ) + 1 - MAX( $D7, N$1 ) ) ) * ($C7/7), 2 )</f>
        <v>0</v>
      </c>
      <c r="O7" s="6">
        <f>ROUND( ( AND($D7&lt;&gt;"", $F7&lt;&gt;"", O$1&lt;&gt;"", O$2&lt;&gt;"", $F7&gt;=$D7, O$2&gt;=O$1) * MAX( 0, MIN( $F7, O$2 ) + 1 - MAX( $D7, O$1 ) ) ) * ($C7/7), 2 )</f>
        <v>0</v>
      </c>
      <c r="P7" s="6">
        <f>ROUND( ( AND($D7&lt;&gt;"", $F7&lt;&gt;"", P$1&lt;&gt;"", P$2&lt;&gt;"", $F7&gt;=$D7, P$2&gt;=P$1) * MAX( 0, MIN( $F7, P$2 ) + 1 - MAX( $D7, P$1 ) ) ) * ($C7/7), 2 )</f>
        <v>0</v>
      </c>
      <c r="Q7" s="6">
        <f>ROUND( ( AND($D7&lt;&gt;"", $F7&lt;&gt;"", Q$1&lt;&gt;"", Q$2&lt;&gt;"", $F7&gt;=$D7, Q$2&gt;=Q$1) * MAX( 0, MIN( $F7, Q$2 ) + 1 - MAX( $D7, Q$1 ) ) ) * ($C7/7), 2 )</f>
        <v>0</v>
      </c>
      <c r="R7" s="6">
        <f>ROUND( ( AND($D7&lt;&gt;"", $F7&lt;&gt;"", R$1&lt;&gt;"", R$2&lt;&gt;"", $F7&gt;=$D7, R$2&gt;=R$1) * MAX( 0, MIN( $F7, R$2 ) + 1 - MAX( $D7, R$1 ) ) ) * ($C7/7), 2 )</f>
        <v>0</v>
      </c>
      <c r="S7" s="6">
        <f>ROUND( ( AND($D7&lt;&gt;"", $F7&lt;&gt;"", S$1&lt;&gt;"", S$2&lt;&gt;"", $F7&gt;=$D7, S$2&gt;=S$1) * MAX( 0, MIN( $F7, S$2 ) + 1 - MAX( $D7, S$1 ) ) ) * ($C7/7), 2 )</f>
        <v>0</v>
      </c>
      <c r="T7" s="6">
        <f>ROUND( ( AND($D7&lt;&gt;"", $F7&lt;&gt;"", T$1&lt;&gt;"", T$2&lt;&gt;"", $F7&gt;=$D7, T$2&gt;=T$1) * MAX( 0, MIN( $F7, T$2 ) + 1 - MAX( $D7, T$1 ) ) ) * ($C7/7), 2 )</f>
        <v>0</v>
      </c>
      <c r="U7" s="6">
        <f>ROUND( ( AND($D7&lt;&gt;"", $F7&lt;&gt;"", U$1&lt;&gt;"", U$2&lt;&gt;"", $F7&gt;=$D7, U$2&gt;=U$1) * MAX( 0, MIN( $F7, U$2 ) + 1 - MAX( $D7, U$1 ) ) ) * ($C7/7), 2 )</f>
        <v>0</v>
      </c>
    </row>
    <row r="8" spans="1:21" x14ac:dyDescent="0.25">
      <c r="A8">
        <v>4</v>
      </c>
      <c r="B8" s="3">
        <f>$A$3*100 + A8</f>
        <v>202504</v>
      </c>
      <c r="C8" s="1">
        <v>1500</v>
      </c>
      <c r="D8" s="4">
        <f t="shared" si="3"/>
        <v>45677</v>
      </c>
      <c r="E8" s="4"/>
      <c r="F8" s="4">
        <f t="shared" si="4"/>
        <v>45683</v>
      </c>
      <c r="H8" s="6">
        <f t="shared" si="5"/>
        <v>0</v>
      </c>
      <c r="I8" s="6">
        <f>ROUND( ( AND($D8&lt;&gt;"", $F8&lt;&gt;"", I$1&lt;&gt;"", I$2&lt;&gt;"", $F8&gt;=$D8, I$2&gt;=I$1) * MAX( 0, MIN( $F8, I$2 ) + 1 - MAX( $D8, I$1 ) ) ) * ($C8/7), 2 )</f>
        <v>1500</v>
      </c>
      <c r="J8" s="6">
        <f>ROUND( ( AND($D8&lt;&gt;"", $F8&lt;&gt;"", J$1&lt;&gt;"", J$2&lt;&gt;"", $F8&gt;=$D8, J$2&gt;=J$1) * MAX( 0, MIN( $F8, J$2 ) + 1 - MAX( $D8, J$1 ) ) ) * ($C8/7), 2 )</f>
        <v>0</v>
      </c>
      <c r="K8" s="6">
        <f>ROUND( ( AND($D8&lt;&gt;"", $F8&lt;&gt;"", K$1&lt;&gt;"", K$2&lt;&gt;"", $F8&gt;=$D8, K$2&gt;=K$1) * MAX( 0, MIN( $F8, K$2 ) + 1 - MAX( $D8, K$1 ) ) ) * ($C8/7), 2 )</f>
        <v>0</v>
      </c>
      <c r="L8" s="6">
        <f>ROUND( ( AND($D8&lt;&gt;"", $F8&lt;&gt;"", L$1&lt;&gt;"", L$2&lt;&gt;"", $F8&gt;=$D8, L$2&gt;=L$1) * MAX( 0, MIN( $F8, L$2 ) + 1 - MAX( $D8, L$1 ) ) ) * ($C8/7), 2 )</f>
        <v>0</v>
      </c>
      <c r="M8" s="6">
        <f>ROUND( ( AND($D8&lt;&gt;"", $F8&lt;&gt;"", M$1&lt;&gt;"", M$2&lt;&gt;"", $F8&gt;=$D8, M$2&gt;=M$1) * MAX( 0, MIN( $F8, M$2 ) + 1 - MAX( $D8, M$1 ) ) ) * ($C8/7), 2 )</f>
        <v>0</v>
      </c>
      <c r="N8" s="6">
        <f>ROUND( ( AND($D8&lt;&gt;"", $F8&lt;&gt;"", N$1&lt;&gt;"", N$2&lt;&gt;"", $F8&gt;=$D8, N$2&gt;=N$1) * MAX( 0, MIN( $F8, N$2 ) + 1 - MAX( $D8, N$1 ) ) ) * ($C8/7), 2 )</f>
        <v>0</v>
      </c>
      <c r="O8" s="6">
        <f>ROUND( ( AND($D8&lt;&gt;"", $F8&lt;&gt;"", O$1&lt;&gt;"", O$2&lt;&gt;"", $F8&gt;=$D8, O$2&gt;=O$1) * MAX( 0, MIN( $F8, O$2 ) + 1 - MAX( $D8, O$1 ) ) ) * ($C8/7), 2 )</f>
        <v>0</v>
      </c>
      <c r="P8" s="6">
        <f>ROUND( ( AND($D8&lt;&gt;"", $F8&lt;&gt;"", P$1&lt;&gt;"", P$2&lt;&gt;"", $F8&gt;=$D8, P$2&gt;=P$1) * MAX( 0, MIN( $F8, P$2 ) + 1 - MAX( $D8, P$1 ) ) ) * ($C8/7), 2 )</f>
        <v>0</v>
      </c>
      <c r="Q8" s="6">
        <f>ROUND( ( AND($D8&lt;&gt;"", $F8&lt;&gt;"", Q$1&lt;&gt;"", Q$2&lt;&gt;"", $F8&gt;=$D8, Q$2&gt;=Q$1) * MAX( 0, MIN( $F8, Q$2 ) + 1 - MAX( $D8, Q$1 ) ) ) * ($C8/7), 2 )</f>
        <v>0</v>
      </c>
      <c r="R8" s="6">
        <f>ROUND( ( AND($D8&lt;&gt;"", $F8&lt;&gt;"", R$1&lt;&gt;"", R$2&lt;&gt;"", $F8&gt;=$D8, R$2&gt;=R$1) * MAX( 0, MIN( $F8, R$2 ) + 1 - MAX( $D8, R$1 ) ) ) * ($C8/7), 2 )</f>
        <v>0</v>
      </c>
      <c r="S8" s="6">
        <f>ROUND( ( AND($D8&lt;&gt;"", $F8&lt;&gt;"", S$1&lt;&gt;"", S$2&lt;&gt;"", $F8&gt;=$D8, S$2&gt;=S$1) * MAX( 0, MIN( $F8, S$2 ) + 1 - MAX( $D8, S$1 ) ) ) * ($C8/7), 2 )</f>
        <v>0</v>
      </c>
      <c r="T8" s="6">
        <f>ROUND( ( AND($D8&lt;&gt;"", $F8&lt;&gt;"", T$1&lt;&gt;"", T$2&lt;&gt;"", $F8&gt;=$D8, T$2&gt;=T$1) * MAX( 0, MIN( $F8, T$2 ) + 1 - MAX( $D8, T$1 ) ) ) * ($C8/7), 2 )</f>
        <v>0</v>
      </c>
      <c r="U8" s="6">
        <f>ROUND( ( AND($D8&lt;&gt;"", $F8&lt;&gt;"", U$1&lt;&gt;"", U$2&lt;&gt;"", $F8&gt;=$D8, U$2&gt;=U$1) * MAX( 0, MIN( $F8, U$2 ) + 1 - MAX( $D8, U$1 ) ) ) * ($C8/7), 2 )</f>
        <v>0</v>
      </c>
    </row>
    <row r="9" spans="1:21" x14ac:dyDescent="0.25">
      <c r="A9">
        <v>5</v>
      </c>
      <c r="B9" s="3">
        <f>$A$3*100 + A9</f>
        <v>202505</v>
      </c>
      <c r="C9" s="1">
        <v>1800</v>
      </c>
      <c r="D9" s="4">
        <f t="shared" si="3"/>
        <v>45684</v>
      </c>
      <c r="E9" s="4"/>
      <c r="F9" s="4">
        <f t="shared" si="4"/>
        <v>45690</v>
      </c>
      <c r="H9" s="6">
        <f t="shared" si="5"/>
        <v>0</v>
      </c>
      <c r="I9" s="6">
        <f>ROUND( ( AND($D9&lt;&gt;"", $F9&lt;&gt;"", I$1&lt;&gt;"", I$2&lt;&gt;"", $F9&gt;=$D9, I$2&gt;=I$1) * MAX( 0, MIN( $F9, I$2 ) + 1 - MAX( $D9, I$1 ) ) ) * ($C9/7), 2 )</f>
        <v>1285.71</v>
      </c>
      <c r="J9" s="6">
        <f>ROUND( ( AND($D9&lt;&gt;"", $F9&lt;&gt;"", J$1&lt;&gt;"", J$2&lt;&gt;"", $F9&gt;=$D9, J$2&gt;=J$1) * MAX( 0, MIN( $F9, J$2 ) + 1 - MAX( $D9, J$1 ) ) ) * ($C9/7), 2 )</f>
        <v>514.29</v>
      </c>
      <c r="K9" s="6">
        <f>ROUND( ( AND($D9&lt;&gt;"", $F9&lt;&gt;"", K$1&lt;&gt;"", K$2&lt;&gt;"", $F9&gt;=$D9, K$2&gt;=K$1) * MAX( 0, MIN( $F9, K$2 ) + 1 - MAX( $D9, K$1 ) ) ) * ($C9/7), 2 )</f>
        <v>0</v>
      </c>
      <c r="L9" s="6">
        <f>ROUND( ( AND($D9&lt;&gt;"", $F9&lt;&gt;"", L$1&lt;&gt;"", L$2&lt;&gt;"", $F9&gt;=$D9, L$2&gt;=L$1) * MAX( 0, MIN( $F9, L$2 ) + 1 - MAX( $D9, L$1 ) ) ) * ($C9/7), 2 )</f>
        <v>0</v>
      </c>
      <c r="M9" s="6">
        <f>ROUND( ( AND($D9&lt;&gt;"", $F9&lt;&gt;"", M$1&lt;&gt;"", M$2&lt;&gt;"", $F9&gt;=$D9, M$2&gt;=M$1) * MAX( 0, MIN( $F9, M$2 ) + 1 - MAX( $D9, M$1 ) ) ) * ($C9/7), 2 )</f>
        <v>0</v>
      </c>
      <c r="N9" s="6">
        <f>ROUND( ( AND($D9&lt;&gt;"", $F9&lt;&gt;"", N$1&lt;&gt;"", N$2&lt;&gt;"", $F9&gt;=$D9, N$2&gt;=N$1) * MAX( 0, MIN( $F9, N$2 ) + 1 - MAX( $D9, N$1 ) ) ) * ($C9/7), 2 )</f>
        <v>0</v>
      </c>
      <c r="O9" s="6">
        <f>ROUND( ( AND($D9&lt;&gt;"", $F9&lt;&gt;"", O$1&lt;&gt;"", O$2&lt;&gt;"", $F9&gt;=$D9, O$2&gt;=O$1) * MAX( 0, MIN( $F9, O$2 ) + 1 - MAX( $D9, O$1 ) ) ) * ($C9/7), 2 )</f>
        <v>0</v>
      </c>
      <c r="P9" s="6">
        <f>ROUND( ( AND($D9&lt;&gt;"", $F9&lt;&gt;"", P$1&lt;&gt;"", P$2&lt;&gt;"", $F9&gt;=$D9, P$2&gt;=P$1) * MAX( 0, MIN( $F9, P$2 ) + 1 - MAX( $D9, P$1 ) ) ) * ($C9/7), 2 )</f>
        <v>0</v>
      </c>
      <c r="Q9" s="6">
        <f>ROUND( ( AND($D9&lt;&gt;"", $F9&lt;&gt;"", Q$1&lt;&gt;"", Q$2&lt;&gt;"", $F9&gt;=$D9, Q$2&gt;=Q$1) * MAX( 0, MIN( $F9, Q$2 ) + 1 - MAX( $D9, Q$1 ) ) ) * ($C9/7), 2 )</f>
        <v>0</v>
      </c>
      <c r="R9" s="6">
        <f>ROUND( ( AND($D9&lt;&gt;"", $F9&lt;&gt;"", R$1&lt;&gt;"", R$2&lt;&gt;"", $F9&gt;=$D9, R$2&gt;=R$1) * MAX( 0, MIN( $F9, R$2 ) + 1 - MAX( $D9, R$1 ) ) ) * ($C9/7), 2 )</f>
        <v>0</v>
      </c>
      <c r="S9" s="6">
        <f>ROUND( ( AND($D9&lt;&gt;"", $F9&lt;&gt;"", S$1&lt;&gt;"", S$2&lt;&gt;"", $F9&gt;=$D9, S$2&gt;=S$1) * MAX( 0, MIN( $F9, S$2 ) + 1 - MAX( $D9, S$1 ) ) ) * ($C9/7), 2 )</f>
        <v>0</v>
      </c>
      <c r="T9" s="6">
        <f>ROUND( ( AND($D9&lt;&gt;"", $F9&lt;&gt;"", T$1&lt;&gt;"", T$2&lt;&gt;"", $F9&gt;=$D9, T$2&gt;=T$1) * MAX( 0, MIN( $F9, T$2 ) + 1 - MAX( $D9, T$1 ) ) ) * ($C9/7), 2 )</f>
        <v>0</v>
      </c>
      <c r="U9" s="6">
        <f>ROUND( ( AND($D9&lt;&gt;"", $F9&lt;&gt;"", U$1&lt;&gt;"", U$2&lt;&gt;"", $F9&gt;=$D9, U$2&gt;=U$1) * MAX( 0, MIN( $F9, U$2 ) + 1 - MAX( $D9, U$1 ) ) ) * ($C9/7), 2 )</f>
        <v>0</v>
      </c>
    </row>
    <row r="10" spans="1:21" x14ac:dyDescent="0.25">
      <c r="A10">
        <v>6</v>
      </c>
      <c r="B10" s="3">
        <f>$A$3*100 + A10</f>
        <v>202506</v>
      </c>
      <c r="C10" s="1">
        <v>2300</v>
      </c>
      <c r="D10" s="4">
        <f t="shared" si="3"/>
        <v>45691</v>
      </c>
      <c r="E10" s="4"/>
      <c r="F10" s="4">
        <f t="shared" si="4"/>
        <v>45697</v>
      </c>
      <c r="H10" s="6">
        <f t="shared" si="5"/>
        <v>0</v>
      </c>
      <c r="I10" s="6">
        <f>ROUND( ( AND($D10&lt;&gt;"", $F10&lt;&gt;"", I$1&lt;&gt;"", I$2&lt;&gt;"", $F10&gt;=$D10, I$2&gt;=I$1) * MAX( 0, MIN( $F10, I$2 ) + 1 - MAX( $D10, I$1 ) ) ) * ($C10/7), 2 )</f>
        <v>0</v>
      </c>
      <c r="J10" s="6">
        <f>ROUND( ( AND($D10&lt;&gt;"", $F10&lt;&gt;"", J$1&lt;&gt;"", J$2&lt;&gt;"", $F10&gt;=$D10, J$2&gt;=J$1) * MAX( 0, MIN( $F10, J$2 ) + 1 - MAX( $D10, J$1 ) ) ) * ($C10/7), 2 )</f>
        <v>2300</v>
      </c>
      <c r="K10" s="6">
        <f>ROUND( ( AND($D10&lt;&gt;"", $F10&lt;&gt;"", K$1&lt;&gt;"", K$2&lt;&gt;"", $F10&gt;=$D10, K$2&gt;=K$1) * MAX( 0, MIN( $F10, K$2 ) + 1 - MAX( $D10, K$1 ) ) ) * ($C10/7), 2 )</f>
        <v>0</v>
      </c>
      <c r="L10" s="6">
        <f>ROUND( ( AND($D10&lt;&gt;"", $F10&lt;&gt;"", L$1&lt;&gt;"", L$2&lt;&gt;"", $F10&gt;=$D10, L$2&gt;=L$1) * MAX( 0, MIN( $F10, L$2 ) + 1 - MAX( $D10, L$1 ) ) ) * ($C10/7), 2 )</f>
        <v>0</v>
      </c>
      <c r="M10" s="6">
        <f>ROUND( ( AND($D10&lt;&gt;"", $F10&lt;&gt;"", M$1&lt;&gt;"", M$2&lt;&gt;"", $F10&gt;=$D10, M$2&gt;=M$1) * MAX( 0, MIN( $F10, M$2 ) + 1 - MAX( $D10, M$1 ) ) ) * ($C10/7), 2 )</f>
        <v>0</v>
      </c>
      <c r="N10" s="6">
        <f>ROUND( ( AND($D10&lt;&gt;"", $F10&lt;&gt;"", N$1&lt;&gt;"", N$2&lt;&gt;"", $F10&gt;=$D10, N$2&gt;=N$1) * MAX( 0, MIN( $F10, N$2 ) + 1 - MAX( $D10, N$1 ) ) ) * ($C10/7), 2 )</f>
        <v>0</v>
      </c>
      <c r="O10" s="6">
        <f>ROUND( ( AND($D10&lt;&gt;"", $F10&lt;&gt;"", O$1&lt;&gt;"", O$2&lt;&gt;"", $F10&gt;=$D10, O$2&gt;=O$1) * MAX( 0, MIN( $F10, O$2 ) + 1 - MAX( $D10, O$1 ) ) ) * ($C10/7), 2 )</f>
        <v>0</v>
      </c>
      <c r="P10" s="6">
        <f>ROUND( ( AND($D10&lt;&gt;"", $F10&lt;&gt;"", P$1&lt;&gt;"", P$2&lt;&gt;"", $F10&gt;=$D10, P$2&gt;=P$1) * MAX( 0, MIN( $F10, P$2 ) + 1 - MAX( $D10, P$1 ) ) ) * ($C10/7), 2 )</f>
        <v>0</v>
      </c>
      <c r="Q10" s="6">
        <f>ROUND( ( AND($D10&lt;&gt;"", $F10&lt;&gt;"", Q$1&lt;&gt;"", Q$2&lt;&gt;"", $F10&gt;=$D10, Q$2&gt;=Q$1) * MAX( 0, MIN( $F10, Q$2 ) + 1 - MAX( $D10, Q$1 ) ) ) * ($C10/7), 2 )</f>
        <v>0</v>
      </c>
      <c r="R10" s="6">
        <f>ROUND( ( AND($D10&lt;&gt;"", $F10&lt;&gt;"", R$1&lt;&gt;"", R$2&lt;&gt;"", $F10&gt;=$D10, R$2&gt;=R$1) * MAX( 0, MIN( $F10, R$2 ) + 1 - MAX( $D10, R$1 ) ) ) * ($C10/7), 2 )</f>
        <v>0</v>
      </c>
      <c r="S10" s="6">
        <f>ROUND( ( AND($D10&lt;&gt;"", $F10&lt;&gt;"", S$1&lt;&gt;"", S$2&lt;&gt;"", $F10&gt;=$D10, S$2&gt;=S$1) * MAX( 0, MIN( $F10, S$2 ) + 1 - MAX( $D10, S$1 ) ) ) * ($C10/7), 2 )</f>
        <v>0</v>
      </c>
      <c r="T10" s="6">
        <f>ROUND( ( AND($D10&lt;&gt;"", $F10&lt;&gt;"", T$1&lt;&gt;"", T$2&lt;&gt;"", $F10&gt;=$D10, T$2&gt;=T$1) * MAX( 0, MIN( $F10, T$2 ) + 1 - MAX( $D10, T$1 ) ) ) * ($C10/7), 2 )</f>
        <v>0</v>
      </c>
      <c r="U10" s="6">
        <f>ROUND( ( AND($D10&lt;&gt;"", $F10&lt;&gt;"", U$1&lt;&gt;"", U$2&lt;&gt;"", $F10&gt;=$D10, U$2&gt;=U$1) * MAX( 0, MIN( $F10, U$2 ) + 1 - MAX( $D10, U$1 ) ) ) * ($C10/7), 2 )</f>
        <v>0</v>
      </c>
    </row>
    <row r="11" spans="1:21" x14ac:dyDescent="0.25">
      <c r="A11">
        <v>7</v>
      </c>
      <c r="B11" s="3">
        <f>$A$3*100 + A11</f>
        <v>202507</v>
      </c>
      <c r="C11" s="1">
        <v>5300</v>
      </c>
      <c r="D11" s="4">
        <f t="shared" si="3"/>
        <v>45698</v>
      </c>
      <c r="E11" s="4"/>
      <c r="F11" s="4">
        <f t="shared" si="4"/>
        <v>45704</v>
      </c>
      <c r="H11" s="6">
        <f t="shared" si="5"/>
        <v>0</v>
      </c>
      <c r="I11" s="6">
        <f>ROUND( ( AND($D11&lt;&gt;"", $F11&lt;&gt;"", I$1&lt;&gt;"", I$2&lt;&gt;"", $F11&gt;=$D11, I$2&gt;=I$1) * MAX( 0, MIN( $F11, I$2 ) + 1 - MAX( $D11, I$1 ) ) ) * ($C11/7), 2 )</f>
        <v>0</v>
      </c>
      <c r="J11" s="6">
        <f>ROUND( ( AND($D11&lt;&gt;"", $F11&lt;&gt;"", J$1&lt;&gt;"", J$2&lt;&gt;"", $F11&gt;=$D11, J$2&gt;=J$1) * MAX( 0, MIN( $F11, J$2 ) + 1 - MAX( $D11, J$1 ) ) ) * ($C11/7), 2 )</f>
        <v>5300</v>
      </c>
      <c r="K11" s="6">
        <f>ROUND( ( AND($D11&lt;&gt;"", $F11&lt;&gt;"", K$1&lt;&gt;"", K$2&lt;&gt;"", $F11&gt;=$D11, K$2&gt;=K$1) * MAX( 0, MIN( $F11, K$2 ) + 1 - MAX( $D11, K$1 ) ) ) * ($C11/7), 2 )</f>
        <v>0</v>
      </c>
      <c r="L11" s="6">
        <f>ROUND( ( AND($D11&lt;&gt;"", $F11&lt;&gt;"", L$1&lt;&gt;"", L$2&lt;&gt;"", $F11&gt;=$D11, L$2&gt;=L$1) * MAX( 0, MIN( $F11, L$2 ) + 1 - MAX( $D11, L$1 ) ) ) * ($C11/7), 2 )</f>
        <v>0</v>
      </c>
      <c r="M11" s="6">
        <f>ROUND( ( AND($D11&lt;&gt;"", $F11&lt;&gt;"", M$1&lt;&gt;"", M$2&lt;&gt;"", $F11&gt;=$D11, M$2&gt;=M$1) * MAX( 0, MIN( $F11, M$2 ) + 1 - MAX( $D11, M$1 ) ) ) * ($C11/7), 2 )</f>
        <v>0</v>
      </c>
      <c r="N11" s="6">
        <f>ROUND( ( AND($D11&lt;&gt;"", $F11&lt;&gt;"", N$1&lt;&gt;"", N$2&lt;&gt;"", $F11&gt;=$D11, N$2&gt;=N$1) * MAX( 0, MIN( $F11, N$2 ) + 1 - MAX( $D11, N$1 ) ) ) * ($C11/7), 2 )</f>
        <v>0</v>
      </c>
      <c r="O11" s="6">
        <f>ROUND( ( AND($D11&lt;&gt;"", $F11&lt;&gt;"", O$1&lt;&gt;"", O$2&lt;&gt;"", $F11&gt;=$D11, O$2&gt;=O$1) * MAX( 0, MIN( $F11, O$2 ) + 1 - MAX( $D11, O$1 ) ) ) * ($C11/7), 2 )</f>
        <v>0</v>
      </c>
      <c r="P11" s="6">
        <f>ROUND( ( AND($D11&lt;&gt;"", $F11&lt;&gt;"", P$1&lt;&gt;"", P$2&lt;&gt;"", $F11&gt;=$D11, P$2&gt;=P$1) * MAX( 0, MIN( $F11, P$2 ) + 1 - MAX( $D11, P$1 ) ) ) * ($C11/7), 2 )</f>
        <v>0</v>
      </c>
      <c r="Q11" s="6">
        <f>ROUND( ( AND($D11&lt;&gt;"", $F11&lt;&gt;"", Q$1&lt;&gt;"", Q$2&lt;&gt;"", $F11&gt;=$D11, Q$2&gt;=Q$1) * MAX( 0, MIN( $F11, Q$2 ) + 1 - MAX( $D11, Q$1 ) ) ) * ($C11/7), 2 )</f>
        <v>0</v>
      </c>
      <c r="R11" s="6">
        <f>ROUND( ( AND($D11&lt;&gt;"", $F11&lt;&gt;"", R$1&lt;&gt;"", R$2&lt;&gt;"", $F11&gt;=$D11, R$2&gt;=R$1) * MAX( 0, MIN( $F11, R$2 ) + 1 - MAX( $D11, R$1 ) ) ) * ($C11/7), 2 )</f>
        <v>0</v>
      </c>
      <c r="S11" s="6">
        <f>ROUND( ( AND($D11&lt;&gt;"", $F11&lt;&gt;"", S$1&lt;&gt;"", S$2&lt;&gt;"", $F11&gt;=$D11, S$2&gt;=S$1) * MAX( 0, MIN( $F11, S$2 ) + 1 - MAX( $D11, S$1 ) ) ) * ($C11/7), 2 )</f>
        <v>0</v>
      </c>
      <c r="T11" s="6">
        <f>ROUND( ( AND($D11&lt;&gt;"", $F11&lt;&gt;"", T$1&lt;&gt;"", T$2&lt;&gt;"", $F11&gt;=$D11, T$2&gt;=T$1) * MAX( 0, MIN( $F11, T$2 ) + 1 - MAX( $D11, T$1 ) ) ) * ($C11/7), 2 )</f>
        <v>0</v>
      </c>
      <c r="U11" s="6">
        <f>ROUND( ( AND($D11&lt;&gt;"", $F11&lt;&gt;"", U$1&lt;&gt;"", U$2&lt;&gt;"", $F11&gt;=$D11, U$2&gt;=U$1) * MAX( 0, MIN( $F11, U$2 ) + 1 - MAX( $D11, U$1 ) ) ) * ($C11/7), 2 )</f>
        <v>0</v>
      </c>
    </row>
    <row r="12" spans="1:21" x14ac:dyDescent="0.25">
      <c r="A12">
        <v>8</v>
      </c>
      <c r="B12" s="3">
        <f>$A$3*100 + A12</f>
        <v>202508</v>
      </c>
      <c r="C12" s="1">
        <v>1400</v>
      </c>
      <c r="D12" s="4">
        <f t="shared" si="3"/>
        <v>45705</v>
      </c>
      <c r="E12" s="4"/>
      <c r="F12" s="4">
        <f t="shared" si="4"/>
        <v>45711</v>
      </c>
      <c r="H12" s="6">
        <f t="shared" si="5"/>
        <v>0</v>
      </c>
      <c r="I12" s="6">
        <f>ROUND( ( AND($D12&lt;&gt;"", $F12&lt;&gt;"", I$1&lt;&gt;"", I$2&lt;&gt;"", $F12&gt;=$D12, I$2&gt;=I$1) * MAX( 0, MIN( $F12, I$2 ) + 1 - MAX( $D12, I$1 ) ) ) * ($C12/7), 2 )</f>
        <v>0</v>
      </c>
      <c r="J12" s="6">
        <f>ROUND( ( AND($D12&lt;&gt;"", $F12&lt;&gt;"", J$1&lt;&gt;"", J$2&lt;&gt;"", $F12&gt;=$D12, J$2&gt;=J$1) * MAX( 0, MIN( $F12, J$2 ) + 1 - MAX( $D12, J$1 ) ) ) * ($C12/7), 2 )</f>
        <v>1400</v>
      </c>
      <c r="K12" s="6">
        <f>ROUND( ( AND($D12&lt;&gt;"", $F12&lt;&gt;"", K$1&lt;&gt;"", K$2&lt;&gt;"", $F12&gt;=$D12, K$2&gt;=K$1) * MAX( 0, MIN( $F12, K$2 ) + 1 - MAX( $D12, K$1 ) ) ) * ($C12/7), 2 )</f>
        <v>0</v>
      </c>
      <c r="L12" s="6">
        <f>ROUND( ( AND($D12&lt;&gt;"", $F12&lt;&gt;"", L$1&lt;&gt;"", L$2&lt;&gt;"", $F12&gt;=$D12, L$2&gt;=L$1) * MAX( 0, MIN( $F12, L$2 ) + 1 - MAX( $D12, L$1 ) ) ) * ($C12/7), 2 )</f>
        <v>0</v>
      </c>
      <c r="M12" s="6">
        <f>ROUND( ( AND($D12&lt;&gt;"", $F12&lt;&gt;"", M$1&lt;&gt;"", M$2&lt;&gt;"", $F12&gt;=$D12, M$2&gt;=M$1) * MAX( 0, MIN( $F12, M$2 ) + 1 - MAX( $D12, M$1 ) ) ) * ($C12/7), 2 )</f>
        <v>0</v>
      </c>
      <c r="N12" s="6">
        <f>ROUND( ( AND($D12&lt;&gt;"", $F12&lt;&gt;"", N$1&lt;&gt;"", N$2&lt;&gt;"", $F12&gt;=$D12, N$2&gt;=N$1) * MAX( 0, MIN( $F12, N$2 ) + 1 - MAX( $D12, N$1 ) ) ) * ($C12/7), 2 )</f>
        <v>0</v>
      </c>
      <c r="O12" s="6">
        <f>ROUND( ( AND($D12&lt;&gt;"", $F12&lt;&gt;"", O$1&lt;&gt;"", O$2&lt;&gt;"", $F12&gt;=$D12, O$2&gt;=O$1) * MAX( 0, MIN( $F12, O$2 ) + 1 - MAX( $D12, O$1 ) ) ) * ($C12/7), 2 )</f>
        <v>0</v>
      </c>
      <c r="P12" s="6">
        <f>ROUND( ( AND($D12&lt;&gt;"", $F12&lt;&gt;"", P$1&lt;&gt;"", P$2&lt;&gt;"", $F12&gt;=$D12, P$2&gt;=P$1) * MAX( 0, MIN( $F12, P$2 ) + 1 - MAX( $D12, P$1 ) ) ) * ($C12/7), 2 )</f>
        <v>0</v>
      </c>
      <c r="Q12" s="6">
        <f>ROUND( ( AND($D12&lt;&gt;"", $F12&lt;&gt;"", Q$1&lt;&gt;"", Q$2&lt;&gt;"", $F12&gt;=$D12, Q$2&gt;=Q$1) * MAX( 0, MIN( $F12, Q$2 ) + 1 - MAX( $D12, Q$1 ) ) ) * ($C12/7), 2 )</f>
        <v>0</v>
      </c>
      <c r="R12" s="6">
        <f>ROUND( ( AND($D12&lt;&gt;"", $F12&lt;&gt;"", R$1&lt;&gt;"", R$2&lt;&gt;"", $F12&gt;=$D12, R$2&gt;=R$1) * MAX( 0, MIN( $F12, R$2 ) + 1 - MAX( $D12, R$1 ) ) ) * ($C12/7), 2 )</f>
        <v>0</v>
      </c>
      <c r="S12" s="6">
        <f>ROUND( ( AND($D12&lt;&gt;"", $F12&lt;&gt;"", S$1&lt;&gt;"", S$2&lt;&gt;"", $F12&gt;=$D12, S$2&gt;=S$1) * MAX( 0, MIN( $F12, S$2 ) + 1 - MAX( $D12, S$1 ) ) ) * ($C12/7), 2 )</f>
        <v>0</v>
      </c>
      <c r="T12" s="6">
        <f>ROUND( ( AND($D12&lt;&gt;"", $F12&lt;&gt;"", T$1&lt;&gt;"", T$2&lt;&gt;"", $F12&gt;=$D12, T$2&gt;=T$1) * MAX( 0, MIN( $F12, T$2 ) + 1 - MAX( $D12, T$1 ) ) ) * ($C12/7), 2 )</f>
        <v>0</v>
      </c>
      <c r="U12" s="6">
        <f>ROUND( ( AND($D12&lt;&gt;"", $F12&lt;&gt;"", U$1&lt;&gt;"", U$2&lt;&gt;"", $F12&gt;=$D12, U$2&gt;=U$1) * MAX( 0, MIN( $F12, U$2 ) + 1 - MAX( $D12, U$1 ) ) ) * ($C12/7), 2 )</f>
        <v>0</v>
      </c>
    </row>
    <row r="13" spans="1:21" x14ac:dyDescent="0.25">
      <c r="A13">
        <v>9</v>
      </c>
      <c r="B13" s="3">
        <f>$A$3*100 + A13</f>
        <v>202509</v>
      </c>
      <c r="C13" s="1">
        <v>153</v>
      </c>
      <c r="D13" s="4">
        <f t="shared" si="3"/>
        <v>45712</v>
      </c>
      <c r="E13" s="4"/>
      <c r="F13" s="4">
        <f t="shared" si="4"/>
        <v>45718</v>
      </c>
      <c r="H13" s="6">
        <f t="shared" si="5"/>
        <v>0</v>
      </c>
      <c r="I13" s="6">
        <f>ROUND( ( AND($D13&lt;&gt;"", $F13&lt;&gt;"", I$1&lt;&gt;"", I$2&lt;&gt;"", $F13&gt;=$D13, I$2&gt;=I$1) * MAX( 0, MIN( $F13, I$2 ) + 1 - MAX( $D13, I$1 ) ) ) * ($C13/7), 2 )</f>
        <v>0</v>
      </c>
      <c r="J13" s="6">
        <f>ROUND( ( AND($D13&lt;&gt;"", $F13&lt;&gt;"", J$1&lt;&gt;"", J$2&lt;&gt;"", $F13&gt;=$D13, J$2&gt;=J$1) * MAX( 0, MIN( $F13, J$2 ) + 1 - MAX( $D13, J$1 ) ) ) * ($C13/7), 2 )</f>
        <v>109.29</v>
      </c>
      <c r="K13" s="6">
        <f>ROUND( ( AND($D13&lt;&gt;"", $F13&lt;&gt;"", K$1&lt;&gt;"", K$2&lt;&gt;"", $F13&gt;=$D13, K$2&gt;=K$1) * MAX( 0, MIN( $F13, K$2 ) + 1 - MAX( $D13, K$1 ) ) ) * ($C13/7), 2 )</f>
        <v>43.71</v>
      </c>
      <c r="L13" s="6">
        <f>ROUND( ( AND($D13&lt;&gt;"", $F13&lt;&gt;"", L$1&lt;&gt;"", L$2&lt;&gt;"", $F13&gt;=$D13, L$2&gt;=L$1) * MAX( 0, MIN( $F13, L$2 ) + 1 - MAX( $D13, L$1 ) ) ) * ($C13/7), 2 )</f>
        <v>0</v>
      </c>
      <c r="M13" s="6">
        <f>ROUND( ( AND($D13&lt;&gt;"", $F13&lt;&gt;"", M$1&lt;&gt;"", M$2&lt;&gt;"", $F13&gt;=$D13, M$2&gt;=M$1) * MAX( 0, MIN( $F13, M$2 ) + 1 - MAX( $D13, M$1 ) ) ) * ($C13/7), 2 )</f>
        <v>0</v>
      </c>
      <c r="N13" s="6">
        <f>ROUND( ( AND($D13&lt;&gt;"", $F13&lt;&gt;"", N$1&lt;&gt;"", N$2&lt;&gt;"", $F13&gt;=$D13, N$2&gt;=N$1) * MAX( 0, MIN( $F13, N$2 ) + 1 - MAX( $D13, N$1 ) ) ) * ($C13/7), 2 )</f>
        <v>0</v>
      </c>
      <c r="O13" s="6">
        <f>ROUND( ( AND($D13&lt;&gt;"", $F13&lt;&gt;"", O$1&lt;&gt;"", O$2&lt;&gt;"", $F13&gt;=$D13, O$2&gt;=O$1) * MAX( 0, MIN( $F13, O$2 ) + 1 - MAX( $D13, O$1 ) ) ) * ($C13/7), 2 )</f>
        <v>0</v>
      </c>
      <c r="P13" s="6">
        <f>ROUND( ( AND($D13&lt;&gt;"", $F13&lt;&gt;"", P$1&lt;&gt;"", P$2&lt;&gt;"", $F13&gt;=$D13, P$2&gt;=P$1) * MAX( 0, MIN( $F13, P$2 ) + 1 - MAX( $D13, P$1 ) ) ) * ($C13/7), 2 )</f>
        <v>0</v>
      </c>
      <c r="Q13" s="6">
        <f>ROUND( ( AND($D13&lt;&gt;"", $F13&lt;&gt;"", Q$1&lt;&gt;"", Q$2&lt;&gt;"", $F13&gt;=$D13, Q$2&gt;=Q$1) * MAX( 0, MIN( $F13, Q$2 ) + 1 - MAX( $D13, Q$1 ) ) ) * ($C13/7), 2 )</f>
        <v>0</v>
      </c>
      <c r="R13" s="6">
        <f>ROUND( ( AND($D13&lt;&gt;"", $F13&lt;&gt;"", R$1&lt;&gt;"", R$2&lt;&gt;"", $F13&gt;=$D13, R$2&gt;=R$1) * MAX( 0, MIN( $F13, R$2 ) + 1 - MAX( $D13, R$1 ) ) ) * ($C13/7), 2 )</f>
        <v>0</v>
      </c>
      <c r="S13" s="6">
        <f>ROUND( ( AND($D13&lt;&gt;"", $F13&lt;&gt;"", S$1&lt;&gt;"", S$2&lt;&gt;"", $F13&gt;=$D13, S$2&gt;=S$1) * MAX( 0, MIN( $F13, S$2 ) + 1 - MAX( $D13, S$1 ) ) ) * ($C13/7), 2 )</f>
        <v>0</v>
      </c>
      <c r="T13" s="6">
        <f>ROUND( ( AND($D13&lt;&gt;"", $F13&lt;&gt;"", T$1&lt;&gt;"", T$2&lt;&gt;"", $F13&gt;=$D13, T$2&gt;=T$1) * MAX( 0, MIN( $F13, T$2 ) + 1 - MAX( $D13, T$1 ) ) ) * ($C13/7), 2 )</f>
        <v>0</v>
      </c>
      <c r="U13" s="6">
        <f>ROUND( ( AND($D13&lt;&gt;"", $F13&lt;&gt;"", U$1&lt;&gt;"", U$2&lt;&gt;"", $F13&gt;=$D13, U$2&gt;=U$1) * MAX( 0, MIN( $F13, U$2 ) + 1 - MAX( $D13, U$1 ) ) ) * ($C13/7), 2 )</f>
        <v>0</v>
      </c>
    </row>
    <row r="14" spans="1:21" x14ac:dyDescent="0.25">
      <c r="A14">
        <v>10</v>
      </c>
      <c r="B14" s="3">
        <f>$A$3*100 + A14</f>
        <v>202510</v>
      </c>
      <c r="C14" s="1">
        <v>500</v>
      </c>
      <c r="D14" s="4">
        <f t="shared" si="3"/>
        <v>45719</v>
      </c>
      <c r="E14" s="4"/>
      <c r="F14" s="4">
        <f t="shared" si="4"/>
        <v>45725</v>
      </c>
      <c r="H14" s="6">
        <f t="shared" si="5"/>
        <v>0</v>
      </c>
      <c r="I14" s="6">
        <f>ROUND( ( AND($D14&lt;&gt;"", $F14&lt;&gt;"", I$1&lt;&gt;"", I$2&lt;&gt;"", $F14&gt;=$D14, I$2&gt;=I$1) * MAX( 0, MIN( $F14, I$2 ) + 1 - MAX( $D14, I$1 ) ) ) * ($C14/7), 2 )</f>
        <v>0</v>
      </c>
      <c r="J14" s="6">
        <f>ROUND( ( AND($D14&lt;&gt;"", $F14&lt;&gt;"", J$1&lt;&gt;"", J$2&lt;&gt;"", $F14&gt;=$D14, J$2&gt;=J$1) * MAX( 0, MIN( $F14, J$2 ) + 1 - MAX( $D14, J$1 ) ) ) * ($C14/7), 2 )</f>
        <v>0</v>
      </c>
      <c r="K14" s="6">
        <f>ROUND( ( AND($D14&lt;&gt;"", $F14&lt;&gt;"", K$1&lt;&gt;"", K$2&lt;&gt;"", $F14&gt;=$D14, K$2&gt;=K$1) * MAX( 0, MIN( $F14, K$2 ) + 1 - MAX( $D14, K$1 ) ) ) * ($C14/7), 2 )</f>
        <v>500</v>
      </c>
      <c r="L14" s="6">
        <f>ROUND( ( AND($D14&lt;&gt;"", $F14&lt;&gt;"", L$1&lt;&gt;"", L$2&lt;&gt;"", $F14&gt;=$D14, L$2&gt;=L$1) * MAX( 0, MIN( $F14, L$2 ) + 1 - MAX( $D14, L$1 ) ) ) * ($C14/7), 2 )</f>
        <v>0</v>
      </c>
      <c r="M14" s="6">
        <f>ROUND( ( AND($D14&lt;&gt;"", $F14&lt;&gt;"", M$1&lt;&gt;"", M$2&lt;&gt;"", $F14&gt;=$D14, M$2&gt;=M$1) * MAX( 0, MIN( $F14, M$2 ) + 1 - MAX( $D14, M$1 ) ) ) * ($C14/7), 2 )</f>
        <v>0</v>
      </c>
      <c r="N14" s="6">
        <f>ROUND( ( AND($D14&lt;&gt;"", $F14&lt;&gt;"", N$1&lt;&gt;"", N$2&lt;&gt;"", $F14&gt;=$D14, N$2&gt;=N$1) * MAX( 0, MIN( $F14, N$2 ) + 1 - MAX( $D14, N$1 ) ) ) * ($C14/7), 2 )</f>
        <v>0</v>
      </c>
      <c r="O14" s="6">
        <f>ROUND( ( AND($D14&lt;&gt;"", $F14&lt;&gt;"", O$1&lt;&gt;"", O$2&lt;&gt;"", $F14&gt;=$D14, O$2&gt;=O$1) * MAX( 0, MIN( $F14, O$2 ) + 1 - MAX( $D14, O$1 ) ) ) * ($C14/7), 2 )</f>
        <v>0</v>
      </c>
      <c r="P14" s="6">
        <f>ROUND( ( AND($D14&lt;&gt;"", $F14&lt;&gt;"", P$1&lt;&gt;"", P$2&lt;&gt;"", $F14&gt;=$D14, P$2&gt;=P$1) * MAX( 0, MIN( $F14, P$2 ) + 1 - MAX( $D14, P$1 ) ) ) * ($C14/7), 2 )</f>
        <v>0</v>
      </c>
      <c r="Q14" s="6">
        <f>ROUND( ( AND($D14&lt;&gt;"", $F14&lt;&gt;"", Q$1&lt;&gt;"", Q$2&lt;&gt;"", $F14&gt;=$D14, Q$2&gt;=Q$1) * MAX( 0, MIN( $F14, Q$2 ) + 1 - MAX( $D14, Q$1 ) ) ) * ($C14/7), 2 )</f>
        <v>0</v>
      </c>
      <c r="R14" s="6">
        <f>ROUND( ( AND($D14&lt;&gt;"", $F14&lt;&gt;"", R$1&lt;&gt;"", R$2&lt;&gt;"", $F14&gt;=$D14, R$2&gt;=R$1) * MAX( 0, MIN( $F14, R$2 ) + 1 - MAX( $D14, R$1 ) ) ) * ($C14/7), 2 )</f>
        <v>0</v>
      </c>
      <c r="S14" s="6">
        <f>ROUND( ( AND($D14&lt;&gt;"", $F14&lt;&gt;"", S$1&lt;&gt;"", S$2&lt;&gt;"", $F14&gt;=$D14, S$2&gt;=S$1) * MAX( 0, MIN( $F14, S$2 ) + 1 - MAX( $D14, S$1 ) ) ) * ($C14/7), 2 )</f>
        <v>0</v>
      </c>
      <c r="T14" s="6">
        <f>ROUND( ( AND($D14&lt;&gt;"", $F14&lt;&gt;"", T$1&lt;&gt;"", T$2&lt;&gt;"", $F14&gt;=$D14, T$2&gt;=T$1) * MAX( 0, MIN( $F14, T$2 ) + 1 - MAX( $D14, T$1 ) ) ) * ($C14/7), 2 )</f>
        <v>0</v>
      </c>
      <c r="U14" s="6">
        <f>ROUND( ( AND($D14&lt;&gt;"", $F14&lt;&gt;"", U$1&lt;&gt;"", U$2&lt;&gt;"", $F14&gt;=$D14, U$2&gt;=U$1) * MAX( 0, MIN( $F14, U$2 ) + 1 - MAX( $D14, U$1 ) ) ) * ($C14/7), 2 )</f>
        <v>0</v>
      </c>
    </row>
    <row r="15" spans="1:21" x14ac:dyDescent="0.25">
      <c r="A15">
        <v>11</v>
      </c>
      <c r="B15" s="3">
        <f>$A$3*100 + A15</f>
        <v>202511</v>
      </c>
      <c r="C15" s="1">
        <v>4500</v>
      </c>
      <c r="D15" s="4">
        <f t="shared" si="3"/>
        <v>45726</v>
      </c>
      <c r="E15" s="4"/>
      <c r="F15" s="4">
        <f t="shared" si="4"/>
        <v>45732</v>
      </c>
      <c r="H15" s="6">
        <f t="shared" si="5"/>
        <v>0</v>
      </c>
      <c r="I15" s="6">
        <f>ROUND( ( AND($D15&lt;&gt;"", $F15&lt;&gt;"", I$1&lt;&gt;"", I$2&lt;&gt;"", $F15&gt;=$D15, I$2&gt;=I$1) * MAX( 0, MIN( $F15, I$2 ) + 1 - MAX( $D15, I$1 ) ) ) * ($C15/7), 2 )</f>
        <v>0</v>
      </c>
      <c r="J15" s="6">
        <f>ROUND( ( AND($D15&lt;&gt;"", $F15&lt;&gt;"", J$1&lt;&gt;"", J$2&lt;&gt;"", $F15&gt;=$D15, J$2&gt;=J$1) * MAX( 0, MIN( $F15, J$2 ) + 1 - MAX( $D15, J$1 ) ) ) * ($C15/7), 2 )</f>
        <v>0</v>
      </c>
      <c r="K15" s="6">
        <f>ROUND( ( AND($D15&lt;&gt;"", $F15&lt;&gt;"", K$1&lt;&gt;"", K$2&lt;&gt;"", $F15&gt;=$D15, K$2&gt;=K$1) * MAX( 0, MIN( $F15, K$2 ) + 1 - MAX( $D15, K$1 ) ) ) * ($C15/7), 2 )</f>
        <v>4500</v>
      </c>
      <c r="L15" s="6">
        <f>ROUND( ( AND($D15&lt;&gt;"", $F15&lt;&gt;"", L$1&lt;&gt;"", L$2&lt;&gt;"", $F15&gt;=$D15, L$2&gt;=L$1) * MAX( 0, MIN( $F15, L$2 ) + 1 - MAX( $D15, L$1 ) ) ) * ($C15/7), 2 )</f>
        <v>0</v>
      </c>
      <c r="M15" s="6">
        <f>ROUND( ( AND($D15&lt;&gt;"", $F15&lt;&gt;"", M$1&lt;&gt;"", M$2&lt;&gt;"", $F15&gt;=$D15, M$2&gt;=M$1) * MAX( 0, MIN( $F15, M$2 ) + 1 - MAX( $D15, M$1 ) ) ) * ($C15/7), 2 )</f>
        <v>0</v>
      </c>
      <c r="N15" s="6">
        <f>ROUND( ( AND($D15&lt;&gt;"", $F15&lt;&gt;"", N$1&lt;&gt;"", N$2&lt;&gt;"", $F15&gt;=$D15, N$2&gt;=N$1) * MAX( 0, MIN( $F15, N$2 ) + 1 - MAX( $D15, N$1 ) ) ) * ($C15/7), 2 )</f>
        <v>0</v>
      </c>
      <c r="O15" s="6">
        <f>ROUND( ( AND($D15&lt;&gt;"", $F15&lt;&gt;"", O$1&lt;&gt;"", O$2&lt;&gt;"", $F15&gt;=$D15, O$2&gt;=O$1) * MAX( 0, MIN( $F15, O$2 ) + 1 - MAX( $D15, O$1 ) ) ) * ($C15/7), 2 )</f>
        <v>0</v>
      </c>
      <c r="P15" s="6">
        <f>ROUND( ( AND($D15&lt;&gt;"", $F15&lt;&gt;"", P$1&lt;&gt;"", P$2&lt;&gt;"", $F15&gt;=$D15, P$2&gt;=P$1) * MAX( 0, MIN( $F15, P$2 ) + 1 - MAX( $D15, P$1 ) ) ) * ($C15/7), 2 )</f>
        <v>0</v>
      </c>
      <c r="Q15" s="6">
        <f>ROUND( ( AND($D15&lt;&gt;"", $F15&lt;&gt;"", Q$1&lt;&gt;"", Q$2&lt;&gt;"", $F15&gt;=$D15, Q$2&gt;=Q$1) * MAX( 0, MIN( $F15, Q$2 ) + 1 - MAX( $D15, Q$1 ) ) ) * ($C15/7), 2 )</f>
        <v>0</v>
      </c>
      <c r="R15" s="6">
        <f>ROUND( ( AND($D15&lt;&gt;"", $F15&lt;&gt;"", R$1&lt;&gt;"", R$2&lt;&gt;"", $F15&gt;=$D15, R$2&gt;=R$1) * MAX( 0, MIN( $F15, R$2 ) + 1 - MAX( $D15, R$1 ) ) ) * ($C15/7), 2 )</f>
        <v>0</v>
      </c>
      <c r="S15" s="6">
        <f>ROUND( ( AND($D15&lt;&gt;"", $F15&lt;&gt;"", S$1&lt;&gt;"", S$2&lt;&gt;"", $F15&gt;=$D15, S$2&gt;=S$1) * MAX( 0, MIN( $F15, S$2 ) + 1 - MAX( $D15, S$1 ) ) ) * ($C15/7), 2 )</f>
        <v>0</v>
      </c>
      <c r="T15" s="6">
        <f>ROUND( ( AND($D15&lt;&gt;"", $F15&lt;&gt;"", T$1&lt;&gt;"", T$2&lt;&gt;"", $F15&gt;=$D15, T$2&gt;=T$1) * MAX( 0, MIN( $F15, T$2 ) + 1 - MAX( $D15, T$1 ) ) ) * ($C15/7), 2 )</f>
        <v>0</v>
      </c>
      <c r="U15" s="6">
        <f>ROUND( ( AND($D15&lt;&gt;"", $F15&lt;&gt;"", U$1&lt;&gt;"", U$2&lt;&gt;"", $F15&gt;=$D15, U$2&gt;=U$1) * MAX( 0, MIN( $F15, U$2 ) + 1 - MAX( $D15, U$1 ) ) ) * ($C15/7), 2 )</f>
        <v>0</v>
      </c>
    </row>
    <row r="16" spans="1:21" x14ac:dyDescent="0.25">
      <c r="A16">
        <v>12</v>
      </c>
      <c r="B16" s="3">
        <f>$A$3*100 + A16</f>
        <v>202512</v>
      </c>
      <c r="C16" s="1">
        <v>400</v>
      </c>
      <c r="D16" s="4">
        <f t="shared" si="3"/>
        <v>45733</v>
      </c>
      <c r="E16" s="4"/>
      <c r="F16" s="4">
        <f t="shared" si="4"/>
        <v>45739</v>
      </c>
      <c r="H16" s="6">
        <f t="shared" si="5"/>
        <v>0</v>
      </c>
      <c r="I16" s="6">
        <f>ROUND( ( AND($D16&lt;&gt;"", $F16&lt;&gt;"", I$1&lt;&gt;"", I$2&lt;&gt;"", $F16&gt;=$D16, I$2&gt;=I$1) * MAX( 0, MIN( $F16, I$2 ) + 1 - MAX( $D16, I$1 ) ) ) * ($C16/7), 2 )</f>
        <v>0</v>
      </c>
      <c r="J16" s="6">
        <f>ROUND( ( AND($D16&lt;&gt;"", $F16&lt;&gt;"", J$1&lt;&gt;"", J$2&lt;&gt;"", $F16&gt;=$D16, J$2&gt;=J$1) * MAX( 0, MIN( $F16, J$2 ) + 1 - MAX( $D16, J$1 ) ) ) * ($C16/7), 2 )</f>
        <v>0</v>
      </c>
      <c r="K16" s="6">
        <f>ROUND( ( AND($D16&lt;&gt;"", $F16&lt;&gt;"", K$1&lt;&gt;"", K$2&lt;&gt;"", $F16&gt;=$D16, K$2&gt;=K$1) * MAX( 0, MIN( $F16, K$2 ) + 1 - MAX( $D16, K$1 ) ) ) * ($C16/7), 2 )</f>
        <v>400</v>
      </c>
      <c r="L16" s="6">
        <f>ROUND( ( AND($D16&lt;&gt;"", $F16&lt;&gt;"", L$1&lt;&gt;"", L$2&lt;&gt;"", $F16&gt;=$D16, L$2&gt;=L$1) * MAX( 0, MIN( $F16, L$2 ) + 1 - MAX( $D16, L$1 ) ) ) * ($C16/7), 2 )</f>
        <v>0</v>
      </c>
      <c r="M16" s="6">
        <f>ROUND( ( AND($D16&lt;&gt;"", $F16&lt;&gt;"", M$1&lt;&gt;"", M$2&lt;&gt;"", $F16&gt;=$D16, M$2&gt;=M$1) * MAX( 0, MIN( $F16, M$2 ) + 1 - MAX( $D16, M$1 ) ) ) * ($C16/7), 2 )</f>
        <v>0</v>
      </c>
      <c r="N16" s="6">
        <f>ROUND( ( AND($D16&lt;&gt;"", $F16&lt;&gt;"", N$1&lt;&gt;"", N$2&lt;&gt;"", $F16&gt;=$D16, N$2&gt;=N$1) * MAX( 0, MIN( $F16, N$2 ) + 1 - MAX( $D16, N$1 ) ) ) * ($C16/7), 2 )</f>
        <v>0</v>
      </c>
      <c r="O16" s="6">
        <f>ROUND( ( AND($D16&lt;&gt;"", $F16&lt;&gt;"", O$1&lt;&gt;"", O$2&lt;&gt;"", $F16&gt;=$D16, O$2&gt;=O$1) * MAX( 0, MIN( $F16, O$2 ) + 1 - MAX( $D16, O$1 ) ) ) * ($C16/7), 2 )</f>
        <v>0</v>
      </c>
      <c r="P16" s="6">
        <f>ROUND( ( AND($D16&lt;&gt;"", $F16&lt;&gt;"", P$1&lt;&gt;"", P$2&lt;&gt;"", $F16&gt;=$D16, P$2&gt;=P$1) * MAX( 0, MIN( $F16, P$2 ) + 1 - MAX( $D16, P$1 ) ) ) * ($C16/7), 2 )</f>
        <v>0</v>
      </c>
      <c r="Q16" s="6">
        <f>ROUND( ( AND($D16&lt;&gt;"", $F16&lt;&gt;"", Q$1&lt;&gt;"", Q$2&lt;&gt;"", $F16&gt;=$D16, Q$2&gt;=Q$1) * MAX( 0, MIN( $F16, Q$2 ) + 1 - MAX( $D16, Q$1 ) ) ) * ($C16/7), 2 )</f>
        <v>0</v>
      </c>
      <c r="R16" s="6">
        <f>ROUND( ( AND($D16&lt;&gt;"", $F16&lt;&gt;"", R$1&lt;&gt;"", R$2&lt;&gt;"", $F16&gt;=$D16, R$2&gt;=R$1) * MAX( 0, MIN( $F16, R$2 ) + 1 - MAX( $D16, R$1 ) ) ) * ($C16/7), 2 )</f>
        <v>0</v>
      </c>
      <c r="S16" s="6">
        <f>ROUND( ( AND($D16&lt;&gt;"", $F16&lt;&gt;"", S$1&lt;&gt;"", S$2&lt;&gt;"", $F16&gt;=$D16, S$2&gt;=S$1) * MAX( 0, MIN( $F16, S$2 ) + 1 - MAX( $D16, S$1 ) ) ) * ($C16/7), 2 )</f>
        <v>0</v>
      </c>
      <c r="T16" s="6">
        <f>ROUND( ( AND($D16&lt;&gt;"", $F16&lt;&gt;"", T$1&lt;&gt;"", T$2&lt;&gt;"", $F16&gt;=$D16, T$2&gt;=T$1) * MAX( 0, MIN( $F16, T$2 ) + 1 - MAX( $D16, T$1 ) ) ) * ($C16/7), 2 )</f>
        <v>0</v>
      </c>
      <c r="U16" s="6">
        <f>ROUND( ( AND($D16&lt;&gt;"", $F16&lt;&gt;"", U$1&lt;&gt;"", U$2&lt;&gt;"", $F16&gt;=$D16, U$2&gt;=U$1) * MAX( 0, MIN( $F16, U$2 ) + 1 - MAX( $D16, U$1 ) ) ) * ($C16/7), 2 )</f>
        <v>0</v>
      </c>
    </row>
    <row r="17" spans="1:21" x14ac:dyDescent="0.25">
      <c r="A17">
        <v>13</v>
      </c>
      <c r="B17" s="3">
        <f>$A$3*100 + A17</f>
        <v>202513</v>
      </c>
      <c r="C17" s="1">
        <v>500</v>
      </c>
      <c r="D17" s="4">
        <f t="shared" si="3"/>
        <v>45740</v>
      </c>
      <c r="E17" s="4"/>
      <c r="F17" s="4">
        <f t="shared" si="4"/>
        <v>45746</v>
      </c>
      <c r="H17" s="6">
        <f t="shared" si="5"/>
        <v>0</v>
      </c>
      <c r="I17" s="6">
        <f>ROUND( ( AND($D17&lt;&gt;"", $F17&lt;&gt;"", I$1&lt;&gt;"", I$2&lt;&gt;"", $F17&gt;=$D17, I$2&gt;=I$1) * MAX( 0, MIN( $F17, I$2 ) + 1 - MAX( $D17, I$1 ) ) ) * ($C17/7), 2 )</f>
        <v>0</v>
      </c>
      <c r="J17" s="6">
        <f>ROUND( ( AND($D17&lt;&gt;"", $F17&lt;&gt;"", J$1&lt;&gt;"", J$2&lt;&gt;"", $F17&gt;=$D17, J$2&gt;=J$1) * MAX( 0, MIN( $F17, J$2 ) + 1 - MAX( $D17, J$1 ) ) ) * ($C17/7), 2 )</f>
        <v>0</v>
      </c>
      <c r="K17" s="6">
        <f>ROUND( ( AND($D17&lt;&gt;"", $F17&lt;&gt;"", K$1&lt;&gt;"", K$2&lt;&gt;"", $F17&gt;=$D17, K$2&gt;=K$1) * MAX( 0, MIN( $F17, K$2 ) + 1 - MAX( $D17, K$1 ) ) ) * ($C17/7), 2 )</f>
        <v>500</v>
      </c>
      <c r="L17" s="6">
        <f>ROUND( ( AND($D17&lt;&gt;"", $F17&lt;&gt;"", L$1&lt;&gt;"", L$2&lt;&gt;"", $F17&gt;=$D17, L$2&gt;=L$1) * MAX( 0, MIN( $F17, L$2 ) + 1 - MAX( $D17, L$1 ) ) ) * ($C17/7), 2 )</f>
        <v>0</v>
      </c>
      <c r="M17" s="6">
        <f>ROUND( ( AND($D17&lt;&gt;"", $F17&lt;&gt;"", M$1&lt;&gt;"", M$2&lt;&gt;"", $F17&gt;=$D17, M$2&gt;=M$1) * MAX( 0, MIN( $F17, M$2 ) + 1 - MAX( $D17, M$1 ) ) ) * ($C17/7), 2 )</f>
        <v>0</v>
      </c>
      <c r="N17" s="6">
        <f>ROUND( ( AND($D17&lt;&gt;"", $F17&lt;&gt;"", N$1&lt;&gt;"", N$2&lt;&gt;"", $F17&gt;=$D17, N$2&gt;=N$1) * MAX( 0, MIN( $F17, N$2 ) + 1 - MAX( $D17, N$1 ) ) ) * ($C17/7), 2 )</f>
        <v>0</v>
      </c>
      <c r="O17" s="6">
        <f>ROUND( ( AND($D17&lt;&gt;"", $F17&lt;&gt;"", O$1&lt;&gt;"", O$2&lt;&gt;"", $F17&gt;=$D17, O$2&gt;=O$1) * MAX( 0, MIN( $F17, O$2 ) + 1 - MAX( $D17, O$1 ) ) ) * ($C17/7), 2 )</f>
        <v>0</v>
      </c>
      <c r="P17" s="6">
        <f>ROUND( ( AND($D17&lt;&gt;"", $F17&lt;&gt;"", P$1&lt;&gt;"", P$2&lt;&gt;"", $F17&gt;=$D17, P$2&gt;=P$1) * MAX( 0, MIN( $F17, P$2 ) + 1 - MAX( $D17, P$1 ) ) ) * ($C17/7), 2 )</f>
        <v>0</v>
      </c>
      <c r="Q17" s="6">
        <f>ROUND( ( AND($D17&lt;&gt;"", $F17&lt;&gt;"", Q$1&lt;&gt;"", Q$2&lt;&gt;"", $F17&gt;=$D17, Q$2&gt;=Q$1) * MAX( 0, MIN( $F17, Q$2 ) + 1 - MAX( $D17, Q$1 ) ) ) * ($C17/7), 2 )</f>
        <v>0</v>
      </c>
      <c r="R17" s="6">
        <f>ROUND( ( AND($D17&lt;&gt;"", $F17&lt;&gt;"", R$1&lt;&gt;"", R$2&lt;&gt;"", $F17&gt;=$D17, R$2&gt;=R$1) * MAX( 0, MIN( $F17, R$2 ) + 1 - MAX( $D17, R$1 ) ) ) * ($C17/7), 2 )</f>
        <v>0</v>
      </c>
      <c r="S17" s="6">
        <f>ROUND( ( AND($D17&lt;&gt;"", $F17&lt;&gt;"", S$1&lt;&gt;"", S$2&lt;&gt;"", $F17&gt;=$D17, S$2&gt;=S$1) * MAX( 0, MIN( $F17, S$2 ) + 1 - MAX( $D17, S$1 ) ) ) * ($C17/7), 2 )</f>
        <v>0</v>
      </c>
      <c r="T17" s="6">
        <f>ROUND( ( AND($D17&lt;&gt;"", $F17&lt;&gt;"", T$1&lt;&gt;"", T$2&lt;&gt;"", $F17&gt;=$D17, T$2&gt;=T$1) * MAX( 0, MIN( $F17, T$2 ) + 1 - MAX( $D17, T$1 ) ) ) * ($C17/7), 2 )</f>
        <v>0</v>
      </c>
      <c r="U17" s="6">
        <f>ROUND( ( AND($D17&lt;&gt;"", $F17&lt;&gt;"", U$1&lt;&gt;"", U$2&lt;&gt;"", $F17&gt;=$D17, U$2&gt;=U$1) * MAX( 0, MIN( $F17, U$2 ) + 1 - MAX( $D17, U$1 ) ) ) * ($C17/7), 2 )</f>
        <v>0</v>
      </c>
    </row>
    <row r="18" spans="1:21" x14ac:dyDescent="0.25">
      <c r="A18">
        <v>14</v>
      </c>
      <c r="B18" s="3">
        <f>$A$3*100 + A18</f>
        <v>202514</v>
      </c>
      <c r="C18" s="1">
        <v>600</v>
      </c>
      <c r="D18" s="4">
        <f t="shared" si="3"/>
        <v>45747</v>
      </c>
      <c r="E18" s="4"/>
      <c r="F18" s="4">
        <f t="shared" si="4"/>
        <v>45753</v>
      </c>
      <c r="H18" s="6">
        <f t="shared" si="5"/>
        <v>0</v>
      </c>
      <c r="I18" s="6">
        <f>ROUND( ( AND($D18&lt;&gt;"", $F18&lt;&gt;"", I$1&lt;&gt;"", I$2&lt;&gt;"", $F18&gt;=$D18, I$2&gt;=I$1) * MAX( 0, MIN( $F18, I$2 ) + 1 - MAX( $D18, I$1 ) ) ) * ($C18/7), 2 )</f>
        <v>0</v>
      </c>
      <c r="J18" s="6">
        <f>ROUND( ( AND($D18&lt;&gt;"", $F18&lt;&gt;"", J$1&lt;&gt;"", J$2&lt;&gt;"", $F18&gt;=$D18, J$2&gt;=J$1) * MAX( 0, MIN( $F18, J$2 ) + 1 - MAX( $D18, J$1 ) ) ) * ($C18/7), 2 )</f>
        <v>0</v>
      </c>
      <c r="K18" s="6">
        <f>ROUND( ( AND($D18&lt;&gt;"", $F18&lt;&gt;"", K$1&lt;&gt;"", K$2&lt;&gt;"", $F18&gt;=$D18, K$2&gt;=K$1) * MAX( 0, MIN( $F18, K$2 ) + 1 - MAX( $D18, K$1 ) ) ) * ($C18/7), 2 )</f>
        <v>85.71</v>
      </c>
      <c r="L18" s="6">
        <f>ROUND( ( AND($D18&lt;&gt;"", $F18&lt;&gt;"", L$1&lt;&gt;"", L$2&lt;&gt;"", $F18&gt;=$D18, L$2&gt;=L$1) * MAX( 0, MIN( $F18, L$2 ) + 1 - MAX( $D18, L$1 ) ) ) * ($C18/7), 2 )</f>
        <v>514.29</v>
      </c>
      <c r="M18" s="6">
        <f>ROUND( ( AND($D18&lt;&gt;"", $F18&lt;&gt;"", M$1&lt;&gt;"", M$2&lt;&gt;"", $F18&gt;=$D18, M$2&gt;=M$1) * MAX( 0, MIN( $F18, M$2 ) + 1 - MAX( $D18, M$1 ) ) ) * ($C18/7), 2 )</f>
        <v>0</v>
      </c>
      <c r="N18" s="6">
        <f>ROUND( ( AND($D18&lt;&gt;"", $F18&lt;&gt;"", N$1&lt;&gt;"", N$2&lt;&gt;"", $F18&gt;=$D18, N$2&gt;=N$1) * MAX( 0, MIN( $F18, N$2 ) + 1 - MAX( $D18, N$1 ) ) ) * ($C18/7), 2 )</f>
        <v>0</v>
      </c>
      <c r="O18" s="6">
        <f>ROUND( ( AND($D18&lt;&gt;"", $F18&lt;&gt;"", O$1&lt;&gt;"", O$2&lt;&gt;"", $F18&gt;=$D18, O$2&gt;=O$1) * MAX( 0, MIN( $F18, O$2 ) + 1 - MAX( $D18, O$1 ) ) ) * ($C18/7), 2 )</f>
        <v>0</v>
      </c>
      <c r="P18" s="6">
        <f>ROUND( ( AND($D18&lt;&gt;"", $F18&lt;&gt;"", P$1&lt;&gt;"", P$2&lt;&gt;"", $F18&gt;=$D18, P$2&gt;=P$1) * MAX( 0, MIN( $F18, P$2 ) + 1 - MAX( $D18, P$1 ) ) ) * ($C18/7), 2 )</f>
        <v>0</v>
      </c>
      <c r="Q18" s="6">
        <f>ROUND( ( AND($D18&lt;&gt;"", $F18&lt;&gt;"", Q$1&lt;&gt;"", Q$2&lt;&gt;"", $F18&gt;=$D18, Q$2&gt;=Q$1) * MAX( 0, MIN( $F18, Q$2 ) + 1 - MAX( $D18, Q$1 ) ) ) * ($C18/7), 2 )</f>
        <v>0</v>
      </c>
      <c r="R18" s="6">
        <f>ROUND( ( AND($D18&lt;&gt;"", $F18&lt;&gt;"", R$1&lt;&gt;"", R$2&lt;&gt;"", $F18&gt;=$D18, R$2&gt;=R$1) * MAX( 0, MIN( $F18, R$2 ) + 1 - MAX( $D18, R$1 ) ) ) * ($C18/7), 2 )</f>
        <v>0</v>
      </c>
      <c r="S18" s="6">
        <f>ROUND( ( AND($D18&lt;&gt;"", $F18&lt;&gt;"", S$1&lt;&gt;"", S$2&lt;&gt;"", $F18&gt;=$D18, S$2&gt;=S$1) * MAX( 0, MIN( $F18, S$2 ) + 1 - MAX( $D18, S$1 ) ) ) * ($C18/7), 2 )</f>
        <v>0</v>
      </c>
      <c r="T18" s="6">
        <f>ROUND( ( AND($D18&lt;&gt;"", $F18&lt;&gt;"", T$1&lt;&gt;"", T$2&lt;&gt;"", $F18&gt;=$D18, T$2&gt;=T$1) * MAX( 0, MIN( $F18, T$2 ) + 1 - MAX( $D18, T$1 ) ) ) * ($C18/7), 2 )</f>
        <v>0</v>
      </c>
      <c r="U18" s="6">
        <f>ROUND( ( AND($D18&lt;&gt;"", $F18&lt;&gt;"", U$1&lt;&gt;"", U$2&lt;&gt;"", $F18&gt;=$D18, U$2&gt;=U$1) * MAX( 0, MIN( $F18, U$2 ) + 1 - MAX( $D18, U$1 ) ) ) * ($C18/7), 2 )</f>
        <v>0</v>
      </c>
    </row>
    <row r="19" spans="1:21" x14ac:dyDescent="0.25">
      <c r="A19">
        <v>15</v>
      </c>
      <c r="B19" s="3">
        <f>$A$3*100 + A19</f>
        <v>202515</v>
      </c>
      <c r="C19" s="1">
        <v>270</v>
      </c>
      <c r="D19" s="4">
        <f t="shared" si="3"/>
        <v>45754</v>
      </c>
      <c r="E19" s="4"/>
      <c r="F19" s="4">
        <f t="shared" si="4"/>
        <v>45760</v>
      </c>
      <c r="H19" s="6">
        <f t="shared" si="5"/>
        <v>0</v>
      </c>
      <c r="I19" s="6">
        <f>ROUND( ( AND($D19&lt;&gt;"", $F19&lt;&gt;"", I$1&lt;&gt;"", I$2&lt;&gt;"", $F19&gt;=$D19, I$2&gt;=I$1) * MAX( 0, MIN( $F19, I$2 ) + 1 - MAX( $D19, I$1 ) ) ) * ($C19/7), 2 )</f>
        <v>0</v>
      </c>
      <c r="J19" s="6">
        <f>ROUND( ( AND($D19&lt;&gt;"", $F19&lt;&gt;"", J$1&lt;&gt;"", J$2&lt;&gt;"", $F19&gt;=$D19, J$2&gt;=J$1) * MAX( 0, MIN( $F19, J$2 ) + 1 - MAX( $D19, J$1 ) ) ) * ($C19/7), 2 )</f>
        <v>0</v>
      </c>
      <c r="K19" s="6">
        <f>ROUND( ( AND($D19&lt;&gt;"", $F19&lt;&gt;"", K$1&lt;&gt;"", K$2&lt;&gt;"", $F19&gt;=$D19, K$2&gt;=K$1) * MAX( 0, MIN( $F19, K$2 ) + 1 - MAX( $D19, K$1 ) ) ) * ($C19/7), 2 )</f>
        <v>0</v>
      </c>
      <c r="L19" s="6">
        <f>ROUND( ( AND($D19&lt;&gt;"", $F19&lt;&gt;"", L$1&lt;&gt;"", L$2&lt;&gt;"", $F19&gt;=$D19, L$2&gt;=L$1) * MAX( 0, MIN( $F19, L$2 ) + 1 - MAX( $D19, L$1 ) ) ) * ($C19/7), 2 )</f>
        <v>270</v>
      </c>
      <c r="M19" s="6">
        <f>ROUND( ( AND($D19&lt;&gt;"", $F19&lt;&gt;"", M$1&lt;&gt;"", M$2&lt;&gt;"", $F19&gt;=$D19, M$2&gt;=M$1) * MAX( 0, MIN( $F19, M$2 ) + 1 - MAX( $D19, M$1 ) ) ) * ($C19/7), 2 )</f>
        <v>0</v>
      </c>
      <c r="N19" s="6">
        <f>ROUND( ( AND($D19&lt;&gt;"", $F19&lt;&gt;"", N$1&lt;&gt;"", N$2&lt;&gt;"", $F19&gt;=$D19, N$2&gt;=N$1) * MAX( 0, MIN( $F19, N$2 ) + 1 - MAX( $D19, N$1 ) ) ) * ($C19/7), 2 )</f>
        <v>0</v>
      </c>
      <c r="O19" s="6">
        <f>ROUND( ( AND($D19&lt;&gt;"", $F19&lt;&gt;"", O$1&lt;&gt;"", O$2&lt;&gt;"", $F19&gt;=$D19, O$2&gt;=O$1) * MAX( 0, MIN( $F19, O$2 ) + 1 - MAX( $D19, O$1 ) ) ) * ($C19/7), 2 )</f>
        <v>0</v>
      </c>
      <c r="P19" s="6">
        <f>ROUND( ( AND($D19&lt;&gt;"", $F19&lt;&gt;"", P$1&lt;&gt;"", P$2&lt;&gt;"", $F19&gt;=$D19, P$2&gt;=P$1) * MAX( 0, MIN( $F19, P$2 ) + 1 - MAX( $D19, P$1 ) ) ) * ($C19/7), 2 )</f>
        <v>0</v>
      </c>
      <c r="Q19" s="6">
        <f>ROUND( ( AND($D19&lt;&gt;"", $F19&lt;&gt;"", Q$1&lt;&gt;"", Q$2&lt;&gt;"", $F19&gt;=$D19, Q$2&gt;=Q$1) * MAX( 0, MIN( $F19, Q$2 ) + 1 - MAX( $D19, Q$1 ) ) ) * ($C19/7), 2 )</f>
        <v>0</v>
      </c>
      <c r="R19" s="6">
        <f>ROUND( ( AND($D19&lt;&gt;"", $F19&lt;&gt;"", R$1&lt;&gt;"", R$2&lt;&gt;"", $F19&gt;=$D19, R$2&gt;=R$1) * MAX( 0, MIN( $F19, R$2 ) + 1 - MAX( $D19, R$1 ) ) ) * ($C19/7), 2 )</f>
        <v>0</v>
      </c>
      <c r="S19" s="6">
        <f>ROUND( ( AND($D19&lt;&gt;"", $F19&lt;&gt;"", S$1&lt;&gt;"", S$2&lt;&gt;"", $F19&gt;=$D19, S$2&gt;=S$1) * MAX( 0, MIN( $F19, S$2 ) + 1 - MAX( $D19, S$1 ) ) ) * ($C19/7), 2 )</f>
        <v>0</v>
      </c>
      <c r="T19" s="6">
        <f>ROUND( ( AND($D19&lt;&gt;"", $F19&lt;&gt;"", T$1&lt;&gt;"", T$2&lt;&gt;"", $F19&gt;=$D19, T$2&gt;=T$1) * MAX( 0, MIN( $F19, T$2 ) + 1 - MAX( $D19, T$1 ) ) ) * ($C19/7), 2 )</f>
        <v>0</v>
      </c>
      <c r="U19" s="6">
        <f>ROUND( ( AND($D19&lt;&gt;"", $F19&lt;&gt;"", U$1&lt;&gt;"", U$2&lt;&gt;"", $F19&gt;=$D19, U$2&gt;=U$1) * MAX( 0, MIN( $F19, U$2 ) + 1 - MAX( $D19, U$1 ) ) ) * ($C19/7), 2 )</f>
        <v>0</v>
      </c>
    </row>
    <row r="20" spans="1:21" x14ac:dyDescent="0.25">
      <c r="A20">
        <v>16</v>
      </c>
      <c r="B20" s="3">
        <f>$A$3*100 + A20</f>
        <v>202516</v>
      </c>
      <c r="C20" s="1">
        <v>290</v>
      </c>
      <c r="D20" s="4">
        <f t="shared" si="3"/>
        <v>45761</v>
      </c>
      <c r="E20" s="4"/>
      <c r="F20" s="4">
        <f t="shared" si="4"/>
        <v>45767</v>
      </c>
      <c r="H20" s="6">
        <f t="shared" si="5"/>
        <v>0</v>
      </c>
      <c r="I20" s="6">
        <f>ROUND( ( AND($D20&lt;&gt;"", $F20&lt;&gt;"", I$1&lt;&gt;"", I$2&lt;&gt;"", $F20&gt;=$D20, I$2&gt;=I$1) * MAX( 0, MIN( $F20, I$2 ) + 1 - MAX( $D20, I$1 ) ) ) * ($C20/7), 2 )</f>
        <v>0</v>
      </c>
      <c r="J20" s="6">
        <f>ROUND( ( AND($D20&lt;&gt;"", $F20&lt;&gt;"", J$1&lt;&gt;"", J$2&lt;&gt;"", $F20&gt;=$D20, J$2&gt;=J$1) * MAX( 0, MIN( $F20, J$2 ) + 1 - MAX( $D20, J$1 ) ) ) * ($C20/7), 2 )</f>
        <v>0</v>
      </c>
      <c r="K20" s="6">
        <f>ROUND( ( AND($D20&lt;&gt;"", $F20&lt;&gt;"", K$1&lt;&gt;"", K$2&lt;&gt;"", $F20&gt;=$D20, K$2&gt;=K$1) * MAX( 0, MIN( $F20, K$2 ) + 1 - MAX( $D20, K$1 ) ) ) * ($C20/7), 2 )</f>
        <v>0</v>
      </c>
      <c r="L20" s="6">
        <f>ROUND( ( AND($D20&lt;&gt;"", $F20&lt;&gt;"", L$1&lt;&gt;"", L$2&lt;&gt;"", $F20&gt;=$D20, L$2&gt;=L$1) * MAX( 0, MIN( $F20, L$2 ) + 1 - MAX( $D20, L$1 ) ) ) * ($C20/7), 2 )</f>
        <v>290</v>
      </c>
      <c r="M20" s="6">
        <f>ROUND( ( AND($D20&lt;&gt;"", $F20&lt;&gt;"", M$1&lt;&gt;"", M$2&lt;&gt;"", $F20&gt;=$D20, M$2&gt;=M$1) * MAX( 0, MIN( $F20, M$2 ) + 1 - MAX( $D20, M$1 ) ) ) * ($C20/7), 2 )</f>
        <v>0</v>
      </c>
      <c r="N20" s="6">
        <f>ROUND( ( AND($D20&lt;&gt;"", $F20&lt;&gt;"", N$1&lt;&gt;"", N$2&lt;&gt;"", $F20&gt;=$D20, N$2&gt;=N$1) * MAX( 0, MIN( $F20, N$2 ) + 1 - MAX( $D20, N$1 ) ) ) * ($C20/7), 2 )</f>
        <v>0</v>
      </c>
      <c r="O20" s="6">
        <f>ROUND( ( AND($D20&lt;&gt;"", $F20&lt;&gt;"", O$1&lt;&gt;"", O$2&lt;&gt;"", $F20&gt;=$D20, O$2&gt;=O$1) * MAX( 0, MIN( $F20, O$2 ) + 1 - MAX( $D20, O$1 ) ) ) * ($C20/7), 2 )</f>
        <v>0</v>
      </c>
      <c r="P20" s="6">
        <f>ROUND( ( AND($D20&lt;&gt;"", $F20&lt;&gt;"", P$1&lt;&gt;"", P$2&lt;&gt;"", $F20&gt;=$D20, P$2&gt;=P$1) * MAX( 0, MIN( $F20, P$2 ) + 1 - MAX( $D20, P$1 ) ) ) * ($C20/7), 2 )</f>
        <v>0</v>
      </c>
      <c r="Q20" s="6">
        <f>ROUND( ( AND($D20&lt;&gt;"", $F20&lt;&gt;"", Q$1&lt;&gt;"", Q$2&lt;&gt;"", $F20&gt;=$D20, Q$2&gt;=Q$1) * MAX( 0, MIN( $F20, Q$2 ) + 1 - MAX( $D20, Q$1 ) ) ) * ($C20/7), 2 )</f>
        <v>0</v>
      </c>
      <c r="R20" s="6">
        <f>ROUND( ( AND($D20&lt;&gt;"", $F20&lt;&gt;"", R$1&lt;&gt;"", R$2&lt;&gt;"", $F20&gt;=$D20, R$2&gt;=R$1) * MAX( 0, MIN( $F20, R$2 ) + 1 - MAX( $D20, R$1 ) ) ) * ($C20/7), 2 )</f>
        <v>0</v>
      </c>
      <c r="S20" s="6">
        <f>ROUND( ( AND($D20&lt;&gt;"", $F20&lt;&gt;"", S$1&lt;&gt;"", S$2&lt;&gt;"", $F20&gt;=$D20, S$2&gt;=S$1) * MAX( 0, MIN( $F20, S$2 ) + 1 - MAX( $D20, S$1 ) ) ) * ($C20/7), 2 )</f>
        <v>0</v>
      </c>
      <c r="T20" s="6">
        <f>ROUND( ( AND($D20&lt;&gt;"", $F20&lt;&gt;"", T$1&lt;&gt;"", T$2&lt;&gt;"", $F20&gt;=$D20, T$2&gt;=T$1) * MAX( 0, MIN( $F20, T$2 ) + 1 - MAX( $D20, T$1 ) ) ) * ($C20/7), 2 )</f>
        <v>0</v>
      </c>
      <c r="U20" s="6">
        <f>ROUND( ( AND($D20&lt;&gt;"", $F20&lt;&gt;"", U$1&lt;&gt;"", U$2&lt;&gt;"", $F20&gt;=$D20, U$2&gt;=U$1) * MAX( 0, MIN( $F20, U$2 ) + 1 - MAX( $D20, U$1 ) ) ) * ($C20/7), 2 )</f>
        <v>0</v>
      </c>
    </row>
    <row r="21" spans="1:21" x14ac:dyDescent="0.25">
      <c r="A21">
        <v>17</v>
      </c>
      <c r="B21" s="3">
        <f>$A$3*100 + A21</f>
        <v>202517</v>
      </c>
      <c r="C21" s="1">
        <v>340</v>
      </c>
      <c r="D21" s="4">
        <f t="shared" si="3"/>
        <v>45768</v>
      </c>
      <c r="E21" s="4"/>
      <c r="F21" s="4">
        <f t="shared" si="4"/>
        <v>45774</v>
      </c>
      <c r="H21" s="6">
        <f t="shared" si="5"/>
        <v>0</v>
      </c>
      <c r="I21" s="6">
        <f t="shared" si="5"/>
        <v>0</v>
      </c>
      <c r="J21" s="6">
        <f t="shared" si="5"/>
        <v>0</v>
      </c>
      <c r="K21" s="6">
        <f t="shared" si="5"/>
        <v>0</v>
      </c>
      <c r="L21" s="6">
        <f t="shared" si="5"/>
        <v>340</v>
      </c>
      <c r="M21" s="6">
        <f t="shared" si="5"/>
        <v>0</v>
      </c>
      <c r="N21" s="6">
        <f t="shared" si="5"/>
        <v>0</v>
      </c>
      <c r="O21" s="6">
        <f t="shared" si="5"/>
        <v>0</v>
      </c>
      <c r="P21" s="6">
        <f t="shared" si="5"/>
        <v>0</v>
      </c>
      <c r="Q21" s="6">
        <f t="shared" si="5"/>
        <v>0</v>
      </c>
      <c r="R21" s="6">
        <f t="shared" si="5"/>
        <v>0</v>
      </c>
      <c r="S21" s="6">
        <f t="shared" si="5"/>
        <v>0</v>
      </c>
      <c r="T21" s="6">
        <f t="shared" si="5"/>
        <v>0</v>
      </c>
      <c r="U21" s="6">
        <f t="shared" si="5"/>
        <v>0</v>
      </c>
    </row>
    <row r="22" spans="1:21" x14ac:dyDescent="0.25">
      <c r="A22">
        <v>18</v>
      </c>
      <c r="B22" s="3">
        <f>$A$3*100 + A22</f>
        <v>202518</v>
      </c>
      <c r="C22" s="1">
        <v>350</v>
      </c>
      <c r="D22" s="4">
        <f t="shared" si="3"/>
        <v>45775</v>
      </c>
      <c r="E22" s="4"/>
      <c r="F22" s="4">
        <f t="shared" si="4"/>
        <v>45781</v>
      </c>
      <c r="H22" s="6">
        <f t="shared" si="5"/>
        <v>0</v>
      </c>
      <c r="I22" s="6">
        <f t="shared" si="5"/>
        <v>0</v>
      </c>
      <c r="J22" s="6">
        <f t="shared" si="5"/>
        <v>0</v>
      </c>
      <c r="K22" s="6">
        <f t="shared" si="5"/>
        <v>0</v>
      </c>
      <c r="L22" s="6">
        <f t="shared" si="5"/>
        <v>150</v>
      </c>
      <c r="M22" s="6">
        <f t="shared" si="5"/>
        <v>200</v>
      </c>
      <c r="N22" s="6">
        <f t="shared" si="5"/>
        <v>0</v>
      </c>
      <c r="O22" s="6">
        <f t="shared" si="5"/>
        <v>0</v>
      </c>
      <c r="P22" s="6">
        <f t="shared" si="5"/>
        <v>0</v>
      </c>
      <c r="Q22" s="6">
        <f t="shared" si="5"/>
        <v>0</v>
      </c>
      <c r="R22" s="6">
        <f t="shared" si="5"/>
        <v>0</v>
      </c>
      <c r="S22" s="6">
        <f t="shared" si="5"/>
        <v>0</v>
      </c>
      <c r="T22" s="6">
        <f t="shared" si="5"/>
        <v>0</v>
      </c>
      <c r="U22" s="6">
        <f t="shared" si="5"/>
        <v>0</v>
      </c>
    </row>
    <row r="23" spans="1:21" x14ac:dyDescent="0.25">
      <c r="A23">
        <v>19</v>
      </c>
      <c r="B23" s="3">
        <f>$A$3*100 + A23</f>
        <v>202519</v>
      </c>
      <c r="C23" s="1">
        <v>1800</v>
      </c>
      <c r="D23" s="4">
        <f t="shared" si="3"/>
        <v>45782</v>
      </c>
      <c r="E23" s="4"/>
      <c r="F23" s="4">
        <f t="shared" si="4"/>
        <v>45788</v>
      </c>
      <c r="H23" s="6">
        <f t="shared" si="5"/>
        <v>0</v>
      </c>
      <c r="I23" s="6">
        <f t="shared" si="5"/>
        <v>0</v>
      </c>
      <c r="J23" s="6">
        <f t="shared" si="5"/>
        <v>0</v>
      </c>
      <c r="K23" s="6">
        <f t="shared" si="5"/>
        <v>0</v>
      </c>
      <c r="L23" s="6">
        <f t="shared" si="5"/>
        <v>0</v>
      </c>
      <c r="M23" s="6">
        <f t="shared" si="5"/>
        <v>1800</v>
      </c>
      <c r="N23" s="6">
        <f t="shared" si="5"/>
        <v>0</v>
      </c>
      <c r="O23" s="6">
        <f t="shared" si="5"/>
        <v>0</v>
      </c>
      <c r="P23" s="6">
        <f t="shared" si="5"/>
        <v>0</v>
      </c>
      <c r="Q23" s="6">
        <f t="shared" si="5"/>
        <v>0</v>
      </c>
      <c r="R23" s="6">
        <f t="shared" si="5"/>
        <v>0</v>
      </c>
      <c r="S23" s="6">
        <f t="shared" si="5"/>
        <v>0</v>
      </c>
      <c r="T23" s="6">
        <f t="shared" si="5"/>
        <v>0</v>
      </c>
      <c r="U23" s="6">
        <f t="shared" si="5"/>
        <v>0</v>
      </c>
    </row>
    <row r="24" spans="1:21" x14ac:dyDescent="0.25">
      <c r="A24">
        <v>20</v>
      </c>
      <c r="B24" s="3">
        <f>$A$3*100 + A24</f>
        <v>202520</v>
      </c>
      <c r="C24" s="1">
        <v>2300</v>
      </c>
      <c r="D24" s="4">
        <f t="shared" si="3"/>
        <v>45789</v>
      </c>
      <c r="E24" s="4"/>
      <c r="F24" s="4">
        <f t="shared" si="4"/>
        <v>45795</v>
      </c>
      <c r="H24" s="6">
        <f t="shared" si="5"/>
        <v>0</v>
      </c>
      <c r="I24" s="6">
        <f t="shared" si="5"/>
        <v>0</v>
      </c>
      <c r="J24" s="6">
        <f t="shared" si="5"/>
        <v>0</v>
      </c>
      <c r="K24" s="6">
        <f t="shared" si="5"/>
        <v>0</v>
      </c>
      <c r="L24" s="6">
        <f t="shared" si="5"/>
        <v>0</v>
      </c>
      <c r="M24" s="6">
        <f t="shared" si="5"/>
        <v>2300</v>
      </c>
      <c r="N24" s="6">
        <f t="shared" si="5"/>
        <v>0</v>
      </c>
      <c r="O24" s="6">
        <f t="shared" si="5"/>
        <v>0</v>
      </c>
      <c r="P24" s="6">
        <f t="shared" si="5"/>
        <v>0</v>
      </c>
      <c r="Q24" s="6">
        <f t="shared" si="5"/>
        <v>0</v>
      </c>
      <c r="R24" s="6">
        <f t="shared" si="5"/>
        <v>0</v>
      </c>
      <c r="S24" s="6">
        <f t="shared" si="5"/>
        <v>0</v>
      </c>
      <c r="T24" s="6">
        <f t="shared" si="5"/>
        <v>0</v>
      </c>
      <c r="U24" s="6">
        <f t="shared" si="5"/>
        <v>0</v>
      </c>
    </row>
    <row r="25" spans="1:21" x14ac:dyDescent="0.25">
      <c r="A25">
        <v>21</v>
      </c>
      <c r="B25" s="3">
        <f>$A$3*100 + A25</f>
        <v>202521</v>
      </c>
      <c r="C25" s="1">
        <v>5300</v>
      </c>
      <c r="D25" s="4">
        <f t="shared" si="3"/>
        <v>45796</v>
      </c>
      <c r="E25" s="4"/>
      <c r="F25" s="4">
        <f t="shared" si="4"/>
        <v>45802</v>
      </c>
      <c r="H25" s="6">
        <f t="shared" si="5"/>
        <v>0</v>
      </c>
      <c r="I25" s="6">
        <f t="shared" si="5"/>
        <v>0</v>
      </c>
      <c r="J25" s="6">
        <f t="shared" si="5"/>
        <v>0</v>
      </c>
      <c r="K25" s="6">
        <f t="shared" si="5"/>
        <v>0</v>
      </c>
      <c r="L25" s="6">
        <f t="shared" si="5"/>
        <v>0</v>
      </c>
      <c r="M25" s="6">
        <f t="shared" si="5"/>
        <v>5300</v>
      </c>
      <c r="N25" s="6">
        <f t="shared" si="5"/>
        <v>0</v>
      </c>
      <c r="O25" s="6">
        <f t="shared" si="5"/>
        <v>0</v>
      </c>
      <c r="P25" s="6">
        <f t="shared" si="5"/>
        <v>0</v>
      </c>
      <c r="Q25" s="6">
        <f t="shared" si="5"/>
        <v>0</v>
      </c>
      <c r="R25" s="6">
        <f t="shared" si="5"/>
        <v>0</v>
      </c>
      <c r="S25" s="6">
        <f t="shared" si="5"/>
        <v>0</v>
      </c>
      <c r="T25" s="6">
        <f t="shared" si="5"/>
        <v>0</v>
      </c>
      <c r="U25" s="6">
        <f t="shared" si="5"/>
        <v>0</v>
      </c>
    </row>
    <row r="26" spans="1:21" x14ac:dyDescent="0.25">
      <c r="A26">
        <v>22</v>
      </c>
      <c r="B26" s="3">
        <f>$A$3*100 + A26</f>
        <v>202522</v>
      </c>
      <c r="C26" s="1">
        <v>1400</v>
      </c>
      <c r="D26" s="4">
        <f t="shared" si="3"/>
        <v>45803</v>
      </c>
      <c r="E26" s="4"/>
      <c r="F26" s="4">
        <f t="shared" si="4"/>
        <v>45809</v>
      </c>
      <c r="H26" s="6">
        <f t="shared" si="5"/>
        <v>0</v>
      </c>
      <c r="I26" s="6">
        <f t="shared" si="5"/>
        <v>0</v>
      </c>
      <c r="J26" s="6">
        <f t="shared" si="5"/>
        <v>0</v>
      </c>
      <c r="K26" s="6">
        <f t="shared" si="5"/>
        <v>0</v>
      </c>
      <c r="L26" s="6">
        <f t="shared" si="5"/>
        <v>0</v>
      </c>
      <c r="M26" s="6">
        <f t="shared" si="5"/>
        <v>1200</v>
      </c>
      <c r="N26" s="6">
        <f t="shared" si="5"/>
        <v>200</v>
      </c>
      <c r="O26" s="6">
        <f t="shared" si="5"/>
        <v>0</v>
      </c>
      <c r="P26" s="6">
        <f t="shared" si="5"/>
        <v>0</v>
      </c>
      <c r="Q26" s="6">
        <f t="shared" si="5"/>
        <v>0</v>
      </c>
      <c r="R26" s="6">
        <f t="shared" si="5"/>
        <v>0</v>
      </c>
      <c r="S26" s="6">
        <f t="shared" si="5"/>
        <v>0</v>
      </c>
      <c r="T26" s="6">
        <f t="shared" si="5"/>
        <v>0</v>
      </c>
      <c r="U26" s="6">
        <f t="shared" si="5"/>
        <v>0</v>
      </c>
    </row>
    <row r="27" spans="1:21" x14ac:dyDescent="0.25">
      <c r="A27">
        <v>23</v>
      </c>
      <c r="B27" s="3">
        <f>$A$3*100 + A27</f>
        <v>202523</v>
      </c>
      <c r="C27" s="1">
        <v>153</v>
      </c>
      <c r="D27" s="4">
        <f t="shared" si="3"/>
        <v>45810</v>
      </c>
      <c r="E27" s="4"/>
      <c r="F27" s="4">
        <f t="shared" si="4"/>
        <v>45816</v>
      </c>
      <c r="H27" s="6">
        <f t="shared" si="5"/>
        <v>0</v>
      </c>
      <c r="I27" s="6">
        <f t="shared" si="5"/>
        <v>0</v>
      </c>
      <c r="J27" s="6">
        <f t="shared" si="5"/>
        <v>0</v>
      </c>
      <c r="K27" s="6">
        <f t="shared" si="5"/>
        <v>0</v>
      </c>
      <c r="L27" s="6">
        <f t="shared" si="5"/>
        <v>0</v>
      </c>
      <c r="M27" s="6">
        <f t="shared" si="5"/>
        <v>0</v>
      </c>
      <c r="N27" s="6">
        <f t="shared" si="5"/>
        <v>153</v>
      </c>
      <c r="O27" s="6">
        <f t="shared" si="5"/>
        <v>0</v>
      </c>
      <c r="P27" s="6">
        <f t="shared" si="5"/>
        <v>0</v>
      </c>
      <c r="Q27" s="6">
        <f t="shared" si="5"/>
        <v>0</v>
      </c>
      <c r="R27" s="6">
        <f t="shared" si="5"/>
        <v>0</v>
      </c>
      <c r="S27" s="6">
        <f t="shared" si="5"/>
        <v>0</v>
      </c>
      <c r="T27" s="6">
        <f t="shared" si="5"/>
        <v>0</v>
      </c>
      <c r="U27" s="6">
        <f t="shared" si="5"/>
        <v>0</v>
      </c>
    </row>
    <row r="28" spans="1:21" x14ac:dyDescent="0.25">
      <c r="A28">
        <v>24</v>
      </c>
      <c r="B28" s="3">
        <f>$A$3*100 + A28</f>
        <v>202524</v>
      </c>
      <c r="C28" s="1">
        <v>500</v>
      </c>
      <c r="D28" s="4">
        <f t="shared" si="3"/>
        <v>45817</v>
      </c>
      <c r="E28" s="4"/>
      <c r="F28" s="4">
        <f t="shared" si="4"/>
        <v>45823</v>
      </c>
      <c r="H28" s="6">
        <f t="shared" si="5"/>
        <v>0</v>
      </c>
      <c r="I28" s="6">
        <f t="shared" si="5"/>
        <v>0</v>
      </c>
      <c r="J28" s="6">
        <f t="shared" si="5"/>
        <v>0</v>
      </c>
      <c r="K28" s="6">
        <f t="shared" si="5"/>
        <v>0</v>
      </c>
      <c r="L28" s="6">
        <f t="shared" si="5"/>
        <v>0</v>
      </c>
      <c r="M28" s="6">
        <f t="shared" si="5"/>
        <v>0</v>
      </c>
      <c r="N28" s="6">
        <f t="shared" si="5"/>
        <v>500</v>
      </c>
      <c r="O28" s="6">
        <f t="shared" si="5"/>
        <v>0</v>
      </c>
      <c r="P28" s="6">
        <f t="shared" si="5"/>
        <v>0</v>
      </c>
      <c r="Q28" s="6">
        <f t="shared" si="5"/>
        <v>0</v>
      </c>
      <c r="R28" s="6">
        <f t="shared" si="5"/>
        <v>0</v>
      </c>
      <c r="S28" s="6">
        <f t="shared" si="5"/>
        <v>0</v>
      </c>
      <c r="T28" s="6">
        <f t="shared" si="5"/>
        <v>0</v>
      </c>
      <c r="U28" s="6">
        <f t="shared" si="5"/>
        <v>0</v>
      </c>
    </row>
    <row r="29" spans="1:21" x14ac:dyDescent="0.25">
      <c r="A29">
        <v>25</v>
      </c>
      <c r="B29" s="3">
        <f>$A$3*100 + A29</f>
        <v>202525</v>
      </c>
      <c r="C29" s="1">
        <v>4500</v>
      </c>
      <c r="D29" s="4">
        <f t="shared" si="3"/>
        <v>45824</v>
      </c>
      <c r="E29" s="4"/>
      <c r="F29" s="4">
        <f t="shared" si="4"/>
        <v>45830</v>
      </c>
      <c r="H29" s="6">
        <f t="shared" si="5"/>
        <v>0</v>
      </c>
      <c r="I29" s="6">
        <f t="shared" si="5"/>
        <v>0</v>
      </c>
      <c r="J29" s="6">
        <f t="shared" si="5"/>
        <v>0</v>
      </c>
      <c r="K29" s="6">
        <f t="shared" si="5"/>
        <v>0</v>
      </c>
      <c r="L29" s="6">
        <f t="shared" si="5"/>
        <v>0</v>
      </c>
      <c r="M29" s="6">
        <f t="shared" si="5"/>
        <v>0</v>
      </c>
      <c r="N29" s="6">
        <f t="shared" si="5"/>
        <v>4500</v>
      </c>
      <c r="O29" s="6">
        <f t="shared" si="5"/>
        <v>0</v>
      </c>
      <c r="P29" s="6">
        <f t="shared" si="5"/>
        <v>0</v>
      </c>
      <c r="Q29" s="6">
        <f t="shared" si="5"/>
        <v>0</v>
      </c>
      <c r="R29" s="6">
        <f t="shared" si="5"/>
        <v>0</v>
      </c>
      <c r="S29" s="6">
        <f t="shared" si="5"/>
        <v>0</v>
      </c>
      <c r="T29" s="6">
        <f t="shared" si="5"/>
        <v>0</v>
      </c>
      <c r="U29" s="6">
        <f t="shared" si="5"/>
        <v>0</v>
      </c>
    </row>
    <row r="30" spans="1:21" x14ac:dyDescent="0.25">
      <c r="A30">
        <v>26</v>
      </c>
      <c r="B30" s="3">
        <f>$A$3*100 + A30</f>
        <v>202526</v>
      </c>
      <c r="C30" s="1">
        <v>400</v>
      </c>
      <c r="D30" s="4">
        <f t="shared" si="3"/>
        <v>45831</v>
      </c>
      <c r="E30" s="4"/>
      <c r="F30" s="4">
        <f t="shared" si="4"/>
        <v>45837</v>
      </c>
      <c r="H30" s="6">
        <f t="shared" si="5"/>
        <v>0</v>
      </c>
      <c r="I30" s="6">
        <f t="shared" si="5"/>
        <v>0</v>
      </c>
      <c r="J30" s="6">
        <f t="shared" si="5"/>
        <v>0</v>
      </c>
      <c r="K30" s="6">
        <f t="shared" si="5"/>
        <v>0</v>
      </c>
      <c r="L30" s="6">
        <f t="shared" si="5"/>
        <v>0</v>
      </c>
      <c r="M30" s="6">
        <f t="shared" si="5"/>
        <v>0</v>
      </c>
      <c r="N30" s="6">
        <f t="shared" si="5"/>
        <v>400</v>
      </c>
      <c r="O30" s="6">
        <f t="shared" si="5"/>
        <v>0</v>
      </c>
      <c r="P30" s="6">
        <f t="shared" si="5"/>
        <v>0</v>
      </c>
      <c r="Q30" s="6">
        <f t="shared" si="5"/>
        <v>0</v>
      </c>
      <c r="R30" s="6">
        <f t="shared" si="5"/>
        <v>0</v>
      </c>
      <c r="S30" s="6">
        <f t="shared" si="5"/>
        <v>0</v>
      </c>
      <c r="T30" s="6">
        <f t="shared" si="5"/>
        <v>0</v>
      </c>
      <c r="U30" s="6">
        <f t="shared" si="5"/>
        <v>0</v>
      </c>
    </row>
    <row r="31" spans="1:21" x14ac:dyDescent="0.25">
      <c r="A31">
        <v>27</v>
      </c>
      <c r="B31" s="3">
        <f>$A$3*100 + A31</f>
        <v>202527</v>
      </c>
      <c r="C31" s="1">
        <v>500</v>
      </c>
      <c r="D31" s="4">
        <f t="shared" si="3"/>
        <v>45838</v>
      </c>
      <c r="E31" s="4"/>
      <c r="F31" s="4">
        <f t="shared" si="4"/>
        <v>45844</v>
      </c>
      <c r="H31" s="6">
        <f t="shared" si="5"/>
        <v>0</v>
      </c>
      <c r="I31" s="6">
        <f t="shared" si="5"/>
        <v>0</v>
      </c>
      <c r="J31" s="6">
        <f t="shared" si="5"/>
        <v>0</v>
      </c>
      <c r="K31" s="6">
        <f t="shared" si="5"/>
        <v>0</v>
      </c>
      <c r="L31" s="6">
        <f t="shared" si="5"/>
        <v>0</v>
      </c>
      <c r="M31" s="6">
        <f t="shared" si="5"/>
        <v>0</v>
      </c>
      <c r="N31" s="6">
        <f t="shared" si="5"/>
        <v>71.430000000000007</v>
      </c>
      <c r="O31" s="6">
        <f t="shared" si="5"/>
        <v>428.57</v>
      </c>
      <c r="P31" s="6">
        <f t="shared" si="5"/>
        <v>0</v>
      </c>
      <c r="Q31" s="6">
        <f t="shared" si="5"/>
        <v>0</v>
      </c>
      <c r="R31" s="6">
        <f t="shared" si="5"/>
        <v>0</v>
      </c>
      <c r="S31" s="6">
        <f t="shared" si="5"/>
        <v>0</v>
      </c>
      <c r="T31" s="6">
        <f t="shared" si="5"/>
        <v>0</v>
      </c>
      <c r="U31" s="6">
        <f t="shared" si="5"/>
        <v>0</v>
      </c>
    </row>
    <row r="32" spans="1:21" x14ac:dyDescent="0.25">
      <c r="A32">
        <v>28</v>
      </c>
      <c r="B32" s="3">
        <f>$A$3*100 + A32</f>
        <v>202528</v>
      </c>
      <c r="C32" s="1">
        <v>600</v>
      </c>
      <c r="D32" s="4">
        <f t="shared" si="3"/>
        <v>45845</v>
      </c>
      <c r="E32" s="4"/>
      <c r="F32" s="4">
        <f t="shared" si="4"/>
        <v>45851</v>
      </c>
      <c r="H32" s="6">
        <f t="shared" si="5"/>
        <v>0</v>
      </c>
      <c r="I32" s="6">
        <f t="shared" si="5"/>
        <v>0</v>
      </c>
      <c r="J32" s="6">
        <f t="shared" si="5"/>
        <v>0</v>
      </c>
      <c r="K32" s="6">
        <f t="shared" si="5"/>
        <v>0</v>
      </c>
      <c r="L32" s="6">
        <f t="shared" si="5"/>
        <v>0</v>
      </c>
      <c r="M32" s="6">
        <f t="shared" si="5"/>
        <v>0</v>
      </c>
      <c r="N32" s="6">
        <f t="shared" si="5"/>
        <v>0</v>
      </c>
      <c r="O32" s="6">
        <f t="shared" si="5"/>
        <v>600</v>
      </c>
      <c r="P32" s="6">
        <f t="shared" si="5"/>
        <v>0</v>
      </c>
      <c r="Q32" s="6">
        <f t="shared" si="5"/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</row>
    <row r="33" spans="1:21" x14ac:dyDescent="0.25">
      <c r="A33">
        <v>29</v>
      </c>
      <c r="B33" s="3">
        <f>$A$3*100 + A33</f>
        <v>202529</v>
      </c>
      <c r="C33" s="1">
        <v>270</v>
      </c>
      <c r="D33" s="4">
        <f t="shared" si="3"/>
        <v>45852</v>
      </c>
      <c r="E33" s="4"/>
      <c r="F33" s="4">
        <f t="shared" si="4"/>
        <v>45858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270</v>
      </c>
      <c r="P33" s="6">
        <f t="shared" si="5"/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</row>
    <row r="34" spans="1:21" x14ac:dyDescent="0.25">
      <c r="A34">
        <v>30</v>
      </c>
      <c r="B34" s="3">
        <f>$A$3*100 + A34</f>
        <v>202530</v>
      </c>
      <c r="C34" s="1">
        <v>290</v>
      </c>
      <c r="D34" s="4">
        <f t="shared" si="3"/>
        <v>45859</v>
      </c>
      <c r="E34" s="4"/>
      <c r="F34" s="4">
        <f t="shared" si="4"/>
        <v>45865</v>
      </c>
      <c r="H34" s="6">
        <f t="shared" si="5"/>
        <v>0</v>
      </c>
      <c r="I34" s="6">
        <f t="shared" si="5"/>
        <v>0</v>
      </c>
      <c r="J34" s="6">
        <f t="shared" si="5"/>
        <v>0</v>
      </c>
      <c r="K34" s="6">
        <f t="shared" si="5"/>
        <v>0</v>
      </c>
      <c r="L34" s="6">
        <f t="shared" si="5"/>
        <v>0</v>
      </c>
      <c r="M34" s="6">
        <f t="shared" si="5"/>
        <v>0</v>
      </c>
      <c r="N34" s="6">
        <f t="shared" si="5"/>
        <v>0</v>
      </c>
      <c r="O34" s="6">
        <f t="shared" si="5"/>
        <v>290</v>
      </c>
      <c r="P34" s="6">
        <f t="shared" si="5"/>
        <v>0</v>
      </c>
      <c r="Q34" s="6">
        <f t="shared" si="5"/>
        <v>0</v>
      </c>
      <c r="R34" s="6">
        <f t="shared" si="5"/>
        <v>0</v>
      </c>
      <c r="S34" s="6">
        <f t="shared" si="5"/>
        <v>0</v>
      </c>
      <c r="T34" s="6">
        <f t="shared" si="5"/>
        <v>0</v>
      </c>
      <c r="U34" s="6">
        <f t="shared" si="5"/>
        <v>0</v>
      </c>
    </row>
    <row r="35" spans="1:21" x14ac:dyDescent="0.25">
      <c r="A35">
        <v>31</v>
      </c>
      <c r="B35" s="3">
        <f>$A$3*100 + A35</f>
        <v>202531</v>
      </c>
      <c r="C35" s="1">
        <v>340</v>
      </c>
      <c r="D35" s="4">
        <f t="shared" si="3"/>
        <v>45866</v>
      </c>
      <c r="E35" s="4"/>
      <c r="F35" s="4">
        <f t="shared" si="4"/>
        <v>45872</v>
      </c>
      <c r="H35" s="6">
        <f t="shared" si="5"/>
        <v>0</v>
      </c>
      <c r="I35" s="6">
        <f t="shared" si="5"/>
        <v>0</v>
      </c>
      <c r="J35" s="6">
        <f t="shared" si="5"/>
        <v>0</v>
      </c>
      <c r="K35" s="6">
        <f t="shared" si="5"/>
        <v>0</v>
      </c>
      <c r="L35" s="6">
        <f t="shared" si="5"/>
        <v>0</v>
      </c>
      <c r="M35" s="6">
        <f t="shared" si="5"/>
        <v>0</v>
      </c>
      <c r="N35" s="6">
        <f t="shared" si="5"/>
        <v>0</v>
      </c>
      <c r="O35" s="6">
        <f t="shared" si="5"/>
        <v>194.29</v>
      </c>
      <c r="P35" s="6">
        <f t="shared" si="5"/>
        <v>145.71</v>
      </c>
      <c r="Q35" s="6">
        <f t="shared" si="5"/>
        <v>0</v>
      </c>
      <c r="R35" s="6">
        <f t="shared" si="5"/>
        <v>0</v>
      </c>
      <c r="S35" s="6">
        <f t="shared" si="5"/>
        <v>0</v>
      </c>
      <c r="T35" s="6">
        <f t="shared" si="5"/>
        <v>0</v>
      </c>
      <c r="U35" s="6">
        <f t="shared" si="5"/>
        <v>0</v>
      </c>
    </row>
    <row r="36" spans="1:21" x14ac:dyDescent="0.25">
      <c r="A36">
        <v>32</v>
      </c>
      <c r="B36" s="3">
        <f>$A$3*100 + A36</f>
        <v>202532</v>
      </c>
      <c r="C36" s="1">
        <v>350</v>
      </c>
      <c r="D36" s="4">
        <f t="shared" si="3"/>
        <v>45873</v>
      </c>
      <c r="E36" s="4"/>
      <c r="F36" s="4">
        <f t="shared" si="4"/>
        <v>45879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350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</row>
    <row r="37" spans="1:21" x14ac:dyDescent="0.25">
      <c r="A37">
        <v>33</v>
      </c>
      <c r="B37" s="3">
        <f>$A$3*100 + A37</f>
        <v>202533</v>
      </c>
      <c r="C37" s="1">
        <v>1800</v>
      </c>
      <c r="D37" s="4">
        <f t="shared" si="3"/>
        <v>45880</v>
      </c>
      <c r="E37" s="4"/>
      <c r="F37" s="4">
        <f t="shared" si="4"/>
        <v>45886</v>
      </c>
      <c r="H37" s="6">
        <f t="shared" si="5"/>
        <v>0</v>
      </c>
      <c r="I37" s="6">
        <f t="shared" si="5"/>
        <v>0</v>
      </c>
      <c r="J37" s="6">
        <f t="shared" si="5"/>
        <v>0</v>
      </c>
      <c r="K37" s="6">
        <f t="shared" si="5"/>
        <v>0</v>
      </c>
      <c r="L37" s="6">
        <f t="shared" si="5"/>
        <v>0</v>
      </c>
      <c r="M37" s="6">
        <f t="shared" si="5"/>
        <v>0</v>
      </c>
      <c r="N37" s="6">
        <f t="shared" si="5"/>
        <v>0</v>
      </c>
      <c r="O37" s="6">
        <f t="shared" si="5"/>
        <v>0</v>
      </c>
      <c r="P37" s="6">
        <f t="shared" si="5"/>
        <v>1800</v>
      </c>
      <c r="Q37" s="6">
        <f t="shared" si="5"/>
        <v>0</v>
      </c>
      <c r="R37" s="6">
        <f t="shared" si="5"/>
        <v>0</v>
      </c>
      <c r="S37" s="6">
        <f t="shared" si="5"/>
        <v>0</v>
      </c>
      <c r="T37" s="6">
        <f t="shared" si="5"/>
        <v>0</v>
      </c>
      <c r="U37" s="6">
        <f t="shared" si="5"/>
        <v>0</v>
      </c>
    </row>
    <row r="38" spans="1:21" x14ac:dyDescent="0.25">
      <c r="A38">
        <v>34</v>
      </c>
      <c r="B38" s="3">
        <f>$A$3*100 + A38</f>
        <v>202534</v>
      </c>
      <c r="C38" s="1">
        <v>2300</v>
      </c>
      <c r="D38" s="4">
        <f t="shared" si="3"/>
        <v>45887</v>
      </c>
      <c r="E38" s="4"/>
      <c r="F38" s="4">
        <f t="shared" si="4"/>
        <v>45893</v>
      </c>
      <c r="H38" s="6">
        <f t="shared" ref="H38:U56" si="6">ROUND( ( AND($D38&lt;&gt;"", $F38&lt;&gt;"", H$1&lt;&gt;"", H$2&lt;&gt;"", $F38&gt;=$D38, H$2&gt;=H$1) * MAX( 0, MIN( $F38, H$2 ) + 1 - MAX( $D38, H$1 ) ) ) * ($C38/7), 2 )</f>
        <v>0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6"/>
        <v>0</v>
      </c>
      <c r="M38" s="6">
        <f t="shared" si="6"/>
        <v>0</v>
      </c>
      <c r="N38" s="6">
        <f t="shared" si="6"/>
        <v>0</v>
      </c>
      <c r="O38" s="6">
        <f t="shared" si="6"/>
        <v>0</v>
      </c>
      <c r="P38" s="6">
        <f t="shared" si="6"/>
        <v>2300</v>
      </c>
      <c r="Q38" s="6">
        <f t="shared" si="6"/>
        <v>0</v>
      </c>
      <c r="R38" s="6">
        <f t="shared" si="6"/>
        <v>0</v>
      </c>
      <c r="S38" s="6">
        <f t="shared" si="6"/>
        <v>0</v>
      </c>
      <c r="T38" s="6">
        <f t="shared" si="6"/>
        <v>0</v>
      </c>
      <c r="U38" s="6">
        <f t="shared" si="6"/>
        <v>0</v>
      </c>
    </row>
    <row r="39" spans="1:21" x14ac:dyDescent="0.25">
      <c r="A39">
        <v>35</v>
      </c>
      <c r="B39" s="3">
        <f>$A$3*100 + A39</f>
        <v>202535</v>
      </c>
      <c r="C39" s="1">
        <v>5300</v>
      </c>
      <c r="D39" s="4">
        <f t="shared" si="3"/>
        <v>45894</v>
      </c>
      <c r="E39" s="4"/>
      <c r="F39" s="4">
        <f t="shared" si="4"/>
        <v>45900</v>
      </c>
      <c r="H39" s="6">
        <f t="shared" si="6"/>
        <v>0</v>
      </c>
      <c r="I39" s="6">
        <f t="shared" si="6"/>
        <v>0</v>
      </c>
      <c r="J39" s="6">
        <f t="shared" si="6"/>
        <v>0</v>
      </c>
      <c r="K39" s="6">
        <f t="shared" si="6"/>
        <v>0</v>
      </c>
      <c r="L39" s="6">
        <f t="shared" si="6"/>
        <v>0</v>
      </c>
      <c r="M39" s="6">
        <f t="shared" si="6"/>
        <v>0</v>
      </c>
      <c r="N39" s="6">
        <f t="shared" si="6"/>
        <v>0</v>
      </c>
      <c r="O39" s="6">
        <f t="shared" si="6"/>
        <v>0</v>
      </c>
      <c r="P39" s="6">
        <f t="shared" si="6"/>
        <v>5300</v>
      </c>
      <c r="Q39" s="6">
        <f t="shared" si="6"/>
        <v>0</v>
      </c>
      <c r="R39" s="6">
        <f t="shared" si="6"/>
        <v>0</v>
      </c>
      <c r="S39" s="6">
        <f t="shared" si="6"/>
        <v>0</v>
      </c>
      <c r="T39" s="6">
        <f t="shared" si="6"/>
        <v>0</v>
      </c>
      <c r="U39" s="6">
        <f t="shared" si="6"/>
        <v>0</v>
      </c>
    </row>
    <row r="40" spans="1:21" x14ac:dyDescent="0.25">
      <c r="A40">
        <v>36</v>
      </c>
      <c r="B40" s="3">
        <f>$A$3*100 + A40</f>
        <v>202536</v>
      </c>
      <c r="C40" s="1">
        <v>1400</v>
      </c>
      <c r="D40" s="4">
        <f t="shared" si="3"/>
        <v>45901</v>
      </c>
      <c r="E40" s="4"/>
      <c r="F40" s="4">
        <f t="shared" si="4"/>
        <v>45907</v>
      </c>
      <c r="H40" s="6">
        <f t="shared" si="6"/>
        <v>0</v>
      </c>
      <c r="I40" s="6">
        <f t="shared" si="6"/>
        <v>0</v>
      </c>
      <c r="J40" s="6">
        <f t="shared" si="6"/>
        <v>0</v>
      </c>
      <c r="K40" s="6">
        <f t="shared" si="6"/>
        <v>0</v>
      </c>
      <c r="L40" s="6">
        <f t="shared" si="6"/>
        <v>0</v>
      </c>
      <c r="M40" s="6">
        <f t="shared" si="6"/>
        <v>0</v>
      </c>
      <c r="N40" s="6">
        <f t="shared" si="6"/>
        <v>0</v>
      </c>
      <c r="O40" s="6">
        <f t="shared" si="6"/>
        <v>0</v>
      </c>
      <c r="P40" s="6">
        <f t="shared" si="6"/>
        <v>0</v>
      </c>
      <c r="Q40" s="6">
        <f t="shared" si="6"/>
        <v>1400</v>
      </c>
      <c r="R40" s="6">
        <f t="shared" si="6"/>
        <v>0</v>
      </c>
      <c r="S40" s="6">
        <f t="shared" si="6"/>
        <v>0</v>
      </c>
      <c r="T40" s="6">
        <f t="shared" si="6"/>
        <v>0</v>
      </c>
      <c r="U40" s="6">
        <f t="shared" si="6"/>
        <v>0</v>
      </c>
    </row>
    <row r="41" spans="1:21" x14ac:dyDescent="0.25">
      <c r="A41">
        <v>37</v>
      </c>
      <c r="B41" s="3">
        <f>$A$3*100 + A41</f>
        <v>202537</v>
      </c>
      <c r="C41" s="1">
        <v>153</v>
      </c>
      <c r="D41" s="4">
        <f t="shared" si="3"/>
        <v>45908</v>
      </c>
      <c r="E41" s="4"/>
      <c r="F41" s="4">
        <f t="shared" si="4"/>
        <v>45914</v>
      </c>
      <c r="H41" s="6">
        <f t="shared" si="6"/>
        <v>0</v>
      </c>
      <c r="I41" s="6">
        <f t="shared" si="6"/>
        <v>0</v>
      </c>
      <c r="J41" s="6">
        <f t="shared" si="6"/>
        <v>0</v>
      </c>
      <c r="K41" s="6">
        <f t="shared" si="6"/>
        <v>0</v>
      </c>
      <c r="L41" s="6">
        <f t="shared" si="6"/>
        <v>0</v>
      </c>
      <c r="M41" s="6">
        <f t="shared" si="6"/>
        <v>0</v>
      </c>
      <c r="N41" s="6">
        <f t="shared" si="6"/>
        <v>0</v>
      </c>
      <c r="O41" s="6">
        <f t="shared" si="6"/>
        <v>0</v>
      </c>
      <c r="P41" s="6">
        <f t="shared" si="6"/>
        <v>0</v>
      </c>
      <c r="Q41" s="6">
        <f t="shared" si="6"/>
        <v>153</v>
      </c>
      <c r="R41" s="6">
        <f t="shared" si="6"/>
        <v>0</v>
      </c>
      <c r="S41" s="6">
        <f t="shared" si="6"/>
        <v>0</v>
      </c>
      <c r="T41" s="6">
        <f t="shared" si="6"/>
        <v>0</v>
      </c>
      <c r="U41" s="6">
        <f t="shared" si="6"/>
        <v>0</v>
      </c>
    </row>
    <row r="42" spans="1:21" x14ac:dyDescent="0.25">
      <c r="A42">
        <v>38</v>
      </c>
      <c r="B42" s="3">
        <f>$A$3*100 + A42</f>
        <v>202538</v>
      </c>
      <c r="C42" s="1">
        <v>500</v>
      </c>
      <c r="D42" s="4">
        <f t="shared" si="3"/>
        <v>45915</v>
      </c>
      <c r="E42" s="4"/>
      <c r="F42" s="4">
        <f t="shared" si="4"/>
        <v>45921</v>
      </c>
      <c r="H42" s="6">
        <f t="shared" si="6"/>
        <v>0</v>
      </c>
      <c r="I42" s="6">
        <f t="shared" si="6"/>
        <v>0</v>
      </c>
      <c r="J42" s="6">
        <f t="shared" si="6"/>
        <v>0</v>
      </c>
      <c r="K42" s="6">
        <f t="shared" si="6"/>
        <v>0</v>
      </c>
      <c r="L42" s="6">
        <f t="shared" si="6"/>
        <v>0</v>
      </c>
      <c r="M42" s="6">
        <f t="shared" si="6"/>
        <v>0</v>
      </c>
      <c r="N42" s="6">
        <f t="shared" si="6"/>
        <v>0</v>
      </c>
      <c r="O42" s="6">
        <f t="shared" si="6"/>
        <v>0</v>
      </c>
      <c r="P42" s="6">
        <f t="shared" si="6"/>
        <v>0</v>
      </c>
      <c r="Q42" s="6">
        <f t="shared" si="6"/>
        <v>500</v>
      </c>
      <c r="R42" s="6">
        <f t="shared" si="6"/>
        <v>0</v>
      </c>
      <c r="S42" s="6">
        <f t="shared" si="6"/>
        <v>0</v>
      </c>
      <c r="T42" s="6">
        <f t="shared" si="6"/>
        <v>0</v>
      </c>
      <c r="U42" s="6">
        <f t="shared" si="6"/>
        <v>0</v>
      </c>
    </row>
    <row r="43" spans="1:21" x14ac:dyDescent="0.25">
      <c r="A43">
        <v>39</v>
      </c>
      <c r="B43" s="3">
        <f>$A$3*100 + A43</f>
        <v>202539</v>
      </c>
      <c r="C43" s="1">
        <v>4500</v>
      </c>
      <c r="D43" s="4">
        <f t="shared" si="3"/>
        <v>45922</v>
      </c>
      <c r="E43" s="4"/>
      <c r="F43" s="4">
        <f t="shared" si="4"/>
        <v>45928</v>
      </c>
      <c r="H43" s="6">
        <f t="shared" si="6"/>
        <v>0</v>
      </c>
      <c r="I43" s="6">
        <f t="shared" si="6"/>
        <v>0</v>
      </c>
      <c r="J43" s="6">
        <f t="shared" si="6"/>
        <v>0</v>
      </c>
      <c r="K43" s="6">
        <f t="shared" si="6"/>
        <v>0</v>
      </c>
      <c r="L43" s="6">
        <f t="shared" si="6"/>
        <v>0</v>
      </c>
      <c r="M43" s="6">
        <f t="shared" si="6"/>
        <v>0</v>
      </c>
      <c r="N43" s="6">
        <f t="shared" si="6"/>
        <v>0</v>
      </c>
      <c r="O43" s="6">
        <f t="shared" si="6"/>
        <v>0</v>
      </c>
      <c r="P43" s="6">
        <f t="shared" si="6"/>
        <v>0</v>
      </c>
      <c r="Q43" s="6">
        <f t="shared" si="6"/>
        <v>4500</v>
      </c>
      <c r="R43" s="6">
        <f t="shared" si="6"/>
        <v>0</v>
      </c>
      <c r="S43" s="6">
        <f t="shared" si="6"/>
        <v>0</v>
      </c>
      <c r="T43" s="6">
        <f t="shared" si="6"/>
        <v>0</v>
      </c>
      <c r="U43" s="6">
        <f t="shared" si="6"/>
        <v>0</v>
      </c>
    </row>
    <row r="44" spans="1:21" x14ac:dyDescent="0.25">
      <c r="A44">
        <v>40</v>
      </c>
      <c r="B44" s="3">
        <f>$A$3*100 + A44</f>
        <v>202540</v>
      </c>
      <c r="C44" s="1">
        <v>400</v>
      </c>
      <c r="D44" s="4">
        <f t="shared" si="3"/>
        <v>45929</v>
      </c>
      <c r="E44" s="4"/>
      <c r="F44" s="4">
        <f t="shared" si="4"/>
        <v>45935</v>
      </c>
      <c r="H44" s="6">
        <f t="shared" si="6"/>
        <v>0</v>
      </c>
      <c r="I44" s="6">
        <f t="shared" si="6"/>
        <v>0</v>
      </c>
      <c r="J44" s="6">
        <f t="shared" si="6"/>
        <v>0</v>
      </c>
      <c r="K44" s="6">
        <f t="shared" si="6"/>
        <v>0</v>
      </c>
      <c r="L44" s="6">
        <f t="shared" si="6"/>
        <v>0</v>
      </c>
      <c r="M44" s="6">
        <f t="shared" si="6"/>
        <v>0</v>
      </c>
      <c r="N44" s="6">
        <f t="shared" si="6"/>
        <v>0</v>
      </c>
      <c r="O44" s="6">
        <f t="shared" si="6"/>
        <v>0</v>
      </c>
      <c r="P44" s="6">
        <f t="shared" si="6"/>
        <v>0</v>
      </c>
      <c r="Q44" s="6">
        <f t="shared" si="6"/>
        <v>114.29</v>
      </c>
      <c r="R44" s="6">
        <f t="shared" si="6"/>
        <v>285.70999999999998</v>
      </c>
      <c r="S44" s="6">
        <f t="shared" si="6"/>
        <v>0</v>
      </c>
      <c r="T44" s="6">
        <f t="shared" si="6"/>
        <v>0</v>
      </c>
      <c r="U44" s="6">
        <f t="shared" si="6"/>
        <v>0</v>
      </c>
    </row>
    <row r="45" spans="1:21" x14ac:dyDescent="0.25">
      <c r="A45">
        <v>41</v>
      </c>
      <c r="B45" s="3">
        <f>$A$3*100 + A45</f>
        <v>202541</v>
      </c>
      <c r="C45" s="1">
        <v>500</v>
      </c>
      <c r="D45" s="4">
        <f t="shared" si="3"/>
        <v>45936</v>
      </c>
      <c r="E45" s="4"/>
      <c r="F45" s="4">
        <f t="shared" si="4"/>
        <v>45942</v>
      </c>
      <c r="H45" s="6">
        <f t="shared" si="6"/>
        <v>0</v>
      </c>
      <c r="I45" s="6">
        <f t="shared" si="6"/>
        <v>0</v>
      </c>
      <c r="J45" s="6">
        <f t="shared" si="6"/>
        <v>0</v>
      </c>
      <c r="K45" s="6">
        <f t="shared" si="6"/>
        <v>0</v>
      </c>
      <c r="L45" s="6">
        <f t="shared" si="6"/>
        <v>0</v>
      </c>
      <c r="M45" s="6">
        <f t="shared" si="6"/>
        <v>0</v>
      </c>
      <c r="N45" s="6">
        <f t="shared" si="6"/>
        <v>0</v>
      </c>
      <c r="O45" s="6">
        <f t="shared" si="6"/>
        <v>0</v>
      </c>
      <c r="P45" s="6">
        <f t="shared" si="6"/>
        <v>0</v>
      </c>
      <c r="Q45" s="6">
        <f t="shared" si="6"/>
        <v>0</v>
      </c>
      <c r="R45" s="6">
        <f t="shared" si="6"/>
        <v>500</v>
      </c>
      <c r="S45" s="6">
        <f t="shared" si="6"/>
        <v>0</v>
      </c>
      <c r="T45" s="6">
        <f t="shared" si="6"/>
        <v>0</v>
      </c>
      <c r="U45" s="6">
        <f t="shared" si="6"/>
        <v>0</v>
      </c>
    </row>
    <row r="46" spans="1:21" x14ac:dyDescent="0.25">
      <c r="A46">
        <v>42</v>
      </c>
      <c r="B46" s="3">
        <f>$A$3*100 + A46</f>
        <v>202542</v>
      </c>
      <c r="C46" s="1">
        <v>600</v>
      </c>
      <c r="D46" s="4">
        <f t="shared" si="3"/>
        <v>45943</v>
      </c>
      <c r="E46" s="4"/>
      <c r="F46" s="4">
        <f t="shared" si="4"/>
        <v>45949</v>
      </c>
      <c r="H46" s="6">
        <f t="shared" si="6"/>
        <v>0</v>
      </c>
      <c r="I46" s="6">
        <f t="shared" si="6"/>
        <v>0</v>
      </c>
      <c r="J46" s="6">
        <f t="shared" si="6"/>
        <v>0</v>
      </c>
      <c r="K46" s="6">
        <f t="shared" si="6"/>
        <v>0</v>
      </c>
      <c r="L46" s="6">
        <f t="shared" si="6"/>
        <v>0</v>
      </c>
      <c r="M46" s="6">
        <f t="shared" si="6"/>
        <v>0</v>
      </c>
      <c r="N46" s="6">
        <f t="shared" si="6"/>
        <v>0</v>
      </c>
      <c r="O46" s="6">
        <f t="shared" si="6"/>
        <v>0</v>
      </c>
      <c r="P46" s="6">
        <f t="shared" si="6"/>
        <v>0</v>
      </c>
      <c r="Q46" s="6">
        <f t="shared" si="6"/>
        <v>0</v>
      </c>
      <c r="R46" s="6">
        <f t="shared" si="6"/>
        <v>600</v>
      </c>
      <c r="S46" s="6">
        <f t="shared" si="6"/>
        <v>0</v>
      </c>
      <c r="T46" s="6">
        <f t="shared" si="6"/>
        <v>0</v>
      </c>
      <c r="U46" s="6">
        <f t="shared" si="6"/>
        <v>0</v>
      </c>
    </row>
    <row r="47" spans="1:21" x14ac:dyDescent="0.25">
      <c r="A47">
        <v>43</v>
      </c>
      <c r="B47" s="3">
        <f>$A$3*100 + A47</f>
        <v>202543</v>
      </c>
      <c r="C47" s="1">
        <v>270</v>
      </c>
      <c r="D47" s="4">
        <f t="shared" si="3"/>
        <v>45950</v>
      </c>
      <c r="E47" s="4"/>
      <c r="F47" s="4">
        <f t="shared" si="4"/>
        <v>45956</v>
      </c>
      <c r="H47" s="6">
        <f t="shared" si="6"/>
        <v>0</v>
      </c>
      <c r="I47" s="6">
        <f t="shared" si="6"/>
        <v>0</v>
      </c>
      <c r="J47" s="6">
        <f t="shared" si="6"/>
        <v>0</v>
      </c>
      <c r="K47" s="6">
        <f t="shared" si="6"/>
        <v>0</v>
      </c>
      <c r="L47" s="6">
        <f t="shared" si="6"/>
        <v>0</v>
      </c>
      <c r="M47" s="6">
        <f t="shared" si="6"/>
        <v>0</v>
      </c>
      <c r="N47" s="6">
        <f t="shared" si="6"/>
        <v>0</v>
      </c>
      <c r="O47" s="6">
        <f t="shared" si="6"/>
        <v>0</v>
      </c>
      <c r="P47" s="6">
        <f t="shared" si="6"/>
        <v>0</v>
      </c>
      <c r="Q47" s="6">
        <f t="shared" si="6"/>
        <v>0</v>
      </c>
      <c r="R47" s="6">
        <f t="shared" si="6"/>
        <v>270</v>
      </c>
      <c r="S47" s="6">
        <f t="shared" si="6"/>
        <v>0</v>
      </c>
      <c r="T47" s="6">
        <f t="shared" si="6"/>
        <v>0</v>
      </c>
      <c r="U47" s="6">
        <f t="shared" si="6"/>
        <v>0</v>
      </c>
    </row>
    <row r="48" spans="1:21" x14ac:dyDescent="0.25">
      <c r="A48">
        <v>44</v>
      </c>
      <c r="B48" s="3">
        <f>$A$3*100 + A48</f>
        <v>202544</v>
      </c>
      <c r="C48" s="1">
        <v>290</v>
      </c>
      <c r="D48" s="4">
        <f t="shared" si="3"/>
        <v>45957</v>
      </c>
      <c r="E48" s="4"/>
      <c r="F48" s="4">
        <f t="shared" si="4"/>
        <v>45963</v>
      </c>
      <c r="H48" s="6">
        <f t="shared" si="6"/>
        <v>0</v>
      </c>
      <c r="I48" s="6">
        <f t="shared" si="6"/>
        <v>0</v>
      </c>
      <c r="J48" s="6">
        <f t="shared" si="6"/>
        <v>0</v>
      </c>
      <c r="K48" s="6">
        <f t="shared" si="6"/>
        <v>0</v>
      </c>
      <c r="L48" s="6">
        <f t="shared" si="6"/>
        <v>0</v>
      </c>
      <c r="M48" s="6">
        <f t="shared" si="6"/>
        <v>0</v>
      </c>
      <c r="N48" s="6">
        <f t="shared" si="6"/>
        <v>0</v>
      </c>
      <c r="O48" s="6">
        <f t="shared" si="6"/>
        <v>0</v>
      </c>
      <c r="P48" s="6">
        <f t="shared" si="6"/>
        <v>0</v>
      </c>
      <c r="Q48" s="6">
        <f t="shared" si="6"/>
        <v>0</v>
      </c>
      <c r="R48" s="6">
        <f t="shared" si="6"/>
        <v>207.14</v>
      </c>
      <c r="S48" s="6">
        <f t="shared" si="6"/>
        <v>82.86</v>
      </c>
      <c r="T48" s="6">
        <f t="shared" si="6"/>
        <v>0</v>
      </c>
      <c r="U48" s="6">
        <f t="shared" si="6"/>
        <v>0</v>
      </c>
    </row>
    <row r="49" spans="1:21" x14ac:dyDescent="0.25">
      <c r="A49">
        <v>45</v>
      </c>
      <c r="B49" s="3">
        <f>$A$3*100 + A49</f>
        <v>202545</v>
      </c>
      <c r="C49" s="1">
        <v>340</v>
      </c>
      <c r="D49" s="4">
        <f t="shared" si="3"/>
        <v>45964</v>
      </c>
      <c r="E49" s="4"/>
      <c r="F49" s="4">
        <f t="shared" si="4"/>
        <v>45970</v>
      </c>
      <c r="H49" s="6">
        <f t="shared" si="6"/>
        <v>0</v>
      </c>
      <c r="I49" s="6">
        <f t="shared" si="6"/>
        <v>0</v>
      </c>
      <c r="J49" s="6">
        <f t="shared" si="6"/>
        <v>0</v>
      </c>
      <c r="K49" s="6">
        <f t="shared" si="6"/>
        <v>0</v>
      </c>
      <c r="L49" s="6">
        <f t="shared" si="6"/>
        <v>0</v>
      </c>
      <c r="M49" s="6">
        <f t="shared" si="6"/>
        <v>0</v>
      </c>
      <c r="N49" s="6">
        <f t="shared" si="6"/>
        <v>0</v>
      </c>
      <c r="O49" s="6">
        <f t="shared" si="6"/>
        <v>0</v>
      </c>
      <c r="P49" s="6">
        <f t="shared" si="6"/>
        <v>0</v>
      </c>
      <c r="Q49" s="6">
        <f t="shared" si="6"/>
        <v>0</v>
      </c>
      <c r="R49" s="6">
        <f t="shared" si="6"/>
        <v>0</v>
      </c>
      <c r="S49" s="6">
        <f t="shared" si="6"/>
        <v>340</v>
      </c>
      <c r="T49" s="6">
        <f t="shared" si="6"/>
        <v>0</v>
      </c>
      <c r="U49" s="6">
        <f t="shared" si="6"/>
        <v>0</v>
      </c>
    </row>
    <row r="50" spans="1:21" x14ac:dyDescent="0.25">
      <c r="A50">
        <v>46</v>
      </c>
      <c r="B50" s="3">
        <f>$A$3*100 + A50</f>
        <v>202546</v>
      </c>
      <c r="C50" s="1">
        <v>350</v>
      </c>
      <c r="D50" s="4">
        <f t="shared" si="3"/>
        <v>45971</v>
      </c>
      <c r="E50" s="4"/>
      <c r="F50" s="4">
        <f t="shared" si="4"/>
        <v>45977</v>
      </c>
      <c r="H50" s="6">
        <f t="shared" si="6"/>
        <v>0</v>
      </c>
      <c r="I50" s="6">
        <f t="shared" si="6"/>
        <v>0</v>
      </c>
      <c r="J50" s="6">
        <f t="shared" si="6"/>
        <v>0</v>
      </c>
      <c r="K50" s="6">
        <f t="shared" si="6"/>
        <v>0</v>
      </c>
      <c r="L50" s="6">
        <f t="shared" si="6"/>
        <v>0</v>
      </c>
      <c r="M50" s="6">
        <f t="shared" si="6"/>
        <v>0</v>
      </c>
      <c r="N50" s="6">
        <f t="shared" si="6"/>
        <v>0</v>
      </c>
      <c r="O50" s="6">
        <f t="shared" si="6"/>
        <v>0</v>
      </c>
      <c r="P50" s="6">
        <f t="shared" si="6"/>
        <v>0</v>
      </c>
      <c r="Q50" s="6">
        <f t="shared" si="6"/>
        <v>0</v>
      </c>
      <c r="R50" s="6">
        <f t="shared" si="6"/>
        <v>0</v>
      </c>
      <c r="S50" s="6">
        <f t="shared" si="6"/>
        <v>350</v>
      </c>
      <c r="T50" s="6">
        <f t="shared" si="6"/>
        <v>0</v>
      </c>
      <c r="U50" s="6">
        <f t="shared" si="6"/>
        <v>0</v>
      </c>
    </row>
    <row r="51" spans="1:21" x14ac:dyDescent="0.25">
      <c r="A51">
        <v>47</v>
      </c>
      <c r="B51" s="3">
        <f>$A$3*100 + A51</f>
        <v>202547</v>
      </c>
      <c r="C51" s="1">
        <v>1500</v>
      </c>
      <c r="D51" s="4">
        <f t="shared" si="3"/>
        <v>45978</v>
      </c>
      <c r="E51" s="4"/>
      <c r="F51" s="4">
        <f t="shared" si="4"/>
        <v>45984</v>
      </c>
      <c r="H51" s="6">
        <f t="shared" si="6"/>
        <v>0</v>
      </c>
      <c r="I51" s="6">
        <f t="shared" si="6"/>
        <v>0</v>
      </c>
      <c r="J51" s="6">
        <f t="shared" si="6"/>
        <v>0</v>
      </c>
      <c r="K51" s="6">
        <f t="shared" si="6"/>
        <v>0</v>
      </c>
      <c r="L51" s="6">
        <f t="shared" si="6"/>
        <v>0</v>
      </c>
      <c r="M51" s="6">
        <f t="shared" si="6"/>
        <v>0</v>
      </c>
      <c r="N51" s="6">
        <f t="shared" si="6"/>
        <v>0</v>
      </c>
      <c r="O51" s="6">
        <f t="shared" si="6"/>
        <v>0</v>
      </c>
      <c r="P51" s="6">
        <f t="shared" si="6"/>
        <v>0</v>
      </c>
      <c r="Q51" s="6">
        <f t="shared" si="6"/>
        <v>0</v>
      </c>
      <c r="R51" s="6">
        <f t="shared" si="6"/>
        <v>0</v>
      </c>
      <c r="S51" s="6">
        <f t="shared" si="6"/>
        <v>1500</v>
      </c>
      <c r="T51" s="6">
        <f t="shared" si="6"/>
        <v>0</v>
      </c>
      <c r="U51" s="6">
        <f t="shared" si="6"/>
        <v>0</v>
      </c>
    </row>
    <row r="52" spans="1:21" x14ac:dyDescent="0.25">
      <c r="A52">
        <v>48</v>
      </c>
      <c r="B52" s="3">
        <f>$A$3*100 + A52</f>
        <v>202548</v>
      </c>
      <c r="C52" s="1">
        <v>2300</v>
      </c>
      <c r="D52" s="4">
        <f t="shared" si="3"/>
        <v>45985</v>
      </c>
      <c r="E52" s="4"/>
      <c r="F52" s="4">
        <f t="shared" si="4"/>
        <v>45991</v>
      </c>
      <c r="H52" s="6">
        <f t="shared" si="6"/>
        <v>0</v>
      </c>
      <c r="I52" s="6">
        <f t="shared" si="6"/>
        <v>0</v>
      </c>
      <c r="J52" s="6">
        <f t="shared" si="6"/>
        <v>0</v>
      </c>
      <c r="K52" s="6">
        <f t="shared" si="6"/>
        <v>0</v>
      </c>
      <c r="L52" s="6">
        <f t="shared" si="6"/>
        <v>0</v>
      </c>
      <c r="M52" s="6">
        <f t="shared" si="6"/>
        <v>0</v>
      </c>
      <c r="N52" s="6">
        <f t="shared" si="6"/>
        <v>0</v>
      </c>
      <c r="O52" s="6">
        <f t="shared" si="6"/>
        <v>0</v>
      </c>
      <c r="P52" s="6">
        <f t="shared" si="6"/>
        <v>0</v>
      </c>
      <c r="Q52" s="6">
        <f t="shared" si="6"/>
        <v>0</v>
      </c>
      <c r="R52" s="6">
        <f t="shared" si="6"/>
        <v>0</v>
      </c>
      <c r="S52" s="6">
        <f t="shared" si="6"/>
        <v>2300</v>
      </c>
      <c r="T52" s="6">
        <f t="shared" si="6"/>
        <v>0</v>
      </c>
      <c r="U52" s="6">
        <f t="shared" si="6"/>
        <v>0</v>
      </c>
    </row>
    <row r="53" spans="1:21" x14ac:dyDescent="0.25">
      <c r="A53">
        <v>49</v>
      </c>
      <c r="B53" s="3">
        <f>$A$3*100 + A53</f>
        <v>202549</v>
      </c>
      <c r="C53" s="1">
        <v>5300</v>
      </c>
      <c r="D53" s="4">
        <f t="shared" si="3"/>
        <v>45992</v>
      </c>
      <c r="E53" s="4"/>
      <c r="F53" s="4">
        <f t="shared" si="4"/>
        <v>45998</v>
      </c>
      <c r="H53" s="6">
        <f t="shared" si="6"/>
        <v>0</v>
      </c>
      <c r="I53" s="6">
        <f t="shared" si="6"/>
        <v>0</v>
      </c>
      <c r="J53" s="6">
        <f t="shared" si="6"/>
        <v>0</v>
      </c>
      <c r="K53" s="6">
        <f t="shared" si="6"/>
        <v>0</v>
      </c>
      <c r="L53" s="6">
        <f t="shared" si="6"/>
        <v>0</v>
      </c>
      <c r="M53" s="6">
        <f t="shared" si="6"/>
        <v>0</v>
      </c>
      <c r="N53" s="6">
        <f t="shared" si="6"/>
        <v>0</v>
      </c>
      <c r="O53" s="6">
        <f t="shared" si="6"/>
        <v>0</v>
      </c>
      <c r="P53" s="6">
        <f t="shared" si="6"/>
        <v>0</v>
      </c>
      <c r="Q53" s="6">
        <f t="shared" si="6"/>
        <v>0</v>
      </c>
      <c r="R53" s="6">
        <f t="shared" si="6"/>
        <v>0</v>
      </c>
      <c r="S53" s="6">
        <f t="shared" si="6"/>
        <v>0</v>
      </c>
      <c r="T53" s="6">
        <f t="shared" si="6"/>
        <v>5300</v>
      </c>
      <c r="U53" s="6">
        <f t="shared" si="6"/>
        <v>0</v>
      </c>
    </row>
    <row r="54" spans="1:21" x14ac:dyDescent="0.25">
      <c r="A54">
        <v>50</v>
      </c>
      <c r="B54" s="3">
        <f>$A$3*100 + A54</f>
        <v>202550</v>
      </c>
      <c r="C54" s="1">
        <v>1400</v>
      </c>
      <c r="D54" s="4">
        <f t="shared" si="3"/>
        <v>45999</v>
      </c>
      <c r="E54" s="4"/>
      <c r="F54" s="4">
        <f t="shared" si="4"/>
        <v>46005</v>
      </c>
      <c r="H54" s="6">
        <f t="shared" si="6"/>
        <v>0</v>
      </c>
      <c r="I54" s="6">
        <f t="shared" si="6"/>
        <v>0</v>
      </c>
      <c r="J54" s="6">
        <f t="shared" si="6"/>
        <v>0</v>
      </c>
      <c r="K54" s="6">
        <f t="shared" si="6"/>
        <v>0</v>
      </c>
      <c r="L54" s="6">
        <f t="shared" si="6"/>
        <v>0</v>
      </c>
      <c r="M54" s="6">
        <f t="shared" si="6"/>
        <v>0</v>
      </c>
      <c r="N54" s="6">
        <f t="shared" si="6"/>
        <v>0</v>
      </c>
      <c r="O54" s="6">
        <f t="shared" si="6"/>
        <v>0</v>
      </c>
      <c r="P54" s="6">
        <f t="shared" si="6"/>
        <v>0</v>
      </c>
      <c r="Q54" s="6">
        <f t="shared" si="6"/>
        <v>0</v>
      </c>
      <c r="R54" s="6">
        <f t="shared" si="6"/>
        <v>0</v>
      </c>
      <c r="S54" s="6">
        <f t="shared" si="6"/>
        <v>0</v>
      </c>
      <c r="T54" s="6">
        <f t="shared" si="6"/>
        <v>1400</v>
      </c>
      <c r="U54" s="6">
        <f t="shared" si="6"/>
        <v>0</v>
      </c>
    </row>
    <row r="55" spans="1:21" x14ac:dyDescent="0.25">
      <c r="A55">
        <v>51</v>
      </c>
      <c r="B55" s="3">
        <f>$A$3*100 + A55</f>
        <v>202551</v>
      </c>
      <c r="C55" s="1">
        <v>153</v>
      </c>
      <c r="D55" s="4">
        <f t="shared" si="3"/>
        <v>46006</v>
      </c>
      <c r="E55" s="4"/>
      <c r="F55" s="4">
        <f t="shared" si="4"/>
        <v>46012</v>
      </c>
      <c r="H55" s="6">
        <f t="shared" si="6"/>
        <v>0</v>
      </c>
      <c r="I55" s="6">
        <f t="shared" si="6"/>
        <v>0</v>
      </c>
      <c r="J55" s="6">
        <f t="shared" si="6"/>
        <v>0</v>
      </c>
      <c r="K55" s="6">
        <f t="shared" si="6"/>
        <v>0</v>
      </c>
      <c r="L55" s="6">
        <f t="shared" si="6"/>
        <v>0</v>
      </c>
      <c r="M55" s="6">
        <f t="shared" si="6"/>
        <v>0</v>
      </c>
      <c r="N55" s="6">
        <f t="shared" si="6"/>
        <v>0</v>
      </c>
      <c r="O55" s="6">
        <f t="shared" si="6"/>
        <v>0</v>
      </c>
      <c r="P55" s="6">
        <f t="shared" si="6"/>
        <v>0</v>
      </c>
      <c r="Q55" s="6">
        <f t="shared" si="6"/>
        <v>0</v>
      </c>
      <c r="R55" s="6">
        <f t="shared" si="6"/>
        <v>0</v>
      </c>
      <c r="S55" s="6">
        <f t="shared" si="6"/>
        <v>0</v>
      </c>
      <c r="T55" s="6">
        <f t="shared" si="6"/>
        <v>153</v>
      </c>
      <c r="U55" s="6">
        <f t="shared" si="6"/>
        <v>0</v>
      </c>
    </row>
    <row r="56" spans="1:21" x14ac:dyDescent="0.25">
      <c r="A56">
        <v>52</v>
      </c>
      <c r="B56" s="3">
        <f>$A$3*100 + A56</f>
        <v>202552</v>
      </c>
      <c r="C56" s="1">
        <v>100</v>
      </c>
      <c r="D56" s="4">
        <f t="shared" si="3"/>
        <v>46013</v>
      </c>
      <c r="E56" s="4"/>
      <c r="F56" s="4">
        <f t="shared" si="4"/>
        <v>46019</v>
      </c>
      <c r="H56" s="6">
        <f t="shared" si="6"/>
        <v>0</v>
      </c>
      <c r="I56" s="6">
        <f t="shared" si="6"/>
        <v>0</v>
      </c>
      <c r="J56" s="6">
        <f t="shared" si="6"/>
        <v>0</v>
      </c>
      <c r="K56" s="6">
        <f t="shared" ref="I56:U58" si="7">ROUND( ( AND($D56&lt;&gt;"", $F56&lt;&gt;"", K$1&lt;&gt;"", K$2&lt;&gt;"", $F56&gt;=$D56, K$2&gt;=K$1) * MAX( 0, MIN( $F56, K$2 ) + 1 - MAX( $D56, K$1 ) ) ) * ($C56/7), 2 )</f>
        <v>0</v>
      </c>
      <c r="L56" s="6">
        <f t="shared" si="7"/>
        <v>0</v>
      </c>
      <c r="M56" s="6">
        <f t="shared" si="7"/>
        <v>0</v>
      </c>
      <c r="N56" s="6">
        <f t="shared" si="7"/>
        <v>0</v>
      </c>
      <c r="O56" s="6">
        <f t="shared" si="7"/>
        <v>0</v>
      </c>
      <c r="P56" s="6">
        <f t="shared" si="7"/>
        <v>0</v>
      </c>
      <c r="Q56" s="6">
        <f t="shared" si="7"/>
        <v>0</v>
      </c>
      <c r="R56" s="6">
        <f t="shared" si="7"/>
        <v>0</v>
      </c>
      <c r="S56" s="6">
        <f t="shared" si="7"/>
        <v>0</v>
      </c>
      <c r="T56" s="6">
        <f t="shared" si="7"/>
        <v>100</v>
      </c>
      <c r="U56" s="6">
        <f t="shared" si="7"/>
        <v>0</v>
      </c>
    </row>
    <row r="57" spans="1:21" x14ac:dyDescent="0.25">
      <c r="A57">
        <v>53</v>
      </c>
      <c r="B57" s="3">
        <v>202601</v>
      </c>
      <c r="C57" s="1">
        <v>10</v>
      </c>
      <c r="D57" s="4">
        <f t="shared" si="3"/>
        <v>46020</v>
      </c>
      <c r="E57" s="4"/>
      <c r="F57" s="4">
        <f t="shared" si="4"/>
        <v>46026</v>
      </c>
      <c r="H57" s="6">
        <f t="shared" ref="H57:H58" si="8">ROUND( ( AND($D57&lt;&gt;"", $F57&lt;&gt;"", H$1&lt;&gt;"", H$2&lt;&gt;"", $F57&gt;=$D57, H$2&gt;=H$1) * MAX( 0, MIN( $F57, H$2 ) + 1 - MAX( $D57, H$1 ) ) ) * ($C57/7), 2 )</f>
        <v>0</v>
      </c>
      <c r="I57" s="6">
        <f t="shared" si="7"/>
        <v>0</v>
      </c>
      <c r="J57" s="6">
        <f t="shared" si="7"/>
        <v>0</v>
      </c>
      <c r="K57" s="6">
        <f t="shared" si="7"/>
        <v>0</v>
      </c>
      <c r="L57" s="6">
        <f t="shared" si="7"/>
        <v>0</v>
      </c>
      <c r="M57" s="6">
        <f t="shared" si="7"/>
        <v>0</v>
      </c>
      <c r="N57" s="6">
        <f t="shared" si="7"/>
        <v>0</v>
      </c>
      <c r="O57" s="6">
        <f t="shared" si="7"/>
        <v>0</v>
      </c>
      <c r="P57" s="6">
        <f t="shared" si="7"/>
        <v>0</v>
      </c>
      <c r="Q57" s="6">
        <f t="shared" si="7"/>
        <v>0</v>
      </c>
      <c r="R57" s="6">
        <f t="shared" si="7"/>
        <v>0</v>
      </c>
      <c r="S57" s="6">
        <f t="shared" si="7"/>
        <v>0</v>
      </c>
      <c r="T57" s="6">
        <f t="shared" si="7"/>
        <v>4.29</v>
      </c>
      <c r="U57" s="6">
        <f t="shared" si="7"/>
        <v>5.71</v>
      </c>
    </row>
    <row r="58" spans="1:21" x14ac:dyDescent="0.25">
      <c r="A58">
        <v>54</v>
      </c>
      <c r="B58" s="3">
        <v>202602</v>
      </c>
      <c r="C58" s="1">
        <v>7</v>
      </c>
      <c r="D58" s="4">
        <f t="shared" si="3"/>
        <v>46027</v>
      </c>
      <c r="E58" s="4"/>
      <c r="F58" s="4">
        <f t="shared" si="4"/>
        <v>46033</v>
      </c>
      <c r="H58" s="6">
        <f t="shared" si="8"/>
        <v>0</v>
      </c>
      <c r="I58" s="6">
        <f t="shared" si="7"/>
        <v>0</v>
      </c>
      <c r="J58" s="6">
        <f t="shared" si="7"/>
        <v>0</v>
      </c>
      <c r="K58" s="6">
        <f t="shared" si="7"/>
        <v>0</v>
      </c>
      <c r="L58" s="6">
        <f t="shared" si="7"/>
        <v>0</v>
      </c>
      <c r="M58" s="6">
        <f t="shared" si="7"/>
        <v>0</v>
      </c>
      <c r="N58" s="6">
        <f t="shared" si="7"/>
        <v>0</v>
      </c>
      <c r="O58" s="6">
        <f t="shared" si="7"/>
        <v>0</v>
      </c>
      <c r="P58" s="6">
        <f t="shared" si="7"/>
        <v>0</v>
      </c>
      <c r="Q58" s="6">
        <f t="shared" si="7"/>
        <v>0</v>
      </c>
      <c r="R58" s="6">
        <f t="shared" si="7"/>
        <v>0</v>
      </c>
      <c r="S58" s="6">
        <f t="shared" si="7"/>
        <v>0</v>
      </c>
      <c r="T58" s="6">
        <f t="shared" si="7"/>
        <v>0</v>
      </c>
      <c r="U58" s="6">
        <f t="shared" si="7"/>
        <v>7</v>
      </c>
    </row>
  </sheetData>
  <pageMargins left="0.7" right="0.7" top="0.78740157499999996" bottom="0.78740157499999996" header="0.3" footer="0.3"/>
  <pageSetup paperSize="9"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4 f 2 0 f 5 8 - 5 6 b 2 - 4 4 a 4 - a 7 b 2 - 4 d 2 9 8 1 7 2 9 a 1 3 "   x m l n s = " h t t p : / / s c h e m a s . m i c r o s o f t . c o m / D a t a M a s h u p " > A A A A A I A E A A B Q S w M E F A A C A A g A y r E Q W 9 0 T A o W l A A A A 9 g A A A B I A H A B D b 2 5 m a W c v U G F j a 2 F n Z S 5 4 b W w g o h g A K K A U A A A A A A A A A A A A A A A A A A A A A A A A A A A A h Y 9 N D o I w G E S v Q r q n P 2 D U m I + y U H e S m J g Y t 0 2 p 0 A j F 0 G K 5 m w u P 5 B X E K O r O 5 b x 5 i 5 n 7 9 Q Z p X 1 f B R b V W N y Z B D F M U K C O b X J s i Q Z 0 7 h n O U c t g K e R K F C g b Z 2 E V v 8 w S V z p 0 X h H j v s Y 9 x 0 x Y k o p S R Q 7 b Z y V L V A n 1 k / V 8 O t b F O G K k Q h / 1 r D I 8 w m 8 S Y z a a Y A h k h Z N p 8 h W j Y + 2 x / I C y 7 y n W t 4 r k K V 2 s g Y w T y / s A f U E s D B B Q A A g A I A M q x E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s R B b 4 1 / e f 3 k B A A C Q A w A A E w A c A E Z v c m 1 1 b G F z L 1 N l Y 3 R p b 2 4 x L m 0 g o h g A K K A U A A A A A A A A A A A A A A A A A A A A A A A A A A A A p Z P N a o N A F I X 3 g u 8 w 2 I 1 S s Q h p N y G L k K Z / a Q s l K S 5 E y k S v U T L O y D j S N O L b 9 D G 6 y 4 t 1 j K g p t S R Q N 8 q 5 M 3 O + e 8 + Y g S 9 i R t G 8 f t t D V V G V L M I c A r T A S y A E b D R C B I S q I P m 8 5 J U k l e n G B 2 J N c s 6 B C o f x 9 Z K x t W 4 U 7 j N O Y K Q 1 e z W v d C e M C r n I M + s j z r R b 2 H 3 S A L g A j h Y f q S a P k + s J W A u O a R Y y n k w Y y R M q a 5 D p t a V Z F N r M 0 U x 0 T 8 X V w K p K p Y k K 7 Q F H v E 9 / T T I s t i j l D P W V Z 8 7 b E 5 O y k A I K s I C y N F q + u 5 h u 8 x W E u 6 + V A L Q E m o s t 8 A D C m M Y V N Z q n m A j o u M d B U B P r v 5 s z k X a N R Z 7 I D 8 B + h I r n P F k C t 2 4 4 S 3 R 3 z + E Z l t W n n g 8 O o K b 8 H W K x t 3 e Y H x 2 4 T z c p p s F j n I k W 4 t Q O W j j j r 3 D s I + n 0 g F V R N S 3 / Z 7 7 2 S Q O 2 q y b q t J s R u z / C 9 y 4 u O + t x t R O Q v I 4 h c N p a 0 c 5 q D k T + C 7 V b d v o o J U b X d X c r G 7 L S U J W Y H q U Y f g N Q S w E C L Q A U A A I A C A D K s R B b 3 R M C h a U A A A D 2 A A A A E g A A A A A A A A A A A A A A A A A A A A A A Q 2 9 u Z m l n L 1 B h Y 2 t h Z 2 U u e G 1 s U E s B A i 0 A F A A C A A g A y r E Q W w / K 6 a u k A A A A 6 Q A A A B M A A A A A A A A A A A A A A A A A 8 Q A A A F t D b 2 5 0 Z W 5 0 X 1 R 5 c G V z X S 5 4 b W x Q S w E C L Q A U A A I A C A D K s R B b 4 1 / e f 3 k B A A C Q A w A A E w A A A A A A A A A A A A A A A A D i A Q A A R m 9 y b X V s Y X M v U 2 V j d G l v b j E u b V B L B Q Y A A A A A A w A D A M I A A A C o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D D A A A A A A A A K E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d i O T h j Y z U x L W M 0 Z m E t N D I x M S 1 i O D I 4 L W M z Y j l i Y W J l Y 2 Y 5 Z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G l 2 b 3 R P Y m p l Y 3 R O Y W 1 l I i B W Y W x 1 Z T 0 i c 0 F 1 c 3 d l c n R 1 b m c h U G l 2 b 3 R U Y W J s Z T Y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Q X V 0 b 1 J l b W 9 2 Z W R D b 2 x 1 b W 5 z M S 5 7 R G F 0 d W 0 s M H 0 m c X V v d D s s J n F 1 b 3 Q 7 U 2 V j d G l v b j E v V G F i Z W x s Z T E v Q X V 0 b 1 J l b W 9 2 Z W R D b 2 x 1 b W 5 z M S 5 7 S m F o c k t X L D F 9 J n F 1 b 3 Q 7 L C Z x d W 9 0 O 1 N l Y 3 R p b 2 4 x L 1 R h Y m V s b G U x L 0 F 1 d G 9 S Z W 1 v d m V k Q 2 9 s d W 1 u c z E u e 1 V t c 2 F 0 e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l b G x l M S 9 B d X R v U m V t b 3 Z l Z E N v b H V t b n M x L n t E Y X R 1 b S w w f S Z x d W 9 0 O y w m c X V v d D t T Z W N 0 a W 9 u M S 9 U Y W J l b G x l M S 9 B d X R v U m V t b 3 Z l Z E N v b H V t b n M x L n t K Y W h y S 1 c s M X 0 m c X V v d D s s J n F 1 b 3 Q 7 U 2 V j d G l v b j E v V G F i Z W x s Z T E v Q X V 0 b 1 J l b W 9 2 Z W R D b 2 x 1 b W 5 z M S 5 7 V W 1 z Y X R 6 L D J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E Y X R 1 b S Z x d W 9 0 O y w m c X V v d D t K Y W h y S 1 c m c X V v d D s s J n F 1 b 3 Q 7 V W 1 z Y X R 6 J n F 1 b 3 Q 7 X S I g L z 4 8 R W 5 0 c n k g V H l w Z T 0 i R m l s b E N v b H V t b l R 5 c G V z I i B W Y W x 1 Z T 0 i c 0 N R T U E i I C 8 + P E V u d H J 5 I F R 5 c G U 9 I k Z p b G x M Y X N 0 V X B k Y X R l Z C I g V m F s d W U 9 I m Q y M D I 1 L T A 4 L T E 2 V D I w O j E 0 O j I x L j Q 5 N j M z M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z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x l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I a W 5 6 d W d l Z i V D M y V C Q 2 d 0 Z S U y M G J l b n V 0 e m V y Z G V m a W 5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y d 2 V p d G V y d G U l M j B X b 2 N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d l J U M z J U E 0 b m R l c n R l c i U y M F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I a W 5 6 d W d l Z i V D M y V C Q 2 d 0 Z S U y M G J l b n V 0 e m V y Z G V m a W 5 p Z X J 0 Z S U y M F N w Y W x 0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B b m R l c m U l M j B l b n R m Z X J u d G U l M j B T c G F s d G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6 V 1 4 f U + Q p O t y D + i t v i L q s A A A A A A g A A A A A A A 2 Y A A M A A A A A Q A A A A X r U D 7 J a 1 s v b l 1 L d N K 7 N O 1 w A A A A A E g A A A o A A A A B A A A A B h n D Q l x c D t r l I H l M F X X b 4 V U A A A A J C t L m g g a F P i i R m 3 A g x r 9 9 7 N X 2 9 N e t m k w p q L B m g K J h g 8 G 3 + 4 g B x 4 F L J O v f f Y Y c 5 u h b G t J p u g z d O G V 6 s V s b v j p m I w 0 u 9 2 l D o T J 2 f D F Q Y a A L e g F A A A A F Y r g 1 3 s H 4 u q n c n e E M m f r K L z O e W d < / D a t a M a s h u p > 
</file>

<file path=customXml/itemProps1.xml><?xml version="1.0" encoding="utf-8"?>
<ds:datastoreItem xmlns:ds="http://schemas.openxmlformats.org/officeDocument/2006/customXml" ds:itemID="{4E28F728-8A7E-4CDE-974C-4F6C70E17D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Auswertung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Yal</cp:lastModifiedBy>
  <dcterms:created xsi:type="dcterms:W3CDTF">2025-08-16T10:57:26Z</dcterms:created>
  <dcterms:modified xsi:type="dcterms:W3CDTF">2025-08-16T20:14:25Z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2025-08-16T19:55:31Z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bbde14d2-c3c5-4713-9eb3-94a86408bcfb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