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min\Desktop\"/>
    </mc:Choice>
  </mc:AlternateContent>
  <xr:revisionPtr revIDLastSave="0" documentId="13_ncr:1_{F0891C47-58E9-4391-A4C4-72655FDBF32A}" xr6:coauthVersionLast="47" xr6:coauthVersionMax="47" xr10:uidLastSave="{00000000-0000-0000-0000-000000000000}"/>
  <bookViews>
    <workbookView xWindow="855" yWindow="1890" windowWidth="22695" windowHeight="18375" xr2:uid="{7E7C235A-225D-4D1E-8270-92AF58A6B34A}"/>
  </bookViews>
  <sheets>
    <sheet name="Tabelle1" sheetId="1" r:id="rId1"/>
    <sheet name="Tabelle6" sheetId="6" r:id="rId2"/>
  </sheets>
  <definedNames>
    <definedName name="_xlcn.WorksheetConnection_Mappe1Ist1" hidden="1">Abweichung[]</definedName>
    <definedName name="_xlcn.WorksheetConnection_Mappe1Soll1" hidden="1">Soll[]</definedName>
  </definedNames>
  <calcPr calcId="181029"/>
  <pivotCaches>
    <pivotCache cacheId="221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st" name="Ist" connection="WorksheetConnection_Mappe1!Ist"/>
          <x15:modelTable id="Soll" name="Soll" connection="WorksheetConnection_Mappe1!Soll"/>
        </x15:modelTables>
        <x15:extLst>
          <ext xmlns:x16="http://schemas.microsoft.com/office/spreadsheetml/2014/11/main" uri="{9835A34E-60A6-4A7C-AAB8-D5F71C897F49}">
            <x16:modelTimeGroupings>
              <x16:modelTimeGrouping tableName="Ist" columnName="Datum" columnId="Datum">
                <x16:calculatedTimeColumn columnName="Datum (Monatsindex)" columnId="Datum (Monatsindex)" contentType="monthsindex" isSelected="1"/>
                <x16:calculatedTimeColumn columnName="Datum (Monat)" columnId="Datum (Monat)" contentType="months" isSelected="1"/>
              </x16:modelTimeGrouping>
            </x16:modelTimeGroupings>
          </ext>
        </x15:extLst>
      </x15:dataModel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F24" i="1"/>
  <c r="F23" i="1"/>
  <c r="F22" i="1"/>
  <c r="F21" i="1"/>
  <c r="C5" i="1"/>
  <c r="C6" i="1"/>
  <c r="C7" i="1"/>
  <c r="C8" i="1"/>
  <c r="C9" i="1"/>
  <c r="C10" i="1"/>
  <c r="C11" i="1"/>
  <c r="C12" i="1"/>
  <c r="C13" i="1"/>
  <c r="C14" i="1"/>
  <c r="C15" i="1"/>
  <c r="G25" i="1"/>
  <c r="A6" i="1"/>
  <c r="A7" i="1"/>
  <c r="A8" i="1"/>
  <c r="A9" i="1"/>
  <c r="A10" i="1"/>
  <c r="A11" i="1"/>
  <c r="A12" i="1"/>
  <c r="A13" i="1"/>
  <c r="A14" i="1"/>
  <c r="A15" i="1"/>
  <c r="A5" i="1"/>
  <c r="G13" i="1"/>
  <c r="G14" i="1"/>
  <c r="G15" i="1"/>
  <c r="G12" i="1"/>
  <c r="G9" i="1"/>
  <c r="H11" i="1"/>
  <c r="H10" i="1"/>
  <c r="H8" i="1"/>
  <c r="H7" i="1"/>
  <c r="H16" i="1" s="1"/>
  <c r="G6" i="1"/>
  <c r="G5" i="1"/>
  <c r="G16" i="1" s="1"/>
  <c r="F25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81EC30-7F5D-425E-8914-9159C65FAF27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7E2A19A5-F739-494C-B256-CD7435C0AB74}" name="WorksheetConnection_Mappe1!Ist" type="102" refreshedVersion="8" minRefreshableVersion="5">
    <extLst>
      <ext xmlns:x15="http://schemas.microsoft.com/office/spreadsheetml/2010/11/main" uri="{DE250136-89BD-433C-8126-D09CA5730AF9}">
        <x15:connection id="Ist" autoDelete="1">
          <x15:rangePr sourceName="_xlcn.WorksheetConnection_Mappe1Ist1"/>
        </x15:connection>
      </ext>
    </extLst>
  </connection>
  <connection id="3" xr16:uid="{BF22FEDB-BC9B-44A6-B9BF-278D2C06E607}" name="WorksheetConnection_Mappe1!Soll" type="102" refreshedVersion="8" minRefreshableVersion="5">
    <extLst>
      <ext xmlns:x15="http://schemas.microsoft.com/office/spreadsheetml/2010/11/main" uri="{DE250136-89BD-433C-8126-D09CA5730AF9}">
        <x15:connection id="Soll">
          <x15:rangePr sourceName="_xlcn.WorksheetConnection_Mappe1Soll1"/>
        </x15:connection>
      </ext>
    </extLst>
  </connection>
</connections>
</file>

<file path=xl/sharedStrings.xml><?xml version="1.0" encoding="utf-8"?>
<sst xmlns="http://schemas.openxmlformats.org/spreadsheetml/2006/main" count="44" uniqueCount="19">
  <si>
    <t>Stadt A</t>
  </si>
  <si>
    <t>Stadt B</t>
  </si>
  <si>
    <t>Stadt C</t>
  </si>
  <si>
    <t>Stadt D</t>
  </si>
  <si>
    <t>Aug</t>
  </si>
  <si>
    <t>Sept</t>
  </si>
  <si>
    <t>KW</t>
  </si>
  <si>
    <t>Datum</t>
  </si>
  <si>
    <t>Stadt</t>
  </si>
  <si>
    <t>von</t>
  </si>
  <si>
    <t>bis</t>
  </si>
  <si>
    <t>geschlossen</t>
  </si>
  <si>
    <t>geöffnet</t>
  </si>
  <si>
    <t>Zeilenbeschriftungen</t>
  </si>
  <si>
    <t>Gesamtergebnis</t>
  </si>
  <si>
    <t>Anzahl von geschlossen</t>
  </si>
  <si>
    <t>Anzahl von geöffnet</t>
  </si>
  <si>
    <t>Monat</t>
  </si>
  <si>
    <t>Stadt A/D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</si>
</sst>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h]:mm"/>
    <numFmt numFmtId="166" formatCode="mmmm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166" fontId="0" fillId="0" borderId="0" xfId="0" applyNumberFormat="1" applyAlignment="1">
      <alignment horizontal="lef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20" fontId="0" fillId="0" borderId="0" xfId="0" applyNumberFormat="1"/>
    <xf numFmtId="46" fontId="0" fillId="0" borderId="0" xfId="0" applyNumberFormat="1"/>
  </cellXfs>
  <cellStyles count="1">
    <cellStyle name="Standard" xfId="0" builtinId="0"/>
  </cellStyles>
  <dxfs count="17">
    <dxf>
      <numFmt numFmtId="164" formatCode="[hh]:mm"/>
    </dxf>
    <dxf>
      <numFmt numFmtId="164" formatCode="[hh]:mm"/>
    </dxf>
    <dxf>
      <numFmt numFmtId="164" formatCode="[hh]:mm"/>
    </dxf>
    <dxf>
      <numFmt numFmtId="164" formatCode="[hh]:mm"/>
    </dxf>
    <dxf>
      <numFmt numFmtId="164" formatCode="[hh]:mm"/>
    </dxf>
    <dxf>
      <alignment horizontal="right" vertical="bottom" textRotation="0" wrapText="0" indent="0" justifyLastLine="0" shrinkToFit="0" readingOrder="0"/>
    </dxf>
    <dxf>
      <numFmt numFmtId="164" formatCode="[hh]:mm"/>
    </dxf>
    <dxf>
      <numFmt numFmtId="166" formatCode="mmmm"/>
      <alignment horizontal="right" vertical="bottom" textRotation="0" wrapText="0" indent="0" justifyLastLine="0" shrinkToFit="0" readingOrder="0"/>
    </dxf>
    <dxf>
      <numFmt numFmtId="19" formatCode="dd/mm/yyyy"/>
    </dxf>
    <dxf>
      <numFmt numFmtId="164" formatCode="[hh]:mm"/>
    </dxf>
    <dxf>
      <numFmt numFmtId="164" formatCode="[hh]:mm"/>
    </dxf>
    <dxf>
      <numFmt numFmtId="164" formatCode="[hh]:mm"/>
    </dxf>
    <dxf>
      <numFmt numFmtId="164" formatCode="[hh]:mm"/>
    </dxf>
    <dxf>
      <numFmt numFmtId="19" formatCode="dd/mm/yyyy"/>
    </dxf>
    <dxf>
      <numFmt numFmtId="19" formatCode="dd/mm/yyyy"/>
    </dxf>
    <dxf>
      <numFmt numFmtId="164" formatCode="[hh]:mm"/>
    </dxf>
    <dxf>
      <numFmt numFmtId="164" formatCode="[hh]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min" refreshedDate="45891.044399999999" createdVersion="8" refreshedVersion="8" minRefreshableVersion="3" recordCount="11" xr:uid="{17F8950B-1917-45A1-9EE9-7E6E6B1CA7FC}">
  <cacheSource type="worksheet">
    <worksheetSource name="Abweichung"/>
  </cacheSource>
  <cacheFields count="10">
    <cacheField name="KW" numFmtId="0">
      <sharedItems containsSemiMixedTypes="0" containsString="0" containsNumber="1" containsInteger="1" minValue="31" maxValue="36" count="5">
        <n v="31"/>
        <n v="32"/>
        <n v="33"/>
        <n v="34"/>
        <n v="36"/>
      </sharedItems>
    </cacheField>
    <cacheField name="Datum" numFmtId="14">
      <sharedItems containsSemiMixedTypes="0" containsNonDate="0" containsDate="1" containsString="0" minDate="2025-08-01T00:00:00" maxDate="2025-09-02T00:00:00"/>
    </cacheField>
    <cacheField name="Monat" numFmtId="166">
      <sharedItems containsSemiMixedTypes="0" containsNonDate="0" containsDate="1" containsString="0" minDate="2025-08-01T00:00:00" maxDate="2025-09-02T00:00:00" count="8">
        <d v="2025-08-01T00:00:00"/>
        <d v="2025-08-04T00:00:00"/>
        <d v="2025-08-08T00:00:00"/>
        <d v="2025-08-09T00:00:00"/>
        <d v="2025-08-11T00:00:00"/>
        <d v="2025-08-16T00:00:00"/>
        <d v="2025-08-18T00:00:00"/>
        <d v="2025-09-01T00:00:00"/>
      </sharedItems>
      <fieldGroup par="9"/>
    </cacheField>
    <cacheField name="Stadt" numFmtId="0">
      <sharedItems count="4">
        <s v="Stadt A"/>
        <s v="Stadt B"/>
        <s v="Stadt D"/>
        <s v="Stadt C"/>
      </sharedItems>
    </cacheField>
    <cacheField name="von" numFmtId="164">
      <sharedItems containsSemiMixedTypes="0" containsNonDate="0" containsDate="1" containsString="0" minDate="1899-12-30T08:00:00" maxDate="1899-12-30T21:00:00"/>
    </cacheField>
    <cacheField name="bis" numFmtId="164">
      <sharedItems containsSemiMixedTypes="0" containsNonDate="0" containsDate="1" containsString="0" minDate="1899-12-30T12:00:00" maxDate="1899-12-30T23:00:00"/>
    </cacheField>
    <cacheField name="geschlossen" numFmtId="164">
      <sharedItems containsNonDate="0" containsDate="1" containsString="0" containsBlank="1" minDate="1899-12-30T02:00:00" maxDate="1899-12-30T08:00:00"/>
    </cacheField>
    <cacheField name="geöffnet" numFmtId="164">
      <sharedItems containsNonDate="0" containsDate="1" containsString="0" containsBlank="1" minDate="1899-12-30T03:00:00" maxDate="1899-12-30T07:00:00"/>
    </cacheField>
    <cacheField name="Tage (Monat)" numFmtId="0" databaseField="0">
      <fieldGroup base="2">
        <rangePr groupBy="days" startDate="2025-08-01T00:00:00" endDate="2025-09-02T00:00:00"/>
        <groupItems count="368">
          <s v="&lt;01.08.2025"/>
          <s v="01.Jän"/>
          <s v="02.Jän"/>
          <s v="03.Jän"/>
          <s v="04.Jän"/>
          <s v="05.Jän"/>
          <s v="06.Jän"/>
          <s v="07.Jän"/>
          <s v="08.Jän"/>
          <s v="09.Jän"/>
          <s v="10.Jän"/>
          <s v="11.Jän"/>
          <s v="12.Jän"/>
          <s v="13.Jän"/>
          <s v="14.Jän"/>
          <s v="15.Jän"/>
          <s v="16.Jän"/>
          <s v="17.Jän"/>
          <s v="18.Jän"/>
          <s v="19.Jän"/>
          <s v="20.Jän"/>
          <s v="21.Jän"/>
          <s v="22.Jän"/>
          <s v="23.Jän"/>
          <s v="24.Jän"/>
          <s v="25.Jän"/>
          <s v="26.Jän"/>
          <s v="27.Jän"/>
          <s v="28.Jän"/>
          <s v="29.Jän"/>
          <s v="30.Jän"/>
          <s v="31.Jän"/>
          <s v="01.Feb"/>
          <s v="02.Feb"/>
          <s v="03.Feb"/>
          <s v="04.Feb"/>
          <s v="05.Feb"/>
          <s v="06.Feb"/>
          <s v="07.Feb"/>
          <s v="08.Feb"/>
          <s v="09.Feb"/>
          <s v="10.Feb"/>
          <s v="11.Feb"/>
          <s v="12.Feb"/>
          <s v="13.Feb"/>
          <s v="14.Feb"/>
          <s v="15.Feb"/>
          <s v="16.Feb"/>
          <s v="17.Feb"/>
          <s v="18.Feb"/>
          <s v="19.Feb"/>
          <s v="20.Feb"/>
          <s v="21.Feb"/>
          <s v="22.Feb"/>
          <s v="23.Feb"/>
          <s v="24.Feb"/>
          <s v="25.Feb"/>
          <s v="26.Feb"/>
          <s v="27.Feb"/>
          <s v="28.Feb"/>
          <s v="29.Feb"/>
          <s v="01.Mär"/>
          <s v="02.Mär"/>
          <s v="03.Mär"/>
          <s v="04.Mär"/>
          <s v="05.Mär"/>
          <s v="06.Mär"/>
          <s v="07.Mär"/>
          <s v="08.Mär"/>
          <s v="09.Mär"/>
          <s v="10.Mär"/>
          <s v="11.Mär"/>
          <s v="12.Mär"/>
          <s v="13.Mär"/>
          <s v="14.Mär"/>
          <s v="15.Mär"/>
          <s v="16.Mär"/>
          <s v="17.Mär"/>
          <s v="18.Mär"/>
          <s v="19.Mär"/>
          <s v="20.Mär"/>
          <s v="21.Mär"/>
          <s v="22.Mär"/>
          <s v="23.Mär"/>
          <s v="24.Mär"/>
          <s v="25.Mär"/>
          <s v="26.Mär"/>
          <s v="27.Mär"/>
          <s v="28.Mär"/>
          <s v="29.Mär"/>
          <s v="30.Mär"/>
          <s v="31.Mär"/>
          <s v="01.Apr"/>
          <s v="02.Apr"/>
          <s v="03.Apr"/>
          <s v="04.Apr"/>
          <s v="05.Apr"/>
          <s v="06.Apr"/>
          <s v="07.Apr"/>
          <s v="08.Apr"/>
          <s v="09.Apr"/>
          <s v="10.Apr"/>
          <s v="11.Apr"/>
          <s v="12.Apr"/>
          <s v="13.Apr"/>
          <s v="14.Apr"/>
          <s v="15.Apr"/>
          <s v="16.Apr"/>
          <s v="17.Apr"/>
          <s v="18.Apr"/>
          <s v="19.Apr"/>
          <s v="20.Apr"/>
          <s v="21.Apr"/>
          <s v="22.Apr"/>
          <s v="23.Apr"/>
          <s v="24.Apr"/>
          <s v="25.Apr"/>
          <s v="26.Apr"/>
          <s v="27.Apr"/>
          <s v="28.Apr"/>
          <s v="29.Apr"/>
          <s v="30.Apr"/>
          <s v="01.Mai"/>
          <s v="02.Mai"/>
          <s v="03.Mai"/>
          <s v="04.Mai"/>
          <s v="05.Mai"/>
          <s v="06.Mai"/>
          <s v="07.Mai"/>
          <s v="08.Mai"/>
          <s v="09.Mai"/>
          <s v="10.Mai"/>
          <s v="11.Mai"/>
          <s v="12.Mai"/>
          <s v="13.Mai"/>
          <s v="14.Mai"/>
          <s v="15.Mai"/>
          <s v="16.Mai"/>
          <s v="17.Mai"/>
          <s v="18.Mai"/>
          <s v="19.Mai"/>
          <s v="20.Mai"/>
          <s v="21.Mai"/>
          <s v="22.Mai"/>
          <s v="23.Mai"/>
          <s v="24.Mai"/>
          <s v="25.Mai"/>
          <s v="26.Mai"/>
          <s v="27.Mai"/>
          <s v="28.Mai"/>
          <s v="29.Mai"/>
          <s v="30.Mai"/>
          <s v="31.Mai"/>
          <s v="01.Jun"/>
          <s v="02.Jun"/>
          <s v="03.Jun"/>
          <s v="04.Jun"/>
          <s v="05.Jun"/>
          <s v="06.Jun"/>
          <s v="07.Jun"/>
          <s v="08.Jun"/>
          <s v="09.Jun"/>
          <s v="10.Jun"/>
          <s v="11.Jun"/>
          <s v="12.Jun"/>
          <s v="13.Jun"/>
          <s v="14.Jun"/>
          <s v="15.Jun"/>
          <s v="16.Jun"/>
          <s v="17.Jun"/>
          <s v="18.Jun"/>
          <s v="19.Jun"/>
          <s v="20.Jun"/>
          <s v="21.Jun"/>
          <s v="22.Jun"/>
          <s v="23.Jun"/>
          <s v="24.Jun"/>
          <s v="25.Jun"/>
          <s v="26.Jun"/>
          <s v="27.Jun"/>
          <s v="28.Jun"/>
          <s v="29.Jun"/>
          <s v="30.Jun"/>
          <s v="01.Jul"/>
          <s v="02.Jul"/>
          <s v="03.Jul"/>
          <s v="04.Jul"/>
          <s v="05.Jul"/>
          <s v="06.Jul"/>
          <s v="07.Jul"/>
          <s v="08.Jul"/>
          <s v="09.Jul"/>
          <s v="10.Jul"/>
          <s v="11.Jul"/>
          <s v="12.Jul"/>
          <s v="13.Jul"/>
          <s v="14.Jul"/>
          <s v="15.Jul"/>
          <s v="16.Jul"/>
          <s v="17.Jul"/>
          <s v="18.Jul"/>
          <s v="19.Jul"/>
          <s v="20.Jul"/>
          <s v="21.Jul"/>
          <s v="22.Jul"/>
          <s v="23.Jul"/>
          <s v="24.Jul"/>
          <s v="25.Jul"/>
          <s v="26.Jul"/>
          <s v="27.Jul"/>
          <s v="28.Jul"/>
          <s v="29.Jul"/>
          <s v="30.Jul"/>
          <s v="31.Jul"/>
          <s v="01.Aug"/>
          <s v="02.Aug"/>
          <s v="03.Aug"/>
          <s v="04.Aug"/>
          <s v="05.Aug"/>
          <s v="06.Aug"/>
          <s v="07.Aug"/>
          <s v="08.Aug"/>
          <s v="09.Aug"/>
          <s v="10.Aug"/>
          <s v="11.Aug"/>
          <s v="12.Aug"/>
          <s v="13.Aug"/>
          <s v="14.Aug"/>
          <s v="15.Aug"/>
          <s v="16.Aug"/>
          <s v="17.Aug"/>
          <s v="18.Aug"/>
          <s v="19.Aug"/>
          <s v="20.Aug"/>
          <s v="21.Aug"/>
          <s v="22.Aug"/>
          <s v="23.Aug"/>
          <s v="24.Aug"/>
          <s v="25.Aug"/>
          <s v="26.Aug"/>
          <s v="27.Aug"/>
          <s v="28.Aug"/>
          <s v="29.Aug"/>
          <s v="30.Aug"/>
          <s v="31.Aug"/>
          <s v="01.Sep"/>
          <s v="02.Sep"/>
          <s v="03.Sep"/>
          <s v="04.Sep"/>
          <s v="05.Sep"/>
          <s v="06.Sep"/>
          <s v="07.Sep"/>
          <s v="08.Sep"/>
          <s v="09.Sep"/>
          <s v="10.Sep"/>
          <s v="11.Sep"/>
          <s v="12.Sep"/>
          <s v="13.Sep"/>
          <s v="14.Sep"/>
          <s v="15.Sep"/>
          <s v="16.Sep"/>
          <s v="17.Sep"/>
          <s v="18.Sep"/>
          <s v="19.Sep"/>
          <s v="20.Sep"/>
          <s v="21.Sep"/>
          <s v="22.Sep"/>
          <s v="23.Sep"/>
          <s v="24.Sep"/>
          <s v="25.Sep"/>
          <s v="26.Sep"/>
          <s v="27.Sep"/>
          <s v="28.Sep"/>
          <s v="29.Sep"/>
          <s v="30.Sep"/>
          <s v="01.Okt"/>
          <s v="02.Okt"/>
          <s v="03.Okt"/>
          <s v="04.Okt"/>
          <s v="05.Okt"/>
          <s v="06.Okt"/>
          <s v="07.Okt"/>
          <s v="08.Okt"/>
          <s v="09.Okt"/>
          <s v="10.Okt"/>
          <s v="11.Okt"/>
          <s v="12.Okt"/>
          <s v="13.Okt"/>
          <s v="14.Okt"/>
          <s v="15.Okt"/>
          <s v="16.Okt"/>
          <s v="17.Okt"/>
          <s v="18.Okt"/>
          <s v="19.Okt"/>
          <s v="20.Okt"/>
          <s v="21.Okt"/>
          <s v="22.Okt"/>
          <s v="23.Okt"/>
          <s v="24.Okt"/>
          <s v="25.Okt"/>
          <s v="26.Okt"/>
          <s v="27.Okt"/>
          <s v="28.Okt"/>
          <s v="29.Okt"/>
          <s v="30.Okt"/>
          <s v="31.Okt"/>
          <s v="01.Nov"/>
          <s v="02.Nov"/>
          <s v="03.Nov"/>
          <s v="04.Nov"/>
          <s v="05.Nov"/>
          <s v="06.Nov"/>
          <s v="07.Nov"/>
          <s v="08.Nov"/>
          <s v="09.Nov"/>
          <s v="10.Nov"/>
          <s v="11.Nov"/>
          <s v="12.Nov"/>
          <s v="13.Nov"/>
          <s v="14.Nov"/>
          <s v="15.Nov"/>
          <s v="16.Nov"/>
          <s v="17.Nov"/>
          <s v="18.Nov"/>
          <s v="19.Nov"/>
          <s v="20.Nov"/>
          <s v="21.Nov"/>
          <s v="22.Nov"/>
          <s v="23.Nov"/>
          <s v="24.Nov"/>
          <s v="25.Nov"/>
          <s v="26.Nov"/>
          <s v="27.Nov"/>
          <s v="28.Nov"/>
          <s v="29.Nov"/>
          <s v="30.Nov"/>
          <s v="01.Dez"/>
          <s v="02.Dez"/>
          <s v="03.Dez"/>
          <s v="04.Dez"/>
          <s v="05.Dez"/>
          <s v="06.Dez"/>
          <s v="07.Dez"/>
          <s v="08.Dez"/>
          <s v="09.Dez"/>
          <s v="10.Dez"/>
          <s v="11.Dez"/>
          <s v="12.Dez"/>
          <s v="13.Dez"/>
          <s v="14.Dez"/>
          <s v="15.Dez"/>
          <s v="16.Dez"/>
          <s v="17.Dez"/>
          <s v="18.Dez"/>
          <s v="19.Dez"/>
          <s v="20.Dez"/>
          <s v="21.Dez"/>
          <s v="22.Dez"/>
          <s v="23.Dez"/>
          <s v="24.Dez"/>
          <s v="25.Dez"/>
          <s v="26.Dez"/>
          <s v="27.Dez"/>
          <s v="28.Dez"/>
          <s v="29.Dez"/>
          <s v="30.Dez"/>
          <s v="31.Dez"/>
          <s v="&gt;02.09.2025"/>
        </groupItems>
      </fieldGroup>
    </cacheField>
    <cacheField name="Monate (Monat)" numFmtId="0" databaseField="0">
      <fieldGroup base="2">
        <rangePr groupBy="months" startDate="2025-08-01T00:00:00" endDate="2025-09-02T00:00:00"/>
        <groupItems count="14">
          <s v="&lt;01.08.2025"/>
          <s v="Jän"/>
          <s v="Feb"/>
          <s v="Mär"/>
          <s v="Apr"/>
          <s v="Mai"/>
          <s v="Jun"/>
          <s v="Jul"/>
          <s v="Aug"/>
          <s v="Sep"/>
          <s v="Okt"/>
          <s v="Nov"/>
          <s v="Dez"/>
          <s v="&gt;02.09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d v="2025-08-01T00:00:00"/>
    <x v="0"/>
    <x v="0"/>
    <d v="1899-12-30T10:00:00"/>
    <d v="1899-12-30T18:00:00"/>
    <d v="1899-12-30T08:00:00"/>
    <m/>
  </r>
  <r>
    <x v="1"/>
    <d v="2025-08-04T00:00:00"/>
    <x v="1"/>
    <x v="1"/>
    <d v="1899-12-30T10:00:00"/>
    <d v="1899-12-30T15:00:00"/>
    <d v="1899-12-30T05:00:00"/>
    <m/>
  </r>
  <r>
    <x v="1"/>
    <d v="2025-08-04T00:00:00"/>
    <x v="1"/>
    <x v="2"/>
    <d v="1899-12-30T18:00:00"/>
    <d v="1899-12-30T22:00:00"/>
    <m/>
    <d v="1899-12-30T04:00:00"/>
  </r>
  <r>
    <x v="1"/>
    <d v="2025-08-08T00:00:00"/>
    <x v="2"/>
    <x v="3"/>
    <d v="1899-12-30T15:00:00"/>
    <d v="1899-12-30T18:00:00"/>
    <m/>
    <d v="1899-12-30T03:00:00"/>
  </r>
  <r>
    <x v="1"/>
    <d v="2025-08-09T00:00:00"/>
    <x v="3"/>
    <x v="1"/>
    <d v="1899-12-30T08:00:00"/>
    <d v="1899-12-30T14:00:00"/>
    <d v="1899-12-30T06:00:00"/>
    <m/>
  </r>
  <r>
    <x v="2"/>
    <d v="2025-08-11T00:00:00"/>
    <x v="4"/>
    <x v="3"/>
    <d v="1899-12-30T15:00:00"/>
    <d v="1899-12-30T22:00:00"/>
    <m/>
    <d v="1899-12-30T07:00:00"/>
  </r>
  <r>
    <x v="2"/>
    <d v="2025-08-11T00:00:00"/>
    <x v="4"/>
    <x v="2"/>
    <d v="1899-12-30T08:00:00"/>
    <d v="1899-12-30T12:00:00"/>
    <m/>
    <d v="1899-12-30T04:00:00"/>
  </r>
  <r>
    <x v="2"/>
    <d v="2025-08-16T00:00:00"/>
    <x v="5"/>
    <x v="3"/>
    <d v="1899-12-30T18:00:00"/>
    <d v="1899-12-30T23:00:00"/>
    <d v="1899-12-30T05:00:00"/>
    <m/>
  </r>
  <r>
    <x v="3"/>
    <d v="2025-08-18T00:00:00"/>
    <x v="6"/>
    <x v="0"/>
    <d v="1899-12-30T10:00:00"/>
    <d v="1899-12-30T18:00:00"/>
    <d v="1899-12-30T08:00:00"/>
    <m/>
  </r>
  <r>
    <x v="3"/>
    <d v="2025-08-18T00:00:00"/>
    <x v="6"/>
    <x v="3"/>
    <d v="1899-12-30T18:00:00"/>
    <d v="1899-12-30T22:00:00"/>
    <d v="1899-12-30T04:00:00"/>
    <m/>
  </r>
  <r>
    <x v="4"/>
    <d v="2025-09-01T00:00:00"/>
    <x v="7"/>
    <x v="1"/>
    <d v="1899-12-30T21:00:00"/>
    <d v="1899-12-30T23:00:00"/>
    <d v="1899-12-30T02:00:0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A2F44A-E9BF-4AC2-9401-F9A45A0BA1ED}" name="PivotTable6" cacheId="221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C31" firstHeaderRow="0" firstDataRow="1" firstDataCol="1"/>
  <pivotFields count="10">
    <pivotField axis="axisRow" showAll="0">
      <items count="6">
        <item x="0"/>
        <item x="1"/>
        <item x="2"/>
        <item x="3"/>
        <item x="4"/>
        <item t="default"/>
      </items>
    </pivotField>
    <pivotField numFmtId="14" showAll="0"/>
    <pivotField axis="axisRow" numFmtId="166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5">
        <item x="0"/>
        <item x="1"/>
        <item x="3"/>
        <item x="2"/>
        <item t="default"/>
      </items>
    </pivotField>
    <pivotField numFmtId="164" showAll="0"/>
    <pivotField numFmtId="164" showAll="0"/>
    <pivotField dataField="1" showAll="0"/>
    <pivotField dataField="1" showAl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3">
    <field x="2"/>
    <field x="0"/>
    <field x="3"/>
  </rowFields>
  <rowItems count="28">
    <i>
      <x/>
    </i>
    <i r="1">
      <x/>
    </i>
    <i r="2">
      <x/>
    </i>
    <i>
      <x v="1"/>
    </i>
    <i r="1">
      <x v="1"/>
    </i>
    <i r="2">
      <x v="1"/>
    </i>
    <i r="2">
      <x v="3"/>
    </i>
    <i>
      <x v="2"/>
    </i>
    <i r="1">
      <x v="1"/>
    </i>
    <i r="2">
      <x v="2"/>
    </i>
    <i>
      <x v="3"/>
    </i>
    <i r="1">
      <x v="1"/>
    </i>
    <i r="2">
      <x v="1"/>
    </i>
    <i>
      <x v="4"/>
    </i>
    <i r="1">
      <x v="2"/>
    </i>
    <i r="2">
      <x v="2"/>
    </i>
    <i r="2">
      <x v="3"/>
    </i>
    <i>
      <x v="5"/>
    </i>
    <i r="1">
      <x v="2"/>
    </i>
    <i r="2">
      <x v="2"/>
    </i>
    <i>
      <x v="6"/>
    </i>
    <i r="1">
      <x v="3"/>
    </i>
    <i r="2">
      <x/>
    </i>
    <i r="2">
      <x v="2"/>
    </i>
    <i>
      <x v="7"/>
    </i>
    <i r="1">
      <x v="4"/>
    </i>
    <i r="2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Anzahl von geschlossen" fld="6" subtotal="count" baseField="0" baseItem="0"/>
    <dataField name="Anzahl von geöffnet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1EBCC2-652F-44F2-8AD9-58E49DA9B37D}" name="Abweichung" displayName="Abweichung" ref="A4:H16" totalsRowCount="1">
  <autoFilter ref="A4:H15" xr:uid="{891EBCC2-652F-44F2-8AD9-58E49DA9B37D}"/>
  <tableColumns count="8">
    <tableColumn id="1" xr3:uid="{C208A755-10F6-44C4-B43C-6FDF377EAA30}" name="KW">
      <calculatedColumnFormula>WEEKNUM(B5,2)</calculatedColumnFormula>
    </tableColumn>
    <tableColumn id="2" xr3:uid="{13428DE4-57CD-4ECE-BAC3-BE117EBFCA5A}" name="Datum" dataDxfId="8" totalsRowDxfId="14"/>
    <tableColumn id="8" xr3:uid="{F6195E46-6FDB-4DEE-9877-899E5DCC46EB}" name="Monat" dataDxfId="7" totalsRowDxfId="13">
      <calculatedColumnFormula>Abweichung[[#This Row],[Datum]]</calculatedColumnFormula>
    </tableColumn>
    <tableColumn id="3" xr3:uid="{74FC9243-E6FD-4A28-A3AA-74EADDC3EBE3}" name="Stadt" dataDxfId="5"/>
    <tableColumn id="4" xr3:uid="{B13F3879-62AA-44ED-901F-125E6822BD34}" name="von" dataDxfId="6" totalsRowDxfId="12"/>
    <tableColumn id="5" xr3:uid="{B0877D3B-47B8-49C2-831D-27048D89705F}" name="bis" dataDxfId="16" totalsRowDxfId="11"/>
    <tableColumn id="6" xr3:uid="{44BEF8B1-53FB-4960-815C-9CEE0A527CF3}" name="geschlossen" totalsRowFunction="custom" dataDxfId="0" totalsRowDxfId="10">
      <calculatedColumnFormula>F5-E5</calculatedColumnFormula>
      <totalsRowFormula>SUBTOTAL(9,Abweichung[geschlossen])</totalsRowFormula>
    </tableColumn>
    <tableColumn id="7" xr3:uid="{4CC7072E-9687-44EF-AA09-C8DD76D578DA}" name="geöffnet" totalsRowFunction="custom" dataDxfId="15" totalsRowDxfId="9">
      <totalsRowFormula>SUBTOTAL(9,Abweichung[geöffnet])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AAD1E9-6BC2-4736-95ED-F0E440E4607C}" name="Soll" displayName="Soll" ref="E20:G25" totalsRowCount="1">
  <autoFilter ref="E20:G24" xr:uid="{7CAAD1E9-6BC2-4736-95ED-F0E440E4607C}"/>
  <tableColumns count="3">
    <tableColumn id="1" xr3:uid="{0EC27083-89E9-4EE5-8CED-B61651038B1B}" name="Stadt"/>
    <tableColumn id="2" xr3:uid="{DBC127D6-23CC-4F9E-90D5-F0FC60B6390B}" name="Aug" totalsRowFunction="custom" dataDxfId="4" totalsRowDxfId="2">
      <totalsRowFormula>SUBTOTAL(9,Soll[Aug])</totalsRowFormula>
    </tableColumn>
    <tableColumn id="3" xr3:uid="{6CB2844E-3C6B-4CB4-88F4-657022322F07}" name="Sept" totalsRowFunction="custom" dataDxfId="3" totalsRowDxfId="1">
      <totalsRowFormula>SUBTOTAL(9,Soll[Sept])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80C9-FDC7-4836-8118-96B5114D2DF3}">
  <dimension ref="A4:M30"/>
  <sheetViews>
    <sheetView tabSelected="1" workbookViewId="0">
      <selection activeCell="C21" sqref="C21"/>
    </sheetView>
  </sheetViews>
  <sheetFormatPr baseColWidth="10" defaultRowHeight="15" x14ac:dyDescent="0.25"/>
  <cols>
    <col min="2" max="2" width="22.42578125" bestFit="1" customWidth="1"/>
    <col min="3" max="3" width="22.42578125" customWidth="1"/>
    <col min="4" max="4" width="22.85546875" bestFit="1" customWidth="1"/>
    <col min="5" max="5" width="19.7109375" bestFit="1" customWidth="1"/>
    <col min="6" max="11" width="10.140625" bestFit="1" customWidth="1"/>
    <col min="12" max="12" width="15.5703125" bestFit="1" customWidth="1"/>
  </cols>
  <sheetData>
    <row r="4" spans="1:13" x14ac:dyDescent="0.25">
      <c r="A4" t="s">
        <v>6</v>
      </c>
      <c r="B4" t="s">
        <v>7</v>
      </c>
      <c r="C4" t="s">
        <v>17</v>
      </c>
      <c r="D4" s="5" t="s">
        <v>8</v>
      </c>
      <c r="E4" t="s">
        <v>9</v>
      </c>
      <c r="F4" t="s">
        <v>10</v>
      </c>
      <c r="G4" t="s">
        <v>11</v>
      </c>
      <c r="H4" t="s">
        <v>12</v>
      </c>
    </row>
    <row r="5" spans="1:13" x14ac:dyDescent="0.25">
      <c r="A5">
        <f>WEEKNUM(B5,2)</f>
        <v>31</v>
      </c>
      <c r="B5" s="1">
        <v>45870</v>
      </c>
      <c r="C5" s="9">
        <f>Abweichung[[#This Row],[Datum]]</f>
        <v>45870</v>
      </c>
      <c r="D5" s="10" t="s">
        <v>0</v>
      </c>
      <c r="E5" s="2">
        <v>0.41666666666666669</v>
      </c>
      <c r="F5" s="2">
        <v>0.75</v>
      </c>
      <c r="G5" s="2">
        <f>F5-E5</f>
        <v>0.33333333333333331</v>
      </c>
      <c r="H5" s="2"/>
    </row>
    <row r="6" spans="1:13" x14ac:dyDescent="0.25">
      <c r="A6">
        <f t="shared" ref="A6:A15" si="0">WEEKNUM(B6,2)</f>
        <v>32</v>
      </c>
      <c r="B6" s="1">
        <v>45873</v>
      </c>
      <c r="C6" s="9">
        <f>Abweichung[[#This Row],[Datum]]</f>
        <v>45873</v>
      </c>
      <c r="D6" s="10" t="s">
        <v>1</v>
      </c>
      <c r="E6" s="2">
        <v>0.41666666666666669</v>
      </c>
      <c r="F6" s="2">
        <v>0.625</v>
      </c>
      <c r="G6" s="2">
        <f>F6-E6</f>
        <v>0.20833333333333331</v>
      </c>
      <c r="H6" s="2"/>
    </row>
    <row r="7" spans="1:13" x14ac:dyDescent="0.25">
      <c r="A7">
        <f t="shared" si="0"/>
        <v>32</v>
      </c>
      <c r="B7" s="1">
        <v>45873</v>
      </c>
      <c r="C7" s="9">
        <f>Abweichung[[#This Row],[Datum]]</f>
        <v>45873</v>
      </c>
      <c r="D7" s="10" t="s">
        <v>3</v>
      </c>
      <c r="E7" s="2">
        <v>0.75</v>
      </c>
      <c r="F7" s="2">
        <v>0.91666666666666663</v>
      </c>
      <c r="G7" s="2"/>
      <c r="H7" s="2">
        <f>F7-E7</f>
        <v>0.16666666666666663</v>
      </c>
    </row>
    <row r="8" spans="1:13" x14ac:dyDescent="0.25">
      <c r="A8">
        <f t="shared" si="0"/>
        <v>32</v>
      </c>
      <c r="B8" s="1">
        <v>45877</v>
      </c>
      <c r="C8" s="9">
        <f>Abweichung[[#This Row],[Datum]]</f>
        <v>45877</v>
      </c>
      <c r="D8" s="10" t="s">
        <v>2</v>
      </c>
      <c r="E8" s="2">
        <v>0.625</v>
      </c>
      <c r="F8" s="2">
        <v>0.75</v>
      </c>
      <c r="G8" s="2"/>
      <c r="H8" s="2">
        <f>F8-E8</f>
        <v>0.125</v>
      </c>
      <c r="K8" t="s">
        <v>18</v>
      </c>
      <c r="L8" s="11">
        <v>1</v>
      </c>
      <c r="M8" s="12"/>
    </row>
    <row r="9" spans="1:13" x14ac:dyDescent="0.25">
      <c r="A9">
        <f t="shared" si="0"/>
        <v>32</v>
      </c>
      <c r="B9" s="1">
        <v>45878</v>
      </c>
      <c r="C9" s="9">
        <f>Abweichung[[#This Row],[Datum]]</f>
        <v>45878</v>
      </c>
      <c r="D9" s="10" t="s">
        <v>1</v>
      </c>
      <c r="E9" s="2">
        <v>0.33333333333333331</v>
      </c>
      <c r="F9" s="2">
        <v>0.58333333333333337</v>
      </c>
      <c r="G9" s="2">
        <f>F9-E9</f>
        <v>0.25000000000000006</v>
      </c>
      <c r="H9" s="2"/>
      <c r="K9" t="s">
        <v>1</v>
      </c>
      <c r="L9" s="11">
        <v>0.66666666666666663</v>
      </c>
    </row>
    <row r="10" spans="1:13" x14ac:dyDescent="0.25">
      <c r="A10">
        <f t="shared" si="0"/>
        <v>33</v>
      </c>
      <c r="B10" s="1">
        <v>45880</v>
      </c>
      <c r="C10" s="9">
        <f>Abweichung[[#This Row],[Datum]]</f>
        <v>45880</v>
      </c>
      <c r="D10" s="10" t="s">
        <v>2</v>
      </c>
      <c r="E10" s="2">
        <v>0.625</v>
      </c>
      <c r="F10" s="2">
        <v>0.91666666666666663</v>
      </c>
      <c r="G10" s="2"/>
      <c r="H10" s="2">
        <f>F10-E10</f>
        <v>0.29166666666666663</v>
      </c>
      <c r="K10" t="s">
        <v>2</v>
      </c>
      <c r="L10" s="11">
        <v>0.45833333333333331</v>
      </c>
    </row>
    <row r="11" spans="1:13" x14ac:dyDescent="0.25">
      <c r="A11">
        <f t="shared" si="0"/>
        <v>33</v>
      </c>
      <c r="B11" s="1">
        <v>45880</v>
      </c>
      <c r="C11" s="9">
        <f>Abweichung[[#This Row],[Datum]]</f>
        <v>45880</v>
      </c>
      <c r="D11" s="10" t="s">
        <v>3</v>
      </c>
      <c r="E11" s="2">
        <v>0.33333333333333331</v>
      </c>
      <c r="F11" s="2">
        <v>0.5</v>
      </c>
      <c r="G11" s="2"/>
      <c r="H11" s="2">
        <f>F11-E11</f>
        <v>0.16666666666666669</v>
      </c>
    </row>
    <row r="12" spans="1:13" x14ac:dyDescent="0.25">
      <c r="A12">
        <f t="shared" si="0"/>
        <v>33</v>
      </c>
      <c r="B12" s="1">
        <v>45885</v>
      </c>
      <c r="C12" s="9">
        <f>Abweichung[[#This Row],[Datum]]</f>
        <v>45885</v>
      </c>
      <c r="D12" s="10" t="s">
        <v>2</v>
      </c>
      <c r="E12" s="2">
        <v>0.75</v>
      </c>
      <c r="F12" s="2">
        <v>0.95833333333333337</v>
      </c>
      <c r="G12" s="2">
        <f>F12-E12</f>
        <v>0.20833333333333337</v>
      </c>
      <c r="H12" s="2"/>
    </row>
    <row r="13" spans="1:13" x14ac:dyDescent="0.25">
      <c r="A13">
        <f t="shared" si="0"/>
        <v>34</v>
      </c>
      <c r="B13" s="1">
        <v>45887</v>
      </c>
      <c r="C13" s="9">
        <f>Abweichung[[#This Row],[Datum]]</f>
        <v>45887</v>
      </c>
      <c r="D13" s="10" t="s">
        <v>0</v>
      </c>
      <c r="E13" s="2">
        <v>0.41666666666666669</v>
      </c>
      <c r="F13" s="2">
        <v>0.75</v>
      </c>
      <c r="G13" s="2">
        <f t="shared" ref="G13:G15" si="1">F13-E13</f>
        <v>0.33333333333333331</v>
      </c>
      <c r="H13" s="2"/>
    </row>
    <row r="14" spans="1:13" x14ac:dyDescent="0.25">
      <c r="A14">
        <f t="shared" si="0"/>
        <v>34</v>
      </c>
      <c r="B14" s="1">
        <v>45887</v>
      </c>
      <c r="C14" s="9">
        <f>Abweichung[[#This Row],[Datum]]</f>
        <v>45887</v>
      </c>
      <c r="D14" s="10" t="s">
        <v>2</v>
      </c>
      <c r="E14" s="2">
        <v>0.75</v>
      </c>
      <c r="F14" s="2">
        <v>0.91666666666666663</v>
      </c>
      <c r="G14" s="2">
        <f t="shared" si="1"/>
        <v>0.16666666666666663</v>
      </c>
      <c r="H14" s="2"/>
    </row>
    <row r="15" spans="1:13" x14ac:dyDescent="0.25">
      <c r="A15">
        <f t="shared" si="0"/>
        <v>36</v>
      </c>
      <c r="B15" s="1">
        <v>45901</v>
      </c>
      <c r="C15" s="9">
        <f>Abweichung[[#This Row],[Datum]]</f>
        <v>45901</v>
      </c>
      <c r="D15" s="10" t="s">
        <v>1</v>
      </c>
      <c r="E15" s="2">
        <v>0.875</v>
      </c>
      <c r="F15" s="2">
        <v>0.95833333333333337</v>
      </c>
      <c r="G15" s="2">
        <f t="shared" si="1"/>
        <v>8.333333333333337E-2</v>
      </c>
      <c r="H15" s="2"/>
    </row>
    <row r="16" spans="1:13" x14ac:dyDescent="0.25">
      <c r="B16" s="1"/>
      <c r="C16" s="1"/>
      <c r="E16" s="2"/>
      <c r="F16" s="2"/>
      <c r="G16" s="2">
        <f>SUBTOTAL(9,Abweichung[geschlossen])</f>
        <v>1.5833333333333335</v>
      </c>
      <c r="H16" s="2">
        <f>SUBTOTAL(9,Abweichung[geöffnet])</f>
        <v>0.75</v>
      </c>
    </row>
    <row r="20" spans="5:7" x14ac:dyDescent="0.25">
      <c r="E20" t="s">
        <v>8</v>
      </c>
      <c r="F20" t="s">
        <v>4</v>
      </c>
      <c r="G20" t="s">
        <v>5</v>
      </c>
    </row>
    <row r="21" spans="5:7" x14ac:dyDescent="0.25">
      <c r="E21" t="s">
        <v>0</v>
      </c>
      <c r="F21" s="2">
        <f>L8*31</f>
        <v>31</v>
      </c>
      <c r="G21" s="2">
        <f>L8*30</f>
        <v>30</v>
      </c>
    </row>
    <row r="22" spans="5:7" x14ac:dyDescent="0.25">
      <c r="E22" t="s">
        <v>1</v>
      </c>
      <c r="F22" s="2">
        <f>L9*31</f>
        <v>20.666666666666664</v>
      </c>
      <c r="G22" s="2">
        <f>L9*30</f>
        <v>20</v>
      </c>
    </row>
    <row r="23" spans="5:7" x14ac:dyDescent="0.25">
      <c r="E23" t="s">
        <v>2</v>
      </c>
      <c r="F23" s="2">
        <f>L10*9</f>
        <v>4.125</v>
      </c>
      <c r="G23" s="2">
        <f>L10*8</f>
        <v>3.6666666666666665</v>
      </c>
    </row>
    <row r="24" spans="5:7" x14ac:dyDescent="0.25">
      <c r="E24" t="s">
        <v>3</v>
      </c>
      <c r="F24" s="2">
        <f>L8*31</f>
        <v>31</v>
      </c>
      <c r="G24" s="2">
        <f>L8*30</f>
        <v>30</v>
      </c>
    </row>
    <row r="25" spans="5:7" x14ac:dyDescent="0.25">
      <c r="F25" s="2">
        <f>SUBTOTAL(9,Soll[Aug])</f>
        <v>86.791666666666657</v>
      </c>
      <c r="G25" s="2">
        <f>SUBTOTAL(9,Soll[Sept])</f>
        <v>83.666666666666657</v>
      </c>
    </row>
    <row r="30" spans="5:7" x14ac:dyDescent="0.25">
      <c r="F30" s="2"/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5AD2D-431C-4E5C-B5AA-D7BFF4FF18F7}">
  <dimension ref="A3:C31"/>
  <sheetViews>
    <sheetView workbookViewId="0">
      <selection activeCell="B4" sqref="B4:B31"/>
    </sheetView>
  </sheetViews>
  <sheetFormatPr baseColWidth="10" defaultRowHeight="15" x14ac:dyDescent="0.25"/>
  <cols>
    <col min="1" max="1" width="22.42578125" bestFit="1" customWidth="1"/>
    <col min="2" max="2" width="22.140625" bestFit="1" customWidth="1"/>
    <col min="3" max="3" width="19" bestFit="1" customWidth="1"/>
  </cols>
  <sheetData>
    <row r="3" spans="1:3" x14ac:dyDescent="0.25">
      <c r="A3" s="4" t="s">
        <v>13</v>
      </c>
      <c r="B3" t="s">
        <v>15</v>
      </c>
      <c r="C3" t="s">
        <v>16</v>
      </c>
    </row>
    <row r="4" spans="1:3" x14ac:dyDescent="0.25">
      <c r="A4" s="8">
        <v>45870</v>
      </c>
      <c r="B4" s="3">
        <v>1</v>
      </c>
      <c r="C4" s="3"/>
    </row>
    <row r="5" spans="1:3" x14ac:dyDescent="0.25">
      <c r="A5" s="7">
        <v>31</v>
      </c>
      <c r="B5" s="3">
        <v>1</v>
      </c>
      <c r="C5" s="3"/>
    </row>
    <row r="6" spans="1:3" x14ac:dyDescent="0.25">
      <c r="A6" s="6" t="s">
        <v>0</v>
      </c>
      <c r="B6" s="3">
        <v>1</v>
      </c>
      <c r="C6" s="3"/>
    </row>
    <row r="7" spans="1:3" x14ac:dyDescent="0.25">
      <c r="A7" s="8">
        <v>45873</v>
      </c>
      <c r="B7" s="3">
        <v>1</v>
      </c>
      <c r="C7" s="3">
        <v>1</v>
      </c>
    </row>
    <row r="8" spans="1:3" x14ac:dyDescent="0.25">
      <c r="A8" s="7">
        <v>32</v>
      </c>
      <c r="B8" s="3">
        <v>1</v>
      </c>
      <c r="C8" s="3">
        <v>1</v>
      </c>
    </row>
    <row r="9" spans="1:3" x14ac:dyDescent="0.25">
      <c r="A9" s="6" t="s">
        <v>1</v>
      </c>
      <c r="B9" s="3">
        <v>1</v>
      </c>
      <c r="C9" s="3"/>
    </row>
    <row r="10" spans="1:3" x14ac:dyDescent="0.25">
      <c r="A10" s="6" t="s">
        <v>3</v>
      </c>
      <c r="B10" s="3"/>
      <c r="C10" s="3">
        <v>1</v>
      </c>
    </row>
    <row r="11" spans="1:3" x14ac:dyDescent="0.25">
      <c r="A11" s="8">
        <v>45877</v>
      </c>
      <c r="B11" s="3"/>
      <c r="C11" s="3">
        <v>1</v>
      </c>
    </row>
    <row r="12" spans="1:3" x14ac:dyDescent="0.25">
      <c r="A12" s="7">
        <v>32</v>
      </c>
      <c r="B12" s="3"/>
      <c r="C12" s="3">
        <v>1</v>
      </c>
    </row>
    <row r="13" spans="1:3" x14ac:dyDescent="0.25">
      <c r="A13" s="6" t="s">
        <v>2</v>
      </c>
      <c r="B13" s="3"/>
      <c r="C13" s="3">
        <v>1</v>
      </c>
    </row>
    <row r="14" spans="1:3" x14ac:dyDescent="0.25">
      <c r="A14" s="8">
        <v>45878</v>
      </c>
      <c r="B14" s="3">
        <v>1</v>
      </c>
      <c r="C14" s="3"/>
    </row>
    <row r="15" spans="1:3" x14ac:dyDescent="0.25">
      <c r="A15" s="7">
        <v>32</v>
      </c>
      <c r="B15" s="3">
        <v>1</v>
      </c>
      <c r="C15" s="3"/>
    </row>
    <row r="16" spans="1:3" x14ac:dyDescent="0.25">
      <c r="A16" s="6" t="s">
        <v>1</v>
      </c>
      <c r="B16" s="3">
        <v>1</v>
      </c>
      <c r="C16" s="3"/>
    </row>
    <row r="17" spans="1:3" x14ac:dyDescent="0.25">
      <c r="A17" s="8">
        <v>45880</v>
      </c>
      <c r="B17" s="3"/>
      <c r="C17" s="3">
        <v>2</v>
      </c>
    </row>
    <row r="18" spans="1:3" x14ac:dyDescent="0.25">
      <c r="A18" s="7">
        <v>33</v>
      </c>
      <c r="B18" s="3"/>
      <c r="C18" s="3">
        <v>2</v>
      </c>
    </row>
    <row r="19" spans="1:3" x14ac:dyDescent="0.25">
      <c r="A19" s="6" t="s">
        <v>2</v>
      </c>
      <c r="B19" s="3"/>
      <c r="C19" s="3">
        <v>1</v>
      </c>
    </row>
    <row r="20" spans="1:3" x14ac:dyDescent="0.25">
      <c r="A20" s="6" t="s">
        <v>3</v>
      </c>
      <c r="B20" s="3"/>
      <c r="C20" s="3">
        <v>1</v>
      </c>
    </row>
    <row r="21" spans="1:3" x14ac:dyDescent="0.25">
      <c r="A21" s="8">
        <v>45885</v>
      </c>
      <c r="B21" s="3">
        <v>1</v>
      </c>
      <c r="C21" s="3"/>
    </row>
    <row r="22" spans="1:3" x14ac:dyDescent="0.25">
      <c r="A22" s="7">
        <v>33</v>
      </c>
      <c r="B22" s="3">
        <v>1</v>
      </c>
      <c r="C22" s="3"/>
    </row>
    <row r="23" spans="1:3" x14ac:dyDescent="0.25">
      <c r="A23" s="6" t="s">
        <v>2</v>
      </c>
      <c r="B23" s="3">
        <v>1</v>
      </c>
      <c r="C23" s="3"/>
    </row>
    <row r="24" spans="1:3" x14ac:dyDescent="0.25">
      <c r="A24" s="8">
        <v>45887</v>
      </c>
      <c r="B24" s="3">
        <v>2</v>
      </c>
      <c r="C24" s="3"/>
    </row>
    <row r="25" spans="1:3" x14ac:dyDescent="0.25">
      <c r="A25" s="7">
        <v>34</v>
      </c>
      <c r="B25" s="3">
        <v>2</v>
      </c>
      <c r="C25" s="3"/>
    </row>
    <row r="26" spans="1:3" x14ac:dyDescent="0.25">
      <c r="A26" s="6" t="s">
        <v>0</v>
      </c>
      <c r="B26" s="3">
        <v>1</v>
      </c>
      <c r="C26" s="3"/>
    </row>
    <row r="27" spans="1:3" x14ac:dyDescent="0.25">
      <c r="A27" s="6" t="s">
        <v>2</v>
      </c>
      <c r="B27" s="3">
        <v>1</v>
      </c>
      <c r="C27" s="3"/>
    </row>
    <row r="28" spans="1:3" x14ac:dyDescent="0.25">
      <c r="A28" s="8">
        <v>45901</v>
      </c>
      <c r="B28" s="3">
        <v>1</v>
      </c>
      <c r="C28" s="3"/>
    </row>
    <row r="29" spans="1:3" x14ac:dyDescent="0.25">
      <c r="A29" s="7">
        <v>36</v>
      </c>
      <c r="B29" s="3">
        <v>1</v>
      </c>
      <c r="C29" s="3"/>
    </row>
    <row r="30" spans="1:3" x14ac:dyDescent="0.25">
      <c r="A30" s="6" t="s">
        <v>1</v>
      </c>
      <c r="B30" s="3">
        <v>1</v>
      </c>
      <c r="C30" s="3"/>
    </row>
    <row r="31" spans="1:3" x14ac:dyDescent="0.25">
      <c r="A31" s="8" t="s">
        <v>14</v>
      </c>
      <c r="B31" s="3">
        <v>7</v>
      </c>
      <c r="C31" s="3">
        <v>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 Kramer</dc:creator>
  <cp:lastModifiedBy>Armin Kramer</cp:lastModifiedBy>
  <dcterms:created xsi:type="dcterms:W3CDTF">2025-08-21T21:20:03Z</dcterms:created>
  <dcterms:modified xsi:type="dcterms:W3CDTF">2025-08-21T23:28:00Z</dcterms:modified>
</cp:coreProperties>
</file>