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A8C4BC68-2750-422C-AB42-548DE9458CFF}" xr6:coauthVersionLast="47" xr6:coauthVersionMax="47" xr10:uidLastSave="{00000000-0000-0000-0000-000000000000}"/>
  <bookViews>
    <workbookView xWindow="-120" yWindow="-120" windowWidth="29040" windowHeight="15720" activeTab="1" xr2:uid="{0ECCC921-EC02-4089-8A6F-28DDB44036DB}"/>
  </bookViews>
  <sheets>
    <sheet name="Daten" sheetId="1" r:id="rId1"/>
    <sheet name="Power_Query" sheetId="4" r:id="rId2"/>
  </sheets>
  <definedNames>
    <definedName name="ExterneDaten_1" localSheetId="1" hidden="1">Power_Query!$A$1:$F$9</definedName>
    <definedName name="ExterneDaten_2" localSheetId="1" hidden="1">Power_Query!$H$1:$L$3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G22" i="1"/>
  <c r="F22" i="1"/>
  <c r="G21" i="1"/>
  <c r="F21" i="1"/>
  <c r="G20" i="1"/>
  <c r="F20" i="1"/>
  <c r="G15" i="1"/>
  <c r="C15" i="1"/>
  <c r="A15" i="1"/>
  <c r="G14" i="1"/>
  <c r="C14" i="1"/>
  <c r="A14" i="1"/>
  <c r="G13" i="1"/>
  <c r="C13" i="1"/>
  <c r="A13" i="1"/>
  <c r="G12" i="1"/>
  <c r="C12" i="1"/>
  <c r="A12" i="1"/>
  <c r="H11" i="1"/>
  <c r="C11" i="1"/>
  <c r="A11" i="1"/>
  <c r="H10" i="1"/>
  <c r="C10" i="1"/>
  <c r="A10" i="1"/>
  <c r="G9" i="1"/>
  <c r="C9" i="1"/>
  <c r="A9" i="1"/>
  <c r="H8" i="1"/>
  <c r="C8" i="1"/>
  <c r="A8" i="1"/>
  <c r="H7" i="1"/>
  <c r="C7" i="1"/>
  <c r="A7" i="1"/>
  <c r="G6" i="1"/>
  <c r="C6" i="1"/>
  <c r="A6" i="1"/>
  <c r="G5" i="1"/>
  <c r="C5" i="1"/>
  <c r="A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B810EE8-0E9F-44DA-8EA7-449595E957DE}" keepAlive="1" name="Abfrage - Abweichung" description="Verbindung mit der Abfrage 'Abweichung' in der Arbeitsmappe." type="5" refreshedVersion="0" background="1">
    <dbPr connection="Provider=Microsoft.Mashup.OleDb.1;Data Source=$Workbook$;Location=Abweichung;Extended Properties=&quot;&quot;" command="SELECT * FROM [Abweichung]"/>
  </connection>
  <connection id="2" xr16:uid="{9BC0B640-7CD6-4724-BDD3-13B965AAEFA4}" keepAlive="1" name="Abfrage - fncAlle" description="Verbindung mit der Abfrage 'fncAlle' in der Arbeitsmappe." type="5" refreshedVersion="8" background="1" saveData="1">
    <dbPr connection="Provider=Microsoft.Mashup.OleDb.1;Data Source=$Workbook$;Location=fncAlle;Extended Properties=&quot;&quot;" command="SELECT * FROM [fncAlle]"/>
  </connection>
  <connection id="3" xr16:uid="{1131CE2B-E638-40B0-9223-98B19477D3B7}" keepAlive="1" name="Abfrage - fncSumme" description="Verbindung mit der Abfrage 'fncSumme' in der Arbeitsmappe." type="5" refreshedVersion="8" background="1" saveData="1">
    <dbPr connection="Provider=Microsoft.Mashup.OleDb.1;Data Source=$Workbook$;Location=fncSumme;Extended Properties=&quot;&quot;" command="SELECT * FROM [fncSumme]"/>
  </connection>
  <connection id="4" xr16:uid="{5C31DD67-9DB7-41C6-8EFE-E119B9720377}" keepAlive="1" name="Abfrage - Soll" description="Verbindung mit der Abfrage 'Soll' in der Arbeitsmappe." type="5" refreshedVersion="0" background="1">
    <dbPr connection="Provider=Microsoft.Mashup.OleDb.1;Data Source=$Workbook$;Location=Soll;Extended Properties=&quot;&quot;" command="SELECT * FROM [Soll]"/>
  </connection>
</connections>
</file>

<file path=xl/sharedStrings.xml><?xml version="1.0" encoding="utf-8"?>
<sst xmlns="http://schemas.openxmlformats.org/spreadsheetml/2006/main" count="58" uniqueCount="25">
  <si>
    <t>KW</t>
  </si>
  <si>
    <t>Datum</t>
  </si>
  <si>
    <t>Monat</t>
  </si>
  <si>
    <t>Stadt</t>
  </si>
  <si>
    <t>von</t>
  </si>
  <si>
    <t>bis</t>
  </si>
  <si>
    <t>geschlossen</t>
  </si>
  <si>
    <t>geöffnet</t>
  </si>
  <si>
    <t>Stadt A</t>
  </si>
  <si>
    <t>Stadt B</t>
  </si>
  <si>
    <t>Stadt D</t>
  </si>
  <si>
    <t>Stadt C</t>
  </si>
  <si>
    <t>Stadt A/D</t>
  </si>
  <si>
    <t>Aug</t>
  </si>
  <si>
    <t>Sept</t>
  </si>
  <si>
    <t>MonatName</t>
  </si>
  <si>
    <t>AbwSumme</t>
  </si>
  <si>
    <t>Ist</t>
  </si>
  <si>
    <t>%Diff</t>
  </si>
  <si>
    <t>August</t>
  </si>
  <si>
    <t>September</t>
  </si>
  <si>
    <t>SummeIst</t>
  </si>
  <si>
    <t>SummeSoll</t>
  </si>
  <si>
    <t>Differenz</t>
  </si>
  <si>
    <t>Soll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</si>
</sst>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"/>
    <numFmt numFmtId="165" formatCode="[hh]:mm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/>
    <xf numFmtId="20" fontId="0" fillId="0" borderId="0" xfId="0" applyNumberFormat="1"/>
    <xf numFmtId="46" fontId="0" fillId="0" borderId="0" xfId="0" applyNumberFormat="1"/>
    <xf numFmtId="0" fontId="0" fillId="0" borderId="0" xfId="0" applyNumberFormat="1"/>
    <xf numFmtId="10" fontId="0" fillId="0" borderId="0" xfId="1" applyNumberFormat="1" applyFont="1"/>
  </cellXfs>
  <cellStyles count="2">
    <cellStyle name="Prozent" xfId="1" builtinId="5"/>
    <cellStyle name="Standard" xfId="0" builtinId="0"/>
  </cellStyles>
  <dxfs count="22">
    <dxf>
      <font>
        <sz val="11"/>
      </font>
      <numFmt numFmtId="14" formatCode="0.00%"/>
    </dxf>
    <dxf>
      <numFmt numFmtId="0" formatCode="General"/>
    </dxf>
    <dxf>
      <font>
        <sz val="11"/>
      </font>
      <numFmt numFmtId="14" formatCode="0.00%"/>
    </dxf>
    <dxf>
      <numFmt numFmtId="0" formatCode="General"/>
    </dxf>
    <dxf>
      <numFmt numFmtId="0" formatCode="General"/>
    </dxf>
    <dxf>
      <numFmt numFmtId="165" formatCode="[hh]:mm"/>
    </dxf>
    <dxf>
      <numFmt numFmtId="165" formatCode="[hh]:mm"/>
    </dxf>
    <dxf>
      <numFmt numFmtId="165" formatCode="[hh]:mm"/>
    </dxf>
    <dxf>
      <numFmt numFmtId="165" formatCode="[hh]:mm"/>
    </dxf>
    <dxf>
      <numFmt numFmtId="165" formatCode="[hh]:mm"/>
    </dxf>
    <dxf>
      <numFmt numFmtId="165" formatCode="[hh]:mm"/>
    </dxf>
    <dxf>
      <numFmt numFmtId="165" formatCode="[hh]:mm"/>
    </dxf>
    <dxf>
      <numFmt numFmtId="165" formatCode="[hh]:mm"/>
    </dxf>
    <dxf>
      <numFmt numFmtId="165" formatCode="[hh]:mm"/>
    </dxf>
    <dxf>
      <numFmt numFmtId="165" formatCode="[hh]:mm"/>
    </dxf>
    <dxf>
      <numFmt numFmtId="165" formatCode="[hh]:mm"/>
    </dxf>
    <dxf>
      <numFmt numFmtId="165" formatCode="[hh]:mm"/>
    </dxf>
    <dxf>
      <alignment horizontal="right" vertical="bottom" textRotation="0" wrapText="0" indent="0" justifyLastLine="0" shrinkToFit="0" readingOrder="0"/>
    </dxf>
    <dxf>
      <numFmt numFmtId="164" formatCode="mmmm"/>
      <alignment horizontal="right" vertical="bottom" textRotation="0" wrapText="0" indent="0" justifyLastLine="0" shrinkToFit="0" readingOrder="0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" xr16:uid="{B579A888-15B0-40B9-9026-74DC786CFF29}" autoFormatId="16" applyNumberFormats="0" applyBorderFormats="0" applyFontFormats="0" applyPatternFormats="0" applyAlignmentFormats="0" applyWidthHeightFormats="0">
  <queryTableRefresh nextId="9">
    <queryTableFields count="6">
      <queryTableField id="1" name="Stadt" tableColumnId="1"/>
      <queryTableField id="7" name="Soll" tableColumnId="7"/>
      <queryTableField id="3" name="MonatName" tableColumnId="3"/>
      <queryTableField id="4" name="AbwSumme" tableColumnId="4"/>
      <queryTableField id="5" name="Ist" tableColumnId="5"/>
      <queryTableField id="6" name="%Diff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2" connectionId="3" xr16:uid="{CC74EB45-C0BC-4CD0-9145-8FC3459562C9}" autoFormatId="16" applyNumberFormats="0" applyBorderFormats="0" applyFontFormats="0" applyPatternFormats="0" applyAlignmentFormats="0" applyWidthHeightFormats="0">
  <queryTableRefresh nextId="6">
    <queryTableFields count="5">
      <queryTableField id="1" name="MonatName" tableColumnId="1"/>
      <queryTableField id="2" name="SummeIst" tableColumnId="2"/>
      <queryTableField id="3" name="SummeSoll" tableColumnId="3"/>
      <queryTableField id="4" name="Differenz" tableColumnId="4"/>
      <queryTableField id="5" name="%Diff" tableColumnId="5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34DC80-5C87-4514-9B0B-A5501BF5B112}" name="Abweichung" displayName="Abweichung" ref="A4:H15">
  <autoFilter ref="A4:H15" xr:uid="{891EBCC2-652F-44F2-8AD9-58E49DA9B37D}"/>
  <tableColumns count="8">
    <tableColumn id="1" xr3:uid="{FAA974AA-6219-4643-89ED-793E610DDE02}" name="KW">
      <calculatedColumnFormula>WEEKNUM(B5,2)</calculatedColumnFormula>
    </tableColumn>
    <tableColumn id="2" xr3:uid="{F7EEF860-58F0-428F-A796-FAC438140342}" name="Datum" dataDxfId="20" totalsRowDxfId="21"/>
    <tableColumn id="8" xr3:uid="{BA4ADA66-E52F-4178-AFE7-7E04A7EC07A6}" name="Monat" dataDxfId="18" totalsRowDxfId="19">
      <calculatedColumnFormula>Abweichung[[#This Row],[Datum]]</calculatedColumnFormula>
    </tableColumn>
    <tableColumn id="3" xr3:uid="{B3E8B7E8-A080-41ED-A614-A7EF39D4A9FE}" name="Stadt" dataDxfId="17"/>
    <tableColumn id="4" xr3:uid="{BFBEAE93-6D94-4C09-90B7-F83F9AD25EAD}" name="von" dataDxfId="15" totalsRowDxfId="16"/>
    <tableColumn id="5" xr3:uid="{DBDE16C8-7A87-4095-A6B0-F35080FA61E5}" name="bis" dataDxfId="13" totalsRowDxfId="14"/>
    <tableColumn id="6" xr3:uid="{9AB3A59C-2279-4370-A7C5-91B1E561EB06}" name="geschlossen" totalsRowFunction="custom" dataDxfId="11" totalsRowDxfId="12">
      <calculatedColumnFormula>F5-E5</calculatedColumnFormula>
      <totalsRowFormula>SUBTOTAL(9,Abweichung[geschlossen])</totalsRowFormula>
    </tableColumn>
    <tableColumn id="7" xr3:uid="{07ACF98E-1886-4291-926D-1E44070B8287}" name="geöffnet" totalsRowFunction="custom" dataDxfId="9" totalsRowDxfId="10">
      <totalsRowFormula>SUBTOTAL(9,Abweichung[geöffnet])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DAAFAE8-A4B6-4781-B438-81F0BE7FD0CB}" name="Soll" displayName="Soll" ref="E19:G23">
  <autoFilter ref="E19:G23" xr:uid="{7CAAD1E9-6BC2-4736-95ED-F0E440E4607C}"/>
  <tableColumns count="3">
    <tableColumn id="1" xr3:uid="{7E0BE95B-8D6B-4191-96E8-F117EDE73E8F}" name="Stadt"/>
    <tableColumn id="2" xr3:uid="{656BFF1E-CC80-4889-BEC6-7F3CEC55FD97}" name="Aug" totalsRowFunction="custom" dataDxfId="7" totalsRowDxfId="8">
      <totalsRowFormula>SUBTOTAL(9,Soll[Aug])</totalsRowFormula>
    </tableColumn>
    <tableColumn id="3" xr3:uid="{3F388880-6E40-4ED3-B1F6-B7C2C537AFB3}" name="Sept" totalsRowFunction="custom" dataDxfId="5" totalsRowDxfId="6">
      <totalsRowFormula>SUBTOTAL(9,Soll[Sept])</totalsRow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484C1B5-75E4-4C3D-A844-B0C1712240A6}" name="fncAlle" displayName="fncAlle" ref="A1:F9" tableType="queryTable" totalsRowShown="0">
  <autoFilter ref="A1:F9" xr:uid="{4484C1B5-75E4-4C3D-A844-B0C1712240A6}"/>
  <tableColumns count="6">
    <tableColumn id="1" xr3:uid="{1B53C303-01B9-4852-89A0-8334870AED9C}" uniqueName="1" name="Stadt" queryTableFieldId="1" dataDxfId="4"/>
    <tableColumn id="7" xr3:uid="{F42076BF-B0DA-4249-9BBC-31B9E95B4955}" uniqueName="7" name="Soll" queryTableFieldId="7" dataCellStyle="Prozent"/>
    <tableColumn id="3" xr3:uid="{E4FF7ECD-2D7F-4773-B432-E699FC9B4F9E}" uniqueName="3" name="MonatName" queryTableFieldId="3" dataDxfId="3"/>
    <tableColumn id="4" xr3:uid="{4D499B13-9557-47B0-B46D-10DC8525DA00}" uniqueName="4" name="AbwSumme" queryTableFieldId="4"/>
    <tableColumn id="5" xr3:uid="{0BDC7B47-F781-4E9A-B6DC-7F7922C7E737}" uniqueName="5" name="Ist" queryTableFieldId="5"/>
    <tableColumn id="6" xr3:uid="{203ADA33-B504-477C-990B-AD5205EA65EC}" uniqueName="6" name="%Diff" queryTableFieldId="6" dataDxfId="2" dataCellStyle="Prozent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711B4B2-9589-4076-B83C-41C888C3BF8E}" name="fncSumme" displayName="fncSumme" ref="H1:L3" tableType="queryTable" totalsRowShown="0">
  <autoFilter ref="H1:L3" xr:uid="{C711B4B2-9589-4076-B83C-41C888C3BF8E}"/>
  <tableColumns count="5">
    <tableColumn id="1" xr3:uid="{3250FC06-AB43-4795-8EF1-53938D2B7BC1}" uniqueName="1" name="MonatName" queryTableFieldId="1" dataDxfId="1"/>
    <tableColumn id="2" xr3:uid="{7E6197DF-E48C-49CA-BBC7-1E767F73D34B}" uniqueName="2" name="SummeIst" queryTableFieldId="2"/>
    <tableColumn id="3" xr3:uid="{65941AE0-7A06-42DF-8ACE-4991CCEEB770}" uniqueName="3" name="SummeSoll" queryTableFieldId="3"/>
    <tableColumn id="4" xr3:uid="{2B5DF71C-6CAC-4EA7-A2D9-4AFB7015F890}" uniqueName="4" name="Differenz" queryTableFieldId="4"/>
    <tableColumn id="5" xr3:uid="{EB64D1F0-D0E5-429F-B966-917F01B69619}" uniqueName="5" name="%Diff" queryTableFieldId="5" dataDxfId="0" dataCellStyle="Prozent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D3226-9C0D-4FB7-8D60-70823FA0B1C5}">
  <dimension ref="A4:M23"/>
  <sheetViews>
    <sheetView workbookViewId="0">
      <selection activeCell="K13" sqref="K13"/>
    </sheetView>
  </sheetViews>
  <sheetFormatPr baseColWidth="10" defaultRowHeight="15" x14ac:dyDescent="0.25"/>
  <cols>
    <col min="1" max="1" width="7.85546875" bestFit="1" customWidth="1"/>
    <col min="2" max="2" width="10.28515625" bestFit="1" customWidth="1"/>
    <col min="3" max="3" width="13.85546875" bestFit="1" customWidth="1"/>
    <col min="4" max="4" width="14.42578125" bestFit="1" customWidth="1"/>
    <col min="5" max="5" width="14" bestFit="1" customWidth="1"/>
    <col min="6" max="6" width="6.7109375" bestFit="1" customWidth="1"/>
    <col min="7" max="7" width="11.5703125" bestFit="1" customWidth="1"/>
    <col min="8" max="8" width="12.7109375" bestFit="1" customWidth="1"/>
    <col min="9" max="10" width="10.140625" bestFit="1" customWidth="1"/>
    <col min="11" max="11" width="14.42578125" bestFit="1" customWidth="1"/>
    <col min="12" max="12" width="12.140625" bestFit="1" customWidth="1"/>
    <col min="13" max="13" width="13.28515625" bestFit="1" customWidth="1"/>
    <col min="14" max="14" width="11.5703125" bestFit="1" customWidth="1"/>
    <col min="15" max="15" width="12.7109375" bestFit="1" customWidth="1"/>
  </cols>
  <sheetData>
    <row r="4" spans="1:13" x14ac:dyDescent="0.25">
      <c r="A4" t="s">
        <v>0</v>
      </c>
      <c r="B4" t="s">
        <v>1</v>
      </c>
      <c r="C4" t="s">
        <v>2</v>
      </c>
      <c r="D4" s="1" t="s">
        <v>3</v>
      </c>
      <c r="E4" t="s">
        <v>4</v>
      </c>
      <c r="F4" t="s">
        <v>5</v>
      </c>
      <c r="G4" t="s">
        <v>6</v>
      </c>
      <c r="H4" t="s">
        <v>7</v>
      </c>
    </row>
    <row r="5" spans="1:13" x14ac:dyDescent="0.25">
      <c r="A5">
        <f>WEEKNUM(B5,2)</f>
        <v>31</v>
      </c>
      <c r="B5" s="2">
        <v>45870</v>
      </c>
      <c r="C5" s="3">
        <f>Abweichung[[#This Row],[Datum]]</f>
        <v>45870</v>
      </c>
      <c r="D5" s="4" t="s">
        <v>8</v>
      </c>
      <c r="E5" s="5">
        <v>0.41666666666666669</v>
      </c>
      <c r="F5" s="5">
        <v>0.75</v>
      </c>
      <c r="G5" s="5">
        <f>F5-E5</f>
        <v>0.33333333333333331</v>
      </c>
      <c r="H5" s="5"/>
    </row>
    <row r="6" spans="1:13" x14ac:dyDescent="0.25">
      <c r="A6">
        <f t="shared" ref="A6:A15" si="0">WEEKNUM(B6,2)</f>
        <v>32</v>
      </c>
      <c r="B6" s="2">
        <v>45873</v>
      </c>
      <c r="C6" s="3">
        <f>Abweichung[[#This Row],[Datum]]</f>
        <v>45873</v>
      </c>
      <c r="D6" s="4" t="s">
        <v>9</v>
      </c>
      <c r="E6" s="5">
        <v>0.41666666666666669</v>
      </c>
      <c r="F6" s="5">
        <v>0.625</v>
      </c>
      <c r="G6" s="5">
        <f>F6-E6</f>
        <v>0.20833333333333331</v>
      </c>
      <c r="H6" s="5"/>
    </row>
    <row r="7" spans="1:13" x14ac:dyDescent="0.25">
      <c r="A7">
        <f t="shared" si="0"/>
        <v>32</v>
      </c>
      <c r="B7" s="2">
        <v>45873</v>
      </c>
      <c r="C7" s="3">
        <f>Abweichung[[#This Row],[Datum]]</f>
        <v>45873</v>
      </c>
      <c r="D7" s="4" t="s">
        <v>10</v>
      </c>
      <c r="E7" s="5">
        <v>0.75</v>
      </c>
      <c r="F7" s="5">
        <v>0.91666666666666663</v>
      </c>
      <c r="G7" s="5"/>
      <c r="H7" s="5">
        <f>F7-E7</f>
        <v>0.16666666666666663</v>
      </c>
    </row>
    <row r="8" spans="1:13" x14ac:dyDescent="0.25">
      <c r="A8">
        <f t="shared" si="0"/>
        <v>32</v>
      </c>
      <c r="B8" s="2">
        <v>45877</v>
      </c>
      <c r="C8" s="3">
        <f>Abweichung[[#This Row],[Datum]]</f>
        <v>45877</v>
      </c>
      <c r="D8" s="4" t="s">
        <v>11</v>
      </c>
      <c r="E8" s="5">
        <v>0.625</v>
      </c>
      <c r="F8" s="5">
        <v>0.75</v>
      </c>
      <c r="G8" s="5"/>
      <c r="H8" s="5">
        <f>F8-E8</f>
        <v>0.125</v>
      </c>
      <c r="K8" t="s">
        <v>12</v>
      </c>
      <c r="L8" s="6">
        <v>1</v>
      </c>
      <c r="M8" s="7"/>
    </row>
    <row r="9" spans="1:13" x14ac:dyDescent="0.25">
      <c r="A9">
        <f t="shared" si="0"/>
        <v>32</v>
      </c>
      <c r="B9" s="2">
        <v>45878</v>
      </c>
      <c r="C9" s="3">
        <f>Abweichung[[#This Row],[Datum]]</f>
        <v>45878</v>
      </c>
      <c r="D9" s="4" t="s">
        <v>9</v>
      </c>
      <c r="E9" s="5">
        <v>0.33333333333333331</v>
      </c>
      <c r="F9" s="5">
        <v>0.58333333333333337</v>
      </c>
      <c r="G9" s="5">
        <f>F9-E9</f>
        <v>0.25000000000000006</v>
      </c>
      <c r="H9" s="5"/>
      <c r="K9" t="s">
        <v>9</v>
      </c>
      <c r="L9" s="6">
        <v>0.66666666666666663</v>
      </c>
    </row>
    <row r="10" spans="1:13" x14ac:dyDescent="0.25">
      <c r="A10">
        <f t="shared" si="0"/>
        <v>33</v>
      </c>
      <c r="B10" s="2">
        <v>45880</v>
      </c>
      <c r="C10" s="3">
        <f>Abweichung[[#This Row],[Datum]]</f>
        <v>45880</v>
      </c>
      <c r="D10" s="4" t="s">
        <v>11</v>
      </c>
      <c r="E10" s="5">
        <v>0.625</v>
      </c>
      <c r="F10" s="5">
        <v>0.91666666666666663</v>
      </c>
      <c r="G10" s="5"/>
      <c r="H10" s="5">
        <f>F10-E10</f>
        <v>0.29166666666666663</v>
      </c>
      <c r="K10" t="s">
        <v>11</v>
      </c>
      <c r="L10" s="6">
        <v>0.45833333333333331</v>
      </c>
    </row>
    <row r="11" spans="1:13" x14ac:dyDescent="0.25">
      <c r="A11">
        <f t="shared" si="0"/>
        <v>33</v>
      </c>
      <c r="B11" s="2">
        <v>45880</v>
      </c>
      <c r="C11" s="3">
        <f>Abweichung[[#This Row],[Datum]]</f>
        <v>45880</v>
      </c>
      <c r="D11" s="4" t="s">
        <v>10</v>
      </c>
      <c r="E11" s="5">
        <v>0.33333333333333331</v>
      </c>
      <c r="F11" s="5">
        <v>0.5</v>
      </c>
      <c r="G11" s="5"/>
      <c r="H11" s="5">
        <f>F11-E11</f>
        <v>0.16666666666666669</v>
      </c>
    </row>
    <row r="12" spans="1:13" x14ac:dyDescent="0.25">
      <c r="A12">
        <f t="shared" si="0"/>
        <v>33</v>
      </c>
      <c r="B12" s="2">
        <v>45885</v>
      </c>
      <c r="C12" s="3">
        <f>Abweichung[[#This Row],[Datum]]</f>
        <v>45885</v>
      </c>
      <c r="D12" s="4" t="s">
        <v>11</v>
      </c>
      <c r="E12" s="5">
        <v>0.75</v>
      </c>
      <c r="F12" s="5">
        <v>0.95833333333333337</v>
      </c>
      <c r="G12" s="5">
        <f>F12-E12</f>
        <v>0.20833333333333337</v>
      </c>
      <c r="H12" s="5"/>
    </row>
    <row r="13" spans="1:13" x14ac:dyDescent="0.25">
      <c r="A13">
        <f t="shared" si="0"/>
        <v>34</v>
      </c>
      <c r="B13" s="2">
        <v>45887</v>
      </c>
      <c r="C13" s="3">
        <f>Abweichung[[#This Row],[Datum]]</f>
        <v>45887</v>
      </c>
      <c r="D13" s="4" t="s">
        <v>8</v>
      </c>
      <c r="E13" s="5">
        <v>0.41666666666666669</v>
      </c>
      <c r="F13" s="5">
        <v>0.75</v>
      </c>
      <c r="G13" s="5">
        <f t="shared" ref="G13:G15" si="1">F13-E13</f>
        <v>0.33333333333333331</v>
      </c>
      <c r="H13" s="5"/>
    </row>
    <row r="14" spans="1:13" x14ac:dyDescent="0.25">
      <c r="A14">
        <f t="shared" si="0"/>
        <v>34</v>
      </c>
      <c r="B14" s="2">
        <v>45887</v>
      </c>
      <c r="C14" s="3">
        <f>Abweichung[[#This Row],[Datum]]</f>
        <v>45887</v>
      </c>
      <c r="D14" s="4" t="s">
        <v>11</v>
      </c>
      <c r="E14" s="5">
        <v>0.75</v>
      </c>
      <c r="F14" s="5">
        <v>0.91666666666666663</v>
      </c>
      <c r="G14" s="5">
        <f t="shared" si="1"/>
        <v>0.16666666666666663</v>
      </c>
      <c r="H14" s="5"/>
    </row>
    <row r="15" spans="1:13" x14ac:dyDescent="0.25">
      <c r="A15">
        <f t="shared" si="0"/>
        <v>36</v>
      </c>
      <c r="B15" s="2">
        <v>45901</v>
      </c>
      <c r="C15" s="3">
        <f>Abweichung[[#This Row],[Datum]]</f>
        <v>45901</v>
      </c>
      <c r="D15" s="4" t="s">
        <v>9</v>
      </c>
      <c r="E15" s="5">
        <v>0.875</v>
      </c>
      <c r="F15" s="5">
        <v>0.95833333333333337</v>
      </c>
      <c r="G15" s="5">
        <f t="shared" si="1"/>
        <v>8.333333333333337E-2</v>
      </c>
      <c r="H15" s="5"/>
    </row>
    <row r="19" spans="5:7" x14ac:dyDescent="0.25">
      <c r="E19" t="s">
        <v>3</v>
      </c>
      <c r="F19" t="s">
        <v>13</v>
      </c>
      <c r="G19" t="s">
        <v>14</v>
      </c>
    </row>
    <row r="20" spans="5:7" x14ac:dyDescent="0.25">
      <c r="E20" t="s">
        <v>8</v>
      </c>
      <c r="F20" s="5">
        <f>L8*31</f>
        <v>31</v>
      </c>
      <c r="G20" s="5">
        <f>L8*30</f>
        <v>30</v>
      </c>
    </row>
    <row r="21" spans="5:7" x14ac:dyDescent="0.25">
      <c r="E21" t="s">
        <v>9</v>
      </c>
      <c r="F21" s="5">
        <f>L9*31</f>
        <v>20.666666666666664</v>
      </c>
      <c r="G21" s="5">
        <f>L9*30</f>
        <v>20</v>
      </c>
    </row>
    <row r="22" spans="5:7" x14ac:dyDescent="0.25">
      <c r="E22" t="s">
        <v>11</v>
      </c>
      <c r="F22" s="5">
        <f>L10*9</f>
        <v>4.125</v>
      </c>
      <c r="G22" s="5">
        <f>L10*8</f>
        <v>3.6666666666666665</v>
      </c>
    </row>
    <row r="23" spans="5:7" x14ac:dyDescent="0.25">
      <c r="E23" t="s">
        <v>10</v>
      </c>
      <c r="F23" s="5">
        <f>L8*31</f>
        <v>31</v>
      </c>
      <c r="G23" s="5">
        <f>L8*30</f>
        <v>30</v>
      </c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2B63D-C512-4A1A-AC97-133FF8BEA660}">
  <dimension ref="A1:L9"/>
  <sheetViews>
    <sheetView tabSelected="1" workbookViewId="0">
      <selection activeCell="G1" sqref="G1"/>
    </sheetView>
  </sheetViews>
  <sheetFormatPr baseColWidth="10" defaultRowHeight="15" x14ac:dyDescent="0.25"/>
  <cols>
    <col min="1" max="1" width="7.85546875" bestFit="1" customWidth="1"/>
    <col min="2" max="2" width="6.5703125" bestFit="1" customWidth="1"/>
    <col min="3" max="3" width="14.42578125" bestFit="1" customWidth="1"/>
    <col min="4" max="4" width="14" bestFit="1" customWidth="1"/>
    <col min="5" max="5" width="5.42578125" bestFit="1" customWidth="1"/>
    <col min="6" max="6" width="8.140625" bestFit="1" customWidth="1"/>
    <col min="7" max="7" width="12.7109375" bestFit="1" customWidth="1"/>
    <col min="8" max="8" width="14.42578125" bestFit="1" customWidth="1"/>
    <col min="9" max="9" width="12.140625" bestFit="1" customWidth="1"/>
    <col min="10" max="10" width="13.28515625" bestFit="1" customWidth="1"/>
    <col min="11" max="11" width="11.5703125" bestFit="1" customWidth="1"/>
    <col min="12" max="12" width="8.140625" bestFit="1" customWidth="1"/>
    <col min="13" max="13" width="12.7109375" bestFit="1" customWidth="1"/>
  </cols>
  <sheetData>
    <row r="1" spans="1:12" x14ac:dyDescent="0.25">
      <c r="A1" t="s">
        <v>3</v>
      </c>
      <c r="B1" t="s">
        <v>24</v>
      </c>
      <c r="C1" t="s">
        <v>15</v>
      </c>
      <c r="D1" t="s">
        <v>16</v>
      </c>
      <c r="E1" t="s">
        <v>17</v>
      </c>
      <c r="F1" t="s">
        <v>18</v>
      </c>
      <c r="H1" t="s">
        <v>15</v>
      </c>
      <c r="I1" t="s">
        <v>21</v>
      </c>
      <c r="J1" t="s">
        <v>22</v>
      </c>
      <c r="K1" t="s">
        <v>23</v>
      </c>
      <c r="L1" t="s">
        <v>18</v>
      </c>
    </row>
    <row r="2" spans="1:12" x14ac:dyDescent="0.25">
      <c r="A2" s="8" t="s">
        <v>8</v>
      </c>
      <c r="B2">
        <v>744</v>
      </c>
      <c r="C2" s="8" t="s">
        <v>19</v>
      </c>
      <c r="D2">
        <v>-16</v>
      </c>
      <c r="E2">
        <v>728</v>
      </c>
      <c r="F2" s="9">
        <v>-2.1505376344086023E-2</v>
      </c>
      <c r="H2" s="8" t="s">
        <v>19</v>
      </c>
      <c r="I2">
        <v>2065</v>
      </c>
      <c r="J2">
        <v>2083</v>
      </c>
      <c r="K2">
        <v>-18</v>
      </c>
      <c r="L2" s="9">
        <v>-8.6413826212193949E-3</v>
      </c>
    </row>
    <row r="3" spans="1:12" x14ac:dyDescent="0.25">
      <c r="A3" s="8" t="s">
        <v>8</v>
      </c>
      <c r="B3">
        <v>720</v>
      </c>
      <c r="C3" s="8" t="s">
        <v>20</v>
      </c>
      <c r="E3">
        <v>720</v>
      </c>
      <c r="F3" s="9"/>
      <c r="H3" s="8" t="s">
        <v>20</v>
      </c>
      <c r="I3">
        <v>2006</v>
      </c>
      <c r="J3">
        <v>2008</v>
      </c>
      <c r="K3">
        <v>-2</v>
      </c>
      <c r="L3" s="9">
        <v>-9.9601593625498006E-4</v>
      </c>
    </row>
    <row r="4" spans="1:12" x14ac:dyDescent="0.25">
      <c r="A4" s="8" t="s">
        <v>9</v>
      </c>
      <c r="B4">
        <v>495.99999999999994</v>
      </c>
      <c r="C4" s="8" t="s">
        <v>19</v>
      </c>
      <c r="D4">
        <v>-11.000000000000002</v>
      </c>
      <c r="E4">
        <v>484.99999999999994</v>
      </c>
      <c r="F4" s="9">
        <v>-2.2177419354838714E-2</v>
      </c>
    </row>
    <row r="5" spans="1:12" x14ac:dyDescent="0.25">
      <c r="A5" s="8" t="s">
        <v>9</v>
      </c>
      <c r="B5">
        <v>480</v>
      </c>
      <c r="C5" s="8" t="s">
        <v>20</v>
      </c>
      <c r="D5">
        <v>-2.0000000000000009</v>
      </c>
      <c r="E5">
        <v>478</v>
      </c>
      <c r="F5" s="9">
        <v>-4.1666666666666683E-3</v>
      </c>
    </row>
    <row r="6" spans="1:12" x14ac:dyDescent="0.25">
      <c r="A6" s="8" t="s">
        <v>11</v>
      </c>
      <c r="B6">
        <v>99</v>
      </c>
      <c r="C6" s="8" t="s">
        <v>19</v>
      </c>
      <c r="D6">
        <v>1</v>
      </c>
      <c r="E6">
        <v>100</v>
      </c>
      <c r="F6" s="9">
        <v>1.0101010101010102E-2</v>
      </c>
    </row>
    <row r="7" spans="1:12" x14ac:dyDescent="0.25">
      <c r="A7" s="8" t="s">
        <v>11</v>
      </c>
      <c r="B7">
        <v>88</v>
      </c>
      <c r="C7" s="8" t="s">
        <v>20</v>
      </c>
      <c r="E7">
        <v>88</v>
      </c>
      <c r="F7" s="9"/>
    </row>
    <row r="8" spans="1:12" x14ac:dyDescent="0.25">
      <c r="A8" s="8" t="s">
        <v>10</v>
      </c>
      <c r="B8">
        <v>744</v>
      </c>
      <c r="C8" s="8" t="s">
        <v>19</v>
      </c>
      <c r="D8">
        <v>7.9999999999999991</v>
      </c>
      <c r="E8">
        <v>752</v>
      </c>
      <c r="F8" s="9">
        <v>1.075268817204301E-2</v>
      </c>
    </row>
    <row r="9" spans="1:12" x14ac:dyDescent="0.25">
      <c r="A9" s="8" t="s">
        <v>10</v>
      </c>
      <c r="B9">
        <v>720</v>
      </c>
      <c r="C9" s="8" t="s">
        <v>20</v>
      </c>
      <c r="E9">
        <v>720</v>
      </c>
      <c r="F9" s="9"/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a e 1 e 0 9 0 - 0 9 a f - 4 d 0 1 - 9 5 1 7 - 8 5 c b b 1 c 0 1 b 2 7 "   x m l n s = " h t t p : / / s c h e m a s . m i c r o s o f t . c o m / D a t a M a s h u p " > A A A A A H A G A A B Q S w M E F A A C A A g A 2 E 0 Z W 6 + k P M K m A A A A 9 w A A A B I A H A B D b 2 5 m a W c v U G F j a 2 F n Z S 5 4 b W w g o h g A K K A U A A A A A A A A A A A A A A A A A A A A A A A A A A A A h Y + 9 D o I w G E V f h X S n P 0 g C M R 9 l U D d J T E y M a 1 M q N E I x t F j e z c F H 8 h U k U d T N 8 Z 6 c 4 d z H 7 Q 7 5 2 D b B V f V W d y Z D D F M U K C O 7 U p s q Q 4 M 7 h S n K O e y E P I t K B Z N s 7 H K 0 Z Y Z q 5 y 5 L Q r z 3 2 C 9 w 1 1 c k o p S R Y 7 H d y 1 q 1 A n 1 k / V 8 O t b F O G K k Q h 8 M r h k e Y x S l O k j T G D M h M o d D m a 0 R T M K Z A f i C s h s Y N v e K l C t c b I P M E 8 j 7 B n 1 B L A w Q U A A I A C A D Y T R l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E 0 Z W 3 o P O 5 h o A w A A u A k A A B M A H A B G b 3 J t d W x h c y 9 T Z W N 0 a W 9 u M S 5 t I K I Y A C i g F A A A A A A A A A A A A A A A A A A A A A A A A A A A A K V V 2 2 7 T Q B B 9 r 8 Q / r C w h O W B C Q Y g X K F L U Q u k d S F E f I g s 5 8 T h Z 1 d 6 1 1 r u l N M r f 8 A 3 8 A D / G z K 4 v m 8 S R K p G H r H 1 m 5 3 p m x h X M N J e C j d 3 5 6 t 2 T v S d 7 1 S J R k L K x z H N 2 w H L Q 7 K u B P A d 8 + X g / g 3 x 4 a J Q C o W + k u p 1 K e R s O l p P L p I C D g F S C e D U 5 l E L j h T j a Y / i 7 / l U e o + 5 1 M s 1 h e K 0 S U W V S F Y c y N 4 V A G V S h s x 8 t l 8 F Y J 6 k O I q Y R Z x r u 9 S p i y 2 B k 5 g 0 m T D E F Z d E x l H o D X g 2 c y 4 9 C l / y u d f p d 4 J v U V 3 o B y v m t Q o r K W r E e 0 W A w 0 l r x q S G b w Q 0 o H X T G s n F r 6 x s U 8 g 5 a K x Y b p a k D Q u c Y D d h S R A y S 2 Y J N y F r 8 7 P W b t W A H 0 d K 5 W Q 3 Y H h f O j U / A a P o T + G x h x N z R Y I N 5 L B W d 8 n 8 Q w p C R s x t M 4 0 T o t 2 + G J L O V P 0 q 0 K Z r S p 4 l 2 6 I U U i d 5 C + x m 9 k 6 L F e O F u T n m 1 h c 2 h m i 1 y W V U g e j p g D n / / Z J m A X W 1 g I / r c p t r R 5 M h 3 E V O 9 G q Y w M R g i q h e E h h O b a D z w o q 8 t j 8 s k 1 + e P b A o X B n V Y S 8 q P R e M y 5 B m b e G n G 7 P 0 H z A N n D 7 t V s B d r M u w h B n k F b H / A n j e q d Q 0 2 F D 2 B p 7 X V g Y 6 0 1 Q A 7 0 E v M b 8 N M z E a u 5 Z o e P F a m L G H U Z n + s p C n D L j m P d q / E K 9 t O e G t s i q 7 i 5 7 z S Q 0 T C i V + c e L B r r k 1 x w Q 7 s 8 8 T + 0 + 8 0 E R h L g I d J V B C 1 + C e Y E o 6 H W h d c / P 2 t S E L n g 4 e P S g v j w X P / e s L t 7 Y R 7 4 K l x T o 1 Y R 3 O H 5 j 6 K + 8 v a N X N T a Q + n D U Y C O o E S 9 W R X t 1 a E h 1 w X X E p a b A E e m y p H 8 E A S P J z E C u q Z / 8 z F g 7 n o G Q V a V H 2 j 8 A 1 m U q X D T x z y N L R 1 j 9 i k W Z F 9 I 3 E q u b h u H V x C p S E l L H S u d z Z F 3 U 0 7 5 d Q y G B S Z O u M i H Z 5 D p q + M p v Z 1 P X F f J i J t H b t X + 1 x n a A N r 7 X g t 2 H T V S a V 7 C u M M o d 4 J c V Z v c q p W 3 I x e Y y h G 7 W 7 w 9 t 2 s d d L N o X N R q / k j t w e 6 x y C e H v E s a 8 I g 5 y 4 S H P n 9 e t 5 b f y 9 r m Q 2 D 4 t o a + v Z L 1 8 0 9 x r M x 9 N Z Y 3 5 e n X g i R t w s 2 V k H 7 + d g a f 2 v U K 2 g 3 / g h u T r 1 t C V L w P 6 a d h s 1 y x 6 K g a v V w 6 q L F c p I c 8 M v 5 0 D F b R x a z F / W L t d / H H S l / 6 b F O e C 9 V r T W f r z Y E I q y 7 s Y O 1 h i f r + 9 0 / U E s B A i 0 A F A A C A A g A 2 E 0 Z W 6 + k P M K m A A A A 9 w A A A B I A A A A A A A A A A A A A A A A A A A A A A E N v b m Z p Z y 9 Q Y W N r Y W d l L n h t b F B L A Q I t A B Q A A g A I A N h N G V s P y u m r p A A A A O k A A A A T A A A A A A A A A A A A A A A A A P I A A A B b Q 2 9 u d G V u d F 9 U e X B l c 1 0 u e G 1 s U E s B A i 0 A F A A C A A g A 2 E 0 Z W 3 o P O 5 h o A w A A u A k A A B M A A A A A A A A A A A A A A A A A 4 w E A A E Z v c m 1 1 b G F z L 1 N l Y 3 R p b 2 4 x L m 1 Q S w U G A A A A A A M A A w D C A A A A m A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B 4 A A A A A A A C W H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b G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M T d j O G Y z Y i 1 i Y m Z h L T Q 0 M j M t Y T U 0 M y 1 h N T R i M T V h N W Q x Z W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M Y X N 0 V X B k Y X R l Z C I g V m F s d W U 9 I m Q y M D I 1 L T A 4 L T I 1 V D A 3 O j Q 2 O j Q 3 L j A x O D Q y N z R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b 2 x s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b G w v V H l w R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b G w v R W 5 0 c G l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9 s b C 9 F b n R m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i d 2 V p Y 2 h 1 b m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2 N W I 3 N 2 E 1 N C 0 x N D V k L T R i N D g t O D k w M S 0 4 N z k 3 Y j B i O G V l Y m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O C 0 y N V Q w N z o 0 M T o 1 M S 4 0 N z Y 4 N j I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Y n d l a W N o d W 5 n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i d 2 V p Y 2 h 1 b m c v V H l w R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i d 2 V p Y 2 h 1 b m c v T W 9 u Y X R I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J 3 Z W l j a H V u Z y 9 T c G F s d E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m N B b G x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N j g 3 O G Y 0 Z j g t N z k y Y i 0 0 N 2 F l L W F j M T M t N m Y y O T M 1 N G E 5 N 2 M 5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m b m N B b G x l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Z u Y 0 F s b G U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2 Z u Y 0 F s b G U v Q X V 0 b 1 J l b W 9 2 Z W R D b 2 x 1 b W 5 z M S 5 7 U m V z d W x 0 L D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T d G F k d C Z x d W 9 0 O y w m c X V v d D t T b 2 x s J n F 1 b 3 Q 7 L C Z x d W 9 0 O 0 1 v b m F 0 T m F t Z S Z x d W 9 0 O y w m c X V v d D t B Y n d T d W 1 t Z S Z x d W 9 0 O y w m c X V v d D t J c 3 Q m c X V v d D s s J n F 1 b 3 Q 7 J U R p Z m Y m c X V v d D t d I i A v P j x F b n R y e S B U e X B l P S J G a W x s Q 2 9 s d W 1 u V H l w Z X M i I F Z h b H V l P S J z Q m d V R 0 J R V U Y i I C 8 + P E V u d H J 5 I F R 5 c G U 9 I k Z p b G x M Y X N 0 V X B k Y X R l Z C I g V m F s d W U 9 I m Q y M D I 1 L T A 4 L T I 1 V D A 3 O j Q 2 O j Q 4 L j A 4 N D A 1 M z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4 I i A v P j x F b n R y e S B U e X B l P S J B Z G R l Z F R v R G F 0 Y U 1 v Z G V s I i B W Y W x 1 Z T 0 i b D A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G 9 3 Z X J f U X V l c n k i I C 8 + P C 9 T d G F i b G V F b n R y a W V z P j w v S X R l b T 4 8 S X R l b T 4 8 S X R l b U x v Y 2 F 0 a W 9 u P j x J d G V t V H l w Z T 5 G b 3 J t d W x h P C 9 J d G V t V H l w Z T 4 8 S X R l b V B h d G g + U 2 V j d G l v b j E v Z m 5 j Q W x s Z S 9 H c n V w c G V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5 j Q W x s Z S 9 F b n V t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u Y 0 F s b G U v S G l u e n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5 j Q W x s Z S 9 K b 2 l u V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u Y 0 F s b G U v R X h w Y W 5 k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5 j Q W x s Z S 9 J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m N B b G x l L 0 V y Z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u Y 1 N 1 b W 1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Z m I 2 N 2 Y 3 M G M t Y z E 4 Y y 0 0 N D I 5 L T g 4 Z j Q t Y W Q 4 N D A 3 Y j R i Y 2 Q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m b m N T d W 1 t Z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b m N T d W 1 t Z S 9 B d X R v U m V t b 3 Z l Z E N v b H V t b n M x L n t S Z X N 1 b H Q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Z m 5 j U 3 V t b W U v Q X V 0 b 1 J l b W 9 2 Z W R D b 2 x 1 b W 5 z M S 5 7 U m V z d W x 0 L D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N b 2 5 h d E 5 h b W U m c X V v d D s s J n F 1 b 3 Q 7 U 3 V t b W V J c 3 Q m c X V v d D s s J n F 1 b 3 Q 7 U 3 V t b W V T b 2 x s J n F 1 b 3 Q 7 L C Z x d W 9 0 O 0 R p Z m Z l c m V u e i Z x d W 9 0 O y w m c X V v d D s l R G l m Z i Z x d W 9 0 O 1 0 i I C 8 + P E V u d H J 5 I F R 5 c G U 9 I k Z p b G x D b 2 x 1 b W 5 U e X B l c y I g V m F s d W U 9 I n N C Z 1 V G Q l F V P S I g L z 4 8 R W 5 0 c n k g V H l w Z T 0 i R m l s b E x h c 3 R V c G R h d G V k I i B W Y W x 1 Z T 0 i Z D I w M j U t M D g t M j V U M D c 6 N D Y 6 N D g u M D Y 4 M j E 0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C I g L z 4 8 R W 5 0 c n k g V H l w Z T 0 i U m V j b 3 Z l c n l U Y X J n Z X R S b 3 c i I F Z h b H V l P S J s M S I g L z 4 8 R W 5 0 c n k g V H l w Z T 0 i U m V j b 3 Z l c n l U Y X J n Z X R D b 2 x 1 b W 4 i I F Z h b H V l P S J s O C I g L z 4 8 R W 5 0 c n k g V H l w Z T 0 i U m V j b 3 Z l c n l U Y X J n Z X R T a G V l d C I g V m F s d W U 9 I n N Q b 3 d l c l 9 R d W V y e S I g L z 4 8 L 1 N 0 Y W J s Z U V u d H J p Z X M + P C 9 J d G V t P j x J d G V t P j x J d G V t T G 9 j Y X R p b 2 4 + P E l 0 Z W 1 U e X B l P k Z v c m 1 1 b G E 8 L 0 l 0 Z W 1 U e X B l P j x J d G V t U G F 0 a D 5 T Z W N 0 a W 9 u M S 9 m b m N T d W 1 t Z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m N T d W 1 t Z S 9 H c n V w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m N T d W 1 t Z S 9 E a W Z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5 j U 3 V t b W U v R G l m Z l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M R 1 e 8 w D 4 R E y r t y w e d S L Y Q g A A A A A C A A A A A A A Q Z g A A A A E A A C A A A A B d e 6 z p u b h v y P s j N b y n Y 0 q O 7 N 9 S B F i g / s 8 9 W s 6 r f y s T f A A A A A A O g A A A A A I A A C A A A A C x o X S j U Y j M e + i 2 P V o e W S a m Q s a y y 8 f O D M P J 0 i i 1 S x y l 1 V A A A A B e 4 2 O z t i u p m o E 8 T b Q h v z E 0 3 b u d k t T h H B X i h h Y d P Z U I Q s H 0 t D Q o S q p z 9 + d l H 4 U g t k n L I g e Q j n F b 7 N H e P Y F i a x b j Q 5 y b D 1 K e s N H 2 W u 2 f 2 n z E j k A A A A B I 5 M 0 x h 6 C w 8 F a a X M W N A 7 I / a B S n K N P 5 Y R p l F 0 q m + Q 6 Y G 1 O 6 f G j N Y Y 8 V Z n A g d v r a w U a w a l S g Z s D 2 f u O 3 p z m T L k 3 Q < / D a t a M a s h u p > 
</file>

<file path=customXml/itemProps1.xml><?xml version="1.0" encoding="utf-8"?>
<ds:datastoreItem xmlns:ds="http://schemas.openxmlformats.org/officeDocument/2006/customXml" ds:itemID="{01EF2912-7605-4B3B-90F6-46F4B23E175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Power_Query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2025-08-25T07:40:54Z</dcterms:created>
  <dcterms:modified xsi:type="dcterms:W3CDTF">2025-08-25T07:47:34Z</dcterms:modified>
</cp:coreProperties>
</file>