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ike\Downloads\"/>
    </mc:Choice>
  </mc:AlternateContent>
  <xr:revisionPtr revIDLastSave="0" documentId="13_ncr:1_{5F9F7065-27D8-4DA6-B115-BECB9C97D310}" xr6:coauthVersionLast="47" xr6:coauthVersionMax="47" xr10:uidLastSave="{00000000-0000-0000-0000-000000000000}"/>
  <bookViews>
    <workbookView xWindow="390" yWindow="390" windowWidth="27480" windowHeight="14520" xr2:uid="{C6A74755-F496-4DF9-A3C6-3A6BDC45DAFE}"/>
  </bookViews>
  <sheets>
    <sheet name="Rechner" sheetId="1" r:id="rId1"/>
    <sheet name="Namen" sheetId="2" r:id="rId2"/>
  </sheets>
  <definedNames>
    <definedName name="Initialen">Namen!$A:$A</definedName>
    <definedName name="Namen">Namen!$B:$B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1" l="1"/>
  <c r="B262" i="1"/>
  <c r="E52" i="1"/>
  <c r="D52" i="1"/>
  <c r="C52" i="1"/>
  <c r="B52" i="1"/>
  <c r="B395" i="1"/>
  <c r="C395" i="1"/>
  <c r="D395" i="1"/>
  <c r="E395" i="1"/>
  <c r="B402" i="1"/>
  <c r="C402" i="1"/>
  <c r="D402" i="1"/>
  <c r="E402" i="1"/>
  <c r="B409" i="1"/>
  <c r="C409" i="1"/>
  <c r="D409" i="1"/>
  <c r="E409" i="1"/>
  <c r="B16" i="1"/>
  <c r="E388" i="1"/>
  <c r="D388" i="1"/>
  <c r="I412" i="1" s="1"/>
  <c r="C388" i="1"/>
  <c r="B388" i="1"/>
  <c r="H412" i="1" s="1"/>
  <c r="E381" i="1"/>
  <c r="D381" i="1"/>
  <c r="C381" i="1"/>
  <c r="B381" i="1"/>
  <c r="E374" i="1"/>
  <c r="D374" i="1"/>
  <c r="C374" i="1"/>
  <c r="B374" i="1"/>
  <c r="E367" i="1"/>
  <c r="D367" i="1"/>
  <c r="C367" i="1"/>
  <c r="B367" i="1"/>
  <c r="E360" i="1"/>
  <c r="D360" i="1"/>
  <c r="I381" i="1" s="1"/>
  <c r="C360" i="1"/>
  <c r="B360" i="1"/>
  <c r="H381" i="1" s="1"/>
  <c r="E353" i="1"/>
  <c r="D353" i="1"/>
  <c r="C353" i="1"/>
  <c r="B353" i="1"/>
  <c r="E346" i="1"/>
  <c r="D346" i="1"/>
  <c r="C346" i="1"/>
  <c r="B346" i="1"/>
  <c r="E339" i="1"/>
  <c r="D339" i="1"/>
  <c r="C339" i="1"/>
  <c r="B339" i="1"/>
  <c r="E332" i="1"/>
  <c r="D332" i="1"/>
  <c r="C332" i="1"/>
  <c r="B332" i="1"/>
  <c r="E325" i="1"/>
  <c r="D325" i="1"/>
  <c r="I353" i="1" s="1"/>
  <c r="C325" i="1"/>
  <c r="B325" i="1"/>
  <c r="H353" i="1" s="1"/>
  <c r="E318" i="1"/>
  <c r="D318" i="1"/>
  <c r="C318" i="1"/>
  <c r="B318" i="1"/>
  <c r="E311" i="1"/>
  <c r="D311" i="1"/>
  <c r="C311" i="1"/>
  <c r="B311" i="1"/>
  <c r="E304" i="1"/>
  <c r="D304" i="1"/>
  <c r="C304" i="1"/>
  <c r="B304" i="1"/>
  <c r="E297" i="1"/>
  <c r="D297" i="1"/>
  <c r="C297" i="1"/>
  <c r="B297" i="1"/>
  <c r="E290" i="1"/>
  <c r="D290" i="1"/>
  <c r="C290" i="1"/>
  <c r="B290" i="1"/>
  <c r="E283" i="1"/>
  <c r="D283" i="1"/>
  <c r="C283" i="1"/>
  <c r="B283" i="1"/>
  <c r="E276" i="1"/>
  <c r="D276" i="1"/>
  <c r="C276" i="1"/>
  <c r="B276" i="1"/>
  <c r="E269" i="1"/>
  <c r="D269" i="1"/>
  <c r="C269" i="1"/>
  <c r="B269" i="1"/>
  <c r="E262" i="1"/>
  <c r="D262" i="1"/>
  <c r="C262" i="1"/>
  <c r="E255" i="1"/>
  <c r="D255" i="1"/>
  <c r="C255" i="1"/>
  <c r="B255" i="1"/>
  <c r="E248" i="1"/>
  <c r="D248" i="1"/>
  <c r="C248" i="1"/>
  <c r="B248" i="1"/>
  <c r="E241" i="1"/>
  <c r="D241" i="1"/>
  <c r="C241" i="1"/>
  <c r="B241" i="1"/>
  <c r="E234" i="1"/>
  <c r="D234" i="1"/>
  <c r="C234" i="1"/>
  <c r="B234" i="1"/>
  <c r="E227" i="1"/>
  <c r="D227" i="1"/>
  <c r="C227" i="1"/>
  <c r="B227" i="1"/>
  <c r="E220" i="1"/>
  <c r="D220" i="1"/>
  <c r="C220" i="1"/>
  <c r="B220" i="1"/>
  <c r="E213" i="1"/>
  <c r="D213" i="1"/>
  <c r="C213" i="1"/>
  <c r="B213" i="1"/>
  <c r="E206" i="1"/>
  <c r="D206" i="1"/>
  <c r="C206" i="1"/>
  <c r="B206" i="1"/>
  <c r="E199" i="1"/>
  <c r="D199" i="1"/>
  <c r="C199" i="1"/>
  <c r="B199" i="1"/>
  <c r="E192" i="1"/>
  <c r="D192" i="1"/>
  <c r="C192" i="1"/>
  <c r="B192" i="1"/>
  <c r="E185" i="1"/>
  <c r="D185" i="1"/>
  <c r="C185" i="1"/>
  <c r="B185" i="1"/>
  <c r="E178" i="1"/>
  <c r="D178" i="1"/>
  <c r="C178" i="1"/>
  <c r="B178" i="1"/>
  <c r="E171" i="1"/>
  <c r="D171" i="1"/>
  <c r="C171" i="1"/>
  <c r="B171" i="1"/>
  <c r="E164" i="1"/>
  <c r="D164" i="1"/>
  <c r="C164" i="1"/>
  <c r="B164" i="1"/>
  <c r="E157" i="1"/>
  <c r="D157" i="1"/>
  <c r="C157" i="1"/>
  <c r="B157" i="1"/>
  <c r="E150" i="1"/>
  <c r="D150" i="1"/>
  <c r="C150" i="1"/>
  <c r="B150" i="1"/>
  <c r="E143" i="1"/>
  <c r="D143" i="1"/>
  <c r="C143" i="1"/>
  <c r="B143" i="1"/>
  <c r="E136" i="1"/>
  <c r="D136" i="1"/>
  <c r="C136" i="1"/>
  <c r="B136" i="1"/>
  <c r="E129" i="1"/>
  <c r="D129" i="1"/>
  <c r="C129" i="1"/>
  <c r="B129" i="1"/>
  <c r="E122" i="1"/>
  <c r="D122" i="1"/>
  <c r="C122" i="1"/>
  <c r="B122" i="1"/>
  <c r="E115" i="1"/>
  <c r="D115" i="1"/>
  <c r="C115" i="1"/>
  <c r="B115" i="1"/>
  <c r="E108" i="1"/>
  <c r="D108" i="1"/>
  <c r="C108" i="1"/>
  <c r="B108" i="1"/>
  <c r="E101" i="1"/>
  <c r="D101" i="1"/>
  <c r="C101" i="1"/>
  <c r="B101" i="1"/>
  <c r="E94" i="1"/>
  <c r="D94" i="1"/>
  <c r="C94" i="1"/>
  <c r="B94" i="1"/>
  <c r="E87" i="1"/>
  <c r="D87" i="1"/>
  <c r="C87" i="1"/>
  <c r="B87" i="1"/>
  <c r="E80" i="1"/>
  <c r="D80" i="1"/>
  <c r="C80" i="1"/>
  <c r="B80" i="1"/>
  <c r="E73" i="1"/>
  <c r="D73" i="1"/>
  <c r="C73" i="1"/>
  <c r="B73" i="1"/>
  <c r="E66" i="1"/>
  <c r="D66" i="1"/>
  <c r="C66" i="1"/>
  <c r="E59" i="1"/>
  <c r="D59" i="1"/>
  <c r="C59" i="1"/>
  <c r="B59" i="1"/>
  <c r="I77" i="1"/>
  <c r="H77" i="1"/>
  <c r="E44" i="1"/>
  <c r="D44" i="1"/>
  <c r="C44" i="1"/>
  <c r="B44" i="1"/>
  <c r="E37" i="1"/>
  <c r="D37" i="1"/>
  <c r="C37" i="1"/>
  <c r="B37" i="1"/>
  <c r="E30" i="1"/>
  <c r="D30" i="1"/>
  <c r="C30" i="1"/>
  <c r="B30" i="1"/>
  <c r="E23" i="1"/>
  <c r="D23" i="1"/>
  <c r="C23" i="1"/>
  <c r="B23" i="1"/>
  <c r="E16" i="1"/>
  <c r="D16" i="1"/>
  <c r="C16" i="1"/>
  <c r="C9" i="1"/>
  <c r="D9" i="1"/>
  <c r="E9" i="1"/>
  <c r="B9" i="1"/>
  <c r="H16" i="1" s="1"/>
  <c r="I16" i="1" l="1"/>
  <c r="H47" i="1"/>
  <c r="I47" i="1"/>
  <c r="H108" i="1"/>
  <c r="I108" i="1"/>
  <c r="H138" i="1"/>
  <c r="I138" i="1"/>
  <c r="H169" i="1"/>
  <c r="I169" i="1"/>
  <c r="H200" i="1"/>
  <c r="I200" i="1"/>
  <c r="H230" i="1"/>
  <c r="I230" i="1"/>
  <c r="H262" i="1"/>
  <c r="I262" i="1"/>
  <c r="H290" i="1"/>
  <c r="I290" i="1"/>
  <c r="H322" i="1"/>
  <c r="I322" i="1"/>
</calcChain>
</file>

<file path=xl/sharedStrings.xml><?xml version="1.0" encoding="utf-8"?>
<sst xmlns="http://schemas.openxmlformats.org/spreadsheetml/2006/main" count="309" uniqueCount="56">
  <si>
    <t>Roll-In Roll-Out - Rollout Direkt DGF</t>
  </si>
  <si>
    <t>MD</t>
  </si>
  <si>
    <t>Neugeräte</t>
  </si>
  <si>
    <t>Altgeräte</t>
  </si>
  <si>
    <t>Mitarbeiter Kürzel</t>
  </si>
  <si>
    <t>Monat</t>
  </si>
  <si>
    <t>NG ges.</t>
  </si>
  <si>
    <t>AG ges.</t>
  </si>
  <si>
    <t>PW</t>
  </si>
  <si>
    <t>Laptops</t>
  </si>
  <si>
    <t>sonstige PCs</t>
  </si>
  <si>
    <t>EZ</t>
  </si>
  <si>
    <t>SD</t>
  </si>
  <si>
    <t>OH</t>
  </si>
  <si>
    <t>Oleksandr Holovin</t>
  </si>
  <si>
    <t>TB</t>
  </si>
  <si>
    <t>SS</t>
  </si>
  <si>
    <t>MV</t>
  </si>
  <si>
    <t>Wochensumme</t>
  </si>
  <si>
    <t>PP</t>
  </si>
  <si>
    <t>SC</t>
  </si>
  <si>
    <t>NM</t>
  </si>
  <si>
    <t>Februar</t>
  </si>
  <si>
    <t>CM</t>
  </si>
  <si>
    <t>WZ</t>
  </si>
  <si>
    <t>Datum</t>
  </si>
  <si>
    <t>Techniker</t>
  </si>
  <si>
    <t>März</t>
  </si>
  <si>
    <t>Feiertag</t>
  </si>
  <si>
    <t>April</t>
  </si>
  <si>
    <t>CM/PP</t>
  </si>
  <si>
    <t>Mai</t>
  </si>
  <si>
    <t>NN</t>
  </si>
  <si>
    <t>Juni</t>
  </si>
  <si>
    <t>Juli</t>
  </si>
  <si>
    <t>PU</t>
  </si>
  <si>
    <t>August</t>
  </si>
  <si>
    <t>September</t>
  </si>
  <si>
    <t>Oktober</t>
  </si>
  <si>
    <t>November</t>
  </si>
  <si>
    <t>Weihnachten 1/2</t>
  </si>
  <si>
    <t>Silvester 1/2</t>
  </si>
  <si>
    <t xml:space="preserve"> </t>
  </si>
  <si>
    <t>Dezember</t>
  </si>
  <si>
    <t>Januar</t>
  </si>
  <si>
    <t>MS</t>
  </si>
  <si>
    <t>Mitarbeiter (Klartext)</t>
  </si>
  <si>
    <t>Mario Doppler</t>
  </si>
  <si>
    <t>Peter Wilhelm</t>
  </si>
  <si>
    <t>Egon Zerbst</t>
  </si>
  <si>
    <t>Michael Schmidt</t>
  </si>
  <si>
    <t>Thomas Bäcker</t>
  </si>
  <si>
    <t>Siegfried Schüler</t>
  </si>
  <si>
    <t>Martin Volker</t>
  </si>
  <si>
    <t>Siggi Dörfler</t>
  </si>
  <si>
    <t>"=XVERWEIS('Rechner'!J:J;'Rechner'!F:F;$B$1:$B$20) - ???"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</si>
</sst>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d\-mmm\-yyyy;@"/>
    <numFmt numFmtId="165" formatCode="[$-407]d\.\ mmm\.\ yyyy;@"/>
  </numFmts>
  <fonts count="21">
    <font>
      <sz val="11"/>
      <color theme="1"/>
      <name val="BMWGroupTN Condensed"/>
      <family val="2"/>
      <scheme val="minor"/>
    </font>
    <font>
      <b/>
      <sz val="14"/>
      <color theme="1"/>
      <name val="BMWGroupTN Condensed"/>
      <family val="3"/>
      <scheme val="minor"/>
    </font>
    <font>
      <b/>
      <sz val="11"/>
      <color theme="1"/>
      <name val="BMWGroupTN Condensed"/>
      <family val="2"/>
      <scheme val="minor"/>
    </font>
    <font>
      <b/>
      <u val="double"/>
      <sz val="11"/>
      <color theme="1"/>
      <name val="BMWGroupTN Condensed"/>
      <family val="2"/>
      <scheme val="minor"/>
    </font>
    <font>
      <b/>
      <sz val="11"/>
      <color theme="0"/>
      <name val="BMWGroupTN Condensed"/>
      <family val="2"/>
      <scheme val="minor"/>
    </font>
    <font>
      <sz val="11"/>
      <color rgb="FF000000"/>
      <name val="BMWGroupTN Condensed"/>
      <family val="2"/>
      <scheme val="minor"/>
    </font>
    <font>
      <b/>
      <u val="double"/>
      <sz val="11"/>
      <color theme="0"/>
      <name val="BMWGroupTN Condensed"/>
      <family val="2"/>
      <scheme val="minor"/>
    </font>
    <font>
      <u val="double"/>
      <sz val="11"/>
      <color theme="0"/>
      <name val="BMWGroupTN Condensed"/>
      <family val="2"/>
      <scheme val="minor"/>
    </font>
    <font>
      <b/>
      <sz val="11"/>
      <color rgb="FF000000"/>
      <name val="BMWGroupTN Condensed"/>
      <family val="2"/>
      <scheme val="minor"/>
    </font>
    <font>
      <b/>
      <sz val="12"/>
      <color theme="1"/>
      <name val="Arial"/>
    </font>
    <font>
      <b/>
      <sz val="12"/>
      <name val="Arial"/>
    </font>
    <font>
      <b/>
      <sz val="11"/>
      <color theme="1"/>
      <name val="Arial"/>
    </font>
    <font>
      <sz val="11"/>
      <color rgb="FF000000"/>
      <name val="BMWGroupTN Condensed"/>
      <family val="2"/>
    </font>
    <font>
      <b/>
      <sz val="26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0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2FADC"/>
        <bgColor indexed="64"/>
      </patternFill>
    </fill>
    <fill>
      <patternFill patternType="solid">
        <fgColor rgb="FFB1FCB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164" fontId="0" fillId="0" borderId="0" xfId="0" applyNumberFormat="1"/>
    <xf numFmtId="164" fontId="1" fillId="2" borderId="4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2" borderId="11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5" fontId="2" fillId="5" borderId="15" xfId="0" applyNumberFormat="1" applyFont="1" applyFill="1" applyBorder="1" applyAlignment="1">
      <alignment horizontal="center"/>
    </xf>
    <xf numFmtId="0" fontId="0" fillId="11" borderId="15" xfId="0" applyFill="1" applyBorder="1" applyAlignment="1">
      <alignment horizontal="center"/>
    </xf>
    <xf numFmtId="165" fontId="2" fillId="5" borderId="11" xfId="0" applyNumberFormat="1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165" fontId="2" fillId="2" borderId="15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165" fontId="5" fillId="2" borderId="3" xfId="0" applyNumberFormat="1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10" borderId="15" xfId="0" applyFont="1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6" fillId="11" borderId="12" xfId="0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/>
    </xf>
    <xf numFmtId="0" fontId="4" fillId="11" borderId="1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6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13" borderId="0" xfId="0" applyFont="1" applyFill="1" applyAlignment="1">
      <alignment wrapText="1"/>
    </xf>
    <xf numFmtId="0" fontId="9" fillId="14" borderId="0" xfId="0" applyFont="1" applyFill="1"/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0" fontId="14" fillId="9" borderId="9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17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/>
    </xf>
    <xf numFmtId="0" fontId="19" fillId="14" borderId="0" xfId="0" applyFont="1" applyFill="1" applyAlignment="1">
      <alignment wrapText="1"/>
    </xf>
    <xf numFmtId="0" fontId="20" fillId="13" borderId="0" xfId="0" applyFont="1" applyFill="1" applyAlignment="1">
      <alignment wrapText="1"/>
    </xf>
  </cellXfs>
  <cellStyles count="1">
    <cellStyle name="Standard" xfId="0" builtinId="0"/>
  </cellStyles>
  <dxfs count="2">
    <dxf>
      <font>
        <b/>
        <i val="0"/>
        <u/>
      </font>
      <fill>
        <patternFill patternType="solid"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</border>
    </dxf>
    <dxf>
      <fill>
        <patternFill>
          <bgColor rgb="FFFFCCCC"/>
        </patternFill>
      </fill>
    </dxf>
  </dxfs>
  <tableStyles count="1" defaultTableStyle="TableStyleMedium2" defaultPivotStyle="PivotStyleLight16">
    <tableStyle name="Datum" pivot="0" count="1" xr9:uid="{5E24C5D5-7B6A-4DD9-A02F-0E383AF9B464}">
      <tableStyleElement type="firstColumnStripe" size="7" dxfId="1"/>
    </tableStyle>
  </tableStyles>
  <colors>
    <mruColors>
      <color rgb="FFB1FCB3"/>
      <color rgb="FFE2FADC"/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BMW Group 2021">
  <a:themeElements>
    <a:clrScheme name="BMW Group 21">
      <a:dk1>
        <a:srgbClr val="000000"/>
      </a:dk1>
      <a:lt1>
        <a:srgbClr val="FFFFFF"/>
      </a:lt1>
      <a:dk2>
        <a:srgbClr val="035970"/>
      </a:dk2>
      <a:lt2>
        <a:srgbClr val="92A2BD"/>
      </a:lt2>
      <a:accent1>
        <a:srgbClr val="548D9E"/>
      </a:accent1>
      <a:accent2>
        <a:srgbClr val="85ACB9"/>
      </a:accent2>
      <a:accent3>
        <a:srgbClr val="ABC4CF"/>
      </a:accent3>
      <a:accent4>
        <a:srgbClr val="C8D7E0"/>
      </a:accent4>
      <a:accent5>
        <a:srgbClr val="DEE5EC"/>
      </a:accent5>
      <a:accent6>
        <a:srgbClr val="E8EBF1"/>
      </a:accent6>
      <a:hlink>
        <a:srgbClr val="000000"/>
      </a:hlink>
      <a:folHlink>
        <a:srgbClr val="000000"/>
      </a:folHlink>
    </a:clrScheme>
    <a:fontScheme name="BMW Group 2021">
      <a:majorFont>
        <a:latin typeface="BMWGroupTN Condensed"/>
        <a:ea typeface=""/>
        <a:cs typeface=""/>
      </a:majorFont>
      <a:minorFont>
        <a:latin typeface="BMWGroupTN Condensed"/>
        <a:ea typeface=""/>
        <a:cs typeface="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5"/>
        </a:solidFill>
        <a:ln w="19050">
          <a:noFill/>
          <a:miter lim="800000"/>
        </a:ln>
      </a:spPr>
      <a:bodyPr rtlCol="0" anchor="t" anchorCtr="0"/>
      <a:lstStyle>
        <a:defPPr algn="l">
          <a:defRPr dirty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chemeClr val="tx2"/>
          </a:solidFill>
          <a:miter lim="800000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 vert="horz" wrap="square" lIns="0" tIns="0" rIns="0" bIns="0" rtlCol="0">
        <a:spAutoFit/>
      </a:bodyPr>
      <a:lstStyle>
        <a:defPPr marL="190800" indent="-190800" algn="l" defTabSz="914400" rtl="0" eaLnBrk="1" latinLnBrk="0" hangingPunct="1">
          <a:lnSpc>
            <a:spcPct val="100000"/>
          </a:lnSpc>
          <a:spcBef>
            <a:spcPts val="0"/>
          </a:spcBef>
          <a:spcAft>
            <a:spcPts val="600"/>
          </a:spcAft>
          <a:buClr>
            <a:schemeClr val="tx2"/>
          </a:buClr>
          <a:buFont typeface="Wingdings" panose="05000000000000000000" pitchFamily="2" charset="2"/>
          <a:buChar char="§"/>
          <a:defRPr sz="1800" kern="1200" dirty="0" err="1" smtClean="0">
            <a:solidFill>
              <a:schemeClr val="tx1"/>
            </a:solidFill>
            <a:latin typeface="+mn-lt"/>
            <a:ea typeface="+mn-ea"/>
            <a:cs typeface="+mn-cs"/>
          </a:defRPr>
        </a:defPPr>
      </a:lstStyle>
    </a:txDef>
  </a:objectDefaults>
  <a:extraClrSchemeLst/>
  <a:custClrLst>
    <a:custClr name="Ocean Blue">
      <a:srgbClr val="035970"/>
    </a:custClr>
    <a:custClr name="Night Blue">
      <a:srgbClr val="173B68"/>
    </a:custClr>
    <a:custClr name="Sky Blue">
      <a:srgbClr val="7B9AC0"/>
    </a:custClr>
    <a:custClr name="Turquoise">
      <a:srgbClr val="009A97"/>
    </a:custClr>
    <a:custClr name="Yellow">
      <a:srgbClr val="FAD022"/>
    </a:custClr>
    <a:custClr name="Orange">
      <a:srgbClr val="E96D0C"/>
    </a:custClr>
    <a:custClr name="Purple">
      <a:srgbClr val="8D1E77"/>
    </a:custClr>
    <a:custClr name="Red">
      <a:srgbClr val="AC1640"/>
    </a:custClr>
    <a:custClr name="Cyan">
      <a:srgbClr val="079EDA"/>
    </a:custClr>
    <a:custClr name="Green">
      <a:srgbClr val="508130"/>
    </a:custClr>
    <a:custClr name="Ocean Blue darker">
      <a:srgbClr val="024152"/>
    </a:custClr>
    <a:custClr name="Night Blue darker">
      <a:srgbClr val="133155"/>
    </a:custClr>
    <a:custClr name="Sky Blue darker">
      <a:srgbClr val="5179A9"/>
    </a:custClr>
    <a:custClr name="Turquoise darker">
      <a:srgbClr val="00777A"/>
    </a:custClr>
    <a:custClr name="Yellow darker">
      <a:srgbClr val="D2A000"/>
    </a:custClr>
    <a:custClr name="Orange darker">
      <a:srgbClr val="AF5009"/>
    </a:custClr>
    <a:custClr name="Purple darker">
      <a:srgbClr val="6B175B"/>
    </a:custClr>
    <a:custClr name="Red darker">
      <a:srgbClr val="76102D"/>
    </a:custClr>
    <a:custClr name="Cyan darker">
      <a:srgbClr val="05709B"/>
    </a:custClr>
    <a:custClr name="Green darker">
      <a:srgbClr val="365620"/>
    </a:custClr>
    <a:custClr name="Ocean Blue 30% lighter">
      <a:srgbClr val="4F8B9B"/>
    </a:custClr>
    <a:custClr name="Night Blue 30% lighter">
      <a:srgbClr val="687F9D"/>
    </a:custClr>
    <a:custClr name="Sky Blue 30% lighter">
      <a:srgbClr val="A8BED4"/>
    </a:custClr>
    <a:custClr name="Turquoise 30% lighter">
      <a:srgbClr val="66C2C1"/>
    </a:custClr>
    <a:custClr name="Yellow 30% lighter">
      <a:srgbClr val="FCE37A"/>
    </a:custClr>
    <a:custClr name="Orange 30% lighter">
      <a:srgbClr val="F69954"/>
    </a:custClr>
    <a:custClr name="Purple 30% lighter">
      <a:srgbClr val="BB78AD"/>
    </a:custClr>
    <a:custClr name="Red 30% lighter">
      <a:srgbClr val="CD738C"/>
    </a:custClr>
    <a:custClr name="Cyan 30% lighter">
      <a:srgbClr val="6DCBF1"/>
    </a:custClr>
    <a:custClr name="Green 30% lighter">
      <a:srgbClr val="8BB86D"/>
    </a:custClr>
    <a:custClr name="Ocean Blue 60% lighter">
      <a:srgbClr val="A7C5CD"/>
    </a:custClr>
    <a:custClr name="Night Blue 60% lighter">
      <a:srgbClr val="B9C4D1"/>
    </a:custClr>
    <a:custClr name="Sky Blue 60% lighter">
      <a:srgbClr val="D0DDE8"/>
    </a:custClr>
    <a:custClr name="Turquoise 60% lighter">
      <a:srgbClr val="B2E0E0"/>
    </a:custClr>
    <a:custClr name="Yellow 60% lighter">
      <a:srgbClr val="FDF1BC"/>
    </a:custClr>
    <a:custClr name="Orange 60% lighter">
      <a:srgbClr val="FBCCA9"/>
    </a:custClr>
    <a:custClr name="Purple 60% lighter">
      <a:srgbClr val="DDBBD6"/>
    </a:custClr>
    <a:custClr name="Red 60% lighter">
      <a:srgbClr val="E6B9C5"/>
    </a:custClr>
    <a:custClr name="Cyan 60% lighter">
      <a:srgbClr val="B1E7FD"/>
    </a:custClr>
    <a:custClr name="Green 60% lighter">
      <a:srgbClr val="C9DEBB"/>
    </a:custClr>
  </a:custClrLst>
  <a:extLst>
    <a:ext uri="{05A4C25C-085E-4340-85A3-A5531E510DB2}">
      <thm15:themeFamily xmlns:thm15="http://schemas.microsoft.com/office/thememl/2012/main" name="BMW Group 2021" id="{3D513489-E350-4971-ADD5-EB60D253C88E}" vid="{2D323D1F-1248-46E2-B306-B1D675039F1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F7F6B-1F4F-4CB0-8C0D-543019CF64F0}">
  <dimension ref="A1:AB412"/>
  <sheetViews>
    <sheetView tabSelected="1" zoomScaleNormal="100" workbookViewId="0">
      <pane ySplit="2" topLeftCell="A3" activePane="bottomLeft" state="frozen"/>
      <selection pane="bottomLeft" activeCell="A30" sqref="A30"/>
    </sheetView>
  </sheetViews>
  <sheetFormatPr baseColWidth="10" defaultColWidth="11" defaultRowHeight="15"/>
  <cols>
    <col min="1" max="1" width="14.375" style="1" customWidth="1"/>
    <col min="2" max="6" width="19.625" customWidth="1"/>
    <col min="7" max="7" width="10.625" style="58" customWidth="1"/>
    <col min="8" max="9" width="10.625" style="8" customWidth="1"/>
    <col min="10" max="10" width="25.5" style="83" customWidth="1"/>
    <col min="11" max="11" width="23.75" customWidth="1"/>
    <col min="28" max="28" width="22.125" customWidth="1"/>
  </cols>
  <sheetData>
    <row r="1" spans="1:28" ht="30.75" customHeight="1">
      <c r="A1" s="68" t="s">
        <v>0</v>
      </c>
      <c r="B1" s="69"/>
      <c r="C1" s="69"/>
      <c r="D1" s="69"/>
      <c r="E1" s="69"/>
      <c r="F1" s="69"/>
      <c r="AA1" s="65"/>
      <c r="AB1" s="65"/>
    </row>
    <row r="2" spans="1:28" ht="27" customHeight="1">
      <c r="A2" s="52"/>
      <c r="B2" s="70" t="s">
        <v>2</v>
      </c>
      <c r="C2" s="71"/>
      <c r="D2" s="72" t="s">
        <v>3</v>
      </c>
      <c r="E2" s="73"/>
      <c r="F2" s="74" t="s">
        <v>4</v>
      </c>
      <c r="G2" s="75" t="s">
        <v>5</v>
      </c>
      <c r="H2" s="76" t="s">
        <v>6</v>
      </c>
      <c r="I2" s="77" t="s">
        <v>7</v>
      </c>
      <c r="J2" s="84" t="s">
        <v>46</v>
      </c>
      <c r="AA2" s="65"/>
      <c r="AB2" s="65"/>
    </row>
    <row r="3" spans="1:28" ht="25.5" customHeight="1">
      <c r="A3" s="52"/>
      <c r="B3" s="78" t="s">
        <v>9</v>
      </c>
      <c r="C3" s="78" t="s">
        <v>10</v>
      </c>
      <c r="D3" s="79" t="s">
        <v>9</v>
      </c>
      <c r="E3" s="79" t="s">
        <v>10</v>
      </c>
      <c r="F3" s="80"/>
      <c r="G3" s="81"/>
      <c r="H3" s="82"/>
      <c r="I3" s="82"/>
      <c r="J3" s="85"/>
      <c r="AA3" s="65"/>
      <c r="AB3" s="65"/>
    </row>
    <row r="4" spans="1:28" ht="22.5" customHeight="1">
      <c r="A4" s="5">
        <v>45705</v>
      </c>
      <c r="B4" s="30">
        <v>2</v>
      </c>
      <c r="C4" s="31">
        <v>1</v>
      </c>
      <c r="D4" s="32">
        <v>1</v>
      </c>
      <c r="E4" s="33">
        <v>1</v>
      </c>
      <c r="F4" s="44" t="s">
        <v>12</v>
      </c>
      <c r="K4" s="60"/>
      <c r="AA4" s="65"/>
      <c r="AB4" s="65"/>
    </row>
    <row r="5" spans="1:28">
      <c r="A5" s="6">
        <v>45706</v>
      </c>
      <c r="B5" s="30">
        <v>4</v>
      </c>
      <c r="C5" s="31">
        <v>3</v>
      </c>
      <c r="D5" s="32">
        <v>14</v>
      </c>
      <c r="E5" s="33">
        <v>1</v>
      </c>
      <c r="F5" s="41" t="s">
        <v>12</v>
      </c>
      <c r="AA5" s="65"/>
      <c r="AB5" s="65"/>
    </row>
    <row r="6" spans="1:28">
      <c r="A6" s="6">
        <v>45707</v>
      </c>
      <c r="B6" s="30">
        <v>2</v>
      </c>
      <c r="C6" s="31">
        <v>2</v>
      </c>
      <c r="D6" s="32">
        <v>1</v>
      </c>
      <c r="E6" s="33">
        <v>1</v>
      </c>
      <c r="F6" s="41" t="s">
        <v>12</v>
      </c>
      <c r="AA6" s="65"/>
      <c r="AB6" s="65"/>
    </row>
    <row r="7" spans="1:28">
      <c r="A7" s="6">
        <v>45708</v>
      </c>
      <c r="B7" s="30">
        <v>4</v>
      </c>
      <c r="C7" s="31">
        <v>1</v>
      </c>
      <c r="D7" s="32">
        <v>7</v>
      </c>
      <c r="E7" s="33">
        <v>17</v>
      </c>
      <c r="F7" s="41" t="s">
        <v>12</v>
      </c>
      <c r="AA7" s="65"/>
      <c r="AB7" s="65"/>
    </row>
    <row r="8" spans="1:28">
      <c r="A8" s="6">
        <v>45709</v>
      </c>
      <c r="B8" s="30">
        <v>0</v>
      </c>
      <c r="C8" s="31">
        <v>0</v>
      </c>
      <c r="D8" s="32">
        <v>4</v>
      </c>
      <c r="E8" s="33">
        <v>0</v>
      </c>
      <c r="F8" s="41" t="s">
        <v>12</v>
      </c>
      <c r="AA8" s="65"/>
      <c r="AB8" s="65"/>
    </row>
    <row r="9" spans="1:28">
      <c r="A9" s="7">
        <v>45710</v>
      </c>
      <c r="B9" s="3">
        <f>SUM(B4:B8)</f>
        <v>12</v>
      </c>
      <c r="C9" s="3">
        <f>SUM(C4:C8)</f>
        <v>7</v>
      </c>
      <c r="D9" s="3">
        <f>SUM(D4:D8)</f>
        <v>27</v>
      </c>
      <c r="E9" s="3">
        <f>SUM(E4:E8)</f>
        <v>20</v>
      </c>
      <c r="F9" s="3" t="s">
        <v>18</v>
      </c>
      <c r="AA9" s="65"/>
      <c r="AB9" s="65"/>
    </row>
    <row r="10" spans="1:28">
      <c r="A10" s="7">
        <v>45711</v>
      </c>
      <c r="B10" s="4"/>
      <c r="C10" s="4"/>
      <c r="D10" s="4"/>
      <c r="E10" s="4"/>
      <c r="F10" s="4"/>
      <c r="AA10" s="65"/>
      <c r="AB10" s="65"/>
    </row>
    <row r="11" spans="1:28">
      <c r="A11" s="6">
        <v>45712</v>
      </c>
      <c r="B11" s="30">
        <v>0</v>
      </c>
      <c r="C11" s="31">
        <v>1</v>
      </c>
      <c r="D11" s="32">
        <v>4</v>
      </c>
      <c r="E11" s="33">
        <v>2</v>
      </c>
      <c r="F11" s="41" t="s">
        <v>12</v>
      </c>
      <c r="AA11" s="65"/>
      <c r="AB11" s="65"/>
    </row>
    <row r="12" spans="1:28">
      <c r="A12" s="6">
        <v>45713</v>
      </c>
      <c r="B12" s="30">
        <v>0</v>
      </c>
      <c r="C12" s="31">
        <v>0</v>
      </c>
      <c r="D12" s="32">
        <v>14</v>
      </c>
      <c r="E12" s="33">
        <v>0</v>
      </c>
      <c r="F12" s="41" t="s">
        <v>12</v>
      </c>
      <c r="AA12" s="65"/>
      <c r="AB12" s="65"/>
    </row>
    <row r="13" spans="1:28">
      <c r="A13" s="6">
        <v>45714</v>
      </c>
      <c r="B13" s="30">
        <v>0</v>
      </c>
      <c r="C13" s="31">
        <v>0</v>
      </c>
      <c r="D13" s="32">
        <v>10</v>
      </c>
      <c r="E13" s="33">
        <v>0</v>
      </c>
      <c r="F13" s="41" t="s">
        <v>20</v>
      </c>
      <c r="AA13" s="65"/>
      <c r="AB13" s="65"/>
    </row>
    <row r="14" spans="1:28">
      <c r="A14" s="6">
        <v>45715</v>
      </c>
      <c r="B14" s="30">
        <v>0</v>
      </c>
      <c r="C14" s="31">
        <v>2</v>
      </c>
      <c r="D14" s="32">
        <v>10</v>
      </c>
      <c r="E14" s="33">
        <v>2</v>
      </c>
      <c r="F14" s="41" t="s">
        <v>21</v>
      </c>
      <c r="AA14" s="65"/>
      <c r="AB14" s="65"/>
    </row>
    <row r="15" spans="1:28">
      <c r="A15" s="16">
        <v>45716</v>
      </c>
      <c r="B15" s="34">
        <v>1</v>
      </c>
      <c r="C15" s="35">
        <v>3</v>
      </c>
      <c r="D15" s="36">
        <v>7</v>
      </c>
      <c r="E15" s="37">
        <v>3</v>
      </c>
      <c r="F15" s="40" t="s">
        <v>21</v>
      </c>
      <c r="AA15" s="65"/>
      <c r="AB15" s="65"/>
    </row>
    <row r="16" spans="1:28">
      <c r="A16" s="14">
        <v>45717</v>
      </c>
      <c r="B16" s="15">
        <f>SUM(B11:B15)</f>
        <v>1</v>
      </c>
      <c r="C16" s="15">
        <f t="shared" ref="C16" si="0">SUM(C11:C15)</f>
        <v>6</v>
      </c>
      <c r="D16" s="15">
        <f t="shared" ref="D16" si="1">SUM(D11:D15)</f>
        <v>45</v>
      </c>
      <c r="E16" s="15">
        <f t="shared" ref="E16" si="2">SUM(E11:E15)</f>
        <v>7</v>
      </c>
      <c r="F16" s="15" t="s">
        <v>18</v>
      </c>
      <c r="G16" s="59" t="s">
        <v>22</v>
      </c>
      <c r="H16" s="10">
        <f>SUM(B9:C10,B16:C16)</f>
        <v>26</v>
      </c>
      <c r="I16" s="11">
        <f>SUM(D9:E9,D16:E17)</f>
        <v>99</v>
      </c>
      <c r="AA16" s="65"/>
      <c r="AB16" s="65"/>
    </row>
    <row r="17" spans="1:28">
      <c r="A17" s="17">
        <v>45718</v>
      </c>
      <c r="B17" s="18"/>
      <c r="C17" s="18"/>
      <c r="D17" s="18"/>
      <c r="E17" s="18"/>
      <c r="F17" s="18"/>
      <c r="AA17" s="65"/>
      <c r="AB17" s="65"/>
    </row>
    <row r="18" spans="1:28">
      <c r="A18" s="6">
        <v>45719</v>
      </c>
      <c r="B18" s="30">
        <v>1</v>
      </c>
      <c r="C18" s="31">
        <v>2</v>
      </c>
      <c r="D18" s="32">
        <v>2</v>
      </c>
      <c r="E18" s="33">
        <v>1</v>
      </c>
      <c r="F18" s="41" t="s">
        <v>12</v>
      </c>
      <c r="AA18" s="65"/>
      <c r="AB18" s="65"/>
    </row>
    <row r="19" spans="1:28">
      <c r="A19" s="6">
        <v>45720</v>
      </c>
      <c r="B19" s="30">
        <v>0</v>
      </c>
      <c r="C19" s="31">
        <v>0</v>
      </c>
      <c r="D19" s="32">
        <v>2</v>
      </c>
      <c r="E19" s="33">
        <v>2</v>
      </c>
      <c r="F19" s="41" t="s">
        <v>12</v>
      </c>
      <c r="AA19" s="65"/>
      <c r="AB19" s="65"/>
    </row>
    <row r="20" spans="1:28">
      <c r="A20" s="6">
        <v>45721</v>
      </c>
      <c r="B20" s="30">
        <v>3</v>
      </c>
      <c r="C20" s="31">
        <v>1</v>
      </c>
      <c r="D20" s="32">
        <v>5</v>
      </c>
      <c r="E20" s="33">
        <v>2</v>
      </c>
      <c r="F20" s="41" t="s">
        <v>12</v>
      </c>
      <c r="AA20" s="65"/>
      <c r="AB20" s="65"/>
    </row>
    <row r="21" spans="1:28">
      <c r="A21" s="6">
        <v>45722</v>
      </c>
      <c r="B21" s="30">
        <v>1</v>
      </c>
      <c r="C21" s="31">
        <v>1</v>
      </c>
      <c r="D21" s="32">
        <v>3</v>
      </c>
      <c r="E21" s="33">
        <v>4</v>
      </c>
      <c r="F21" s="41" t="s">
        <v>12</v>
      </c>
    </row>
    <row r="22" spans="1:28">
      <c r="A22" s="6">
        <v>45723</v>
      </c>
      <c r="B22" s="30">
        <v>0</v>
      </c>
      <c r="C22" s="31">
        <v>1</v>
      </c>
      <c r="D22" s="32">
        <v>8</v>
      </c>
      <c r="E22" s="33">
        <v>5</v>
      </c>
      <c r="F22" s="41" t="s">
        <v>12</v>
      </c>
    </row>
    <row r="23" spans="1:28">
      <c r="A23" s="7">
        <v>45724</v>
      </c>
      <c r="B23" s="3">
        <f>SUM(B18:B22)</f>
        <v>5</v>
      </c>
      <c r="C23" s="3">
        <f t="shared" ref="C23" si="3">SUM(C18:C22)</f>
        <v>5</v>
      </c>
      <c r="D23" s="3">
        <f t="shared" ref="D23" si="4">SUM(D18:D22)</f>
        <v>20</v>
      </c>
      <c r="E23" s="3">
        <f t="shared" ref="E23" si="5">SUM(E18:E22)</f>
        <v>14</v>
      </c>
      <c r="F23" s="3" t="s">
        <v>18</v>
      </c>
    </row>
    <row r="24" spans="1:28">
      <c r="A24" s="7">
        <v>45725</v>
      </c>
      <c r="B24" s="4"/>
      <c r="C24" s="4"/>
      <c r="D24" s="4"/>
      <c r="E24" s="4"/>
      <c r="F24" s="4"/>
    </row>
    <row r="25" spans="1:28">
      <c r="A25" s="6">
        <v>45726</v>
      </c>
      <c r="B25" s="30">
        <v>0</v>
      </c>
      <c r="C25" s="31">
        <v>0</v>
      </c>
      <c r="D25" s="32">
        <v>3</v>
      </c>
      <c r="E25" s="33">
        <v>1</v>
      </c>
      <c r="F25" s="41" t="s">
        <v>12</v>
      </c>
    </row>
    <row r="26" spans="1:28">
      <c r="A26" s="6">
        <v>45727</v>
      </c>
      <c r="B26" s="30">
        <v>0</v>
      </c>
      <c r="C26" s="31">
        <v>0</v>
      </c>
      <c r="D26" s="32">
        <v>10</v>
      </c>
      <c r="E26" s="33">
        <v>1</v>
      </c>
      <c r="F26" s="41" t="s">
        <v>12</v>
      </c>
    </row>
    <row r="27" spans="1:28">
      <c r="A27" s="6">
        <v>45728</v>
      </c>
      <c r="B27" s="30">
        <v>0</v>
      </c>
      <c r="C27" s="31">
        <v>0</v>
      </c>
      <c r="D27" s="32">
        <v>2</v>
      </c>
      <c r="E27" s="33">
        <v>5</v>
      </c>
      <c r="F27" s="41" t="s">
        <v>12</v>
      </c>
    </row>
    <row r="28" spans="1:28">
      <c r="A28" s="6">
        <v>45729</v>
      </c>
      <c r="B28" s="30">
        <v>0</v>
      </c>
      <c r="C28" s="31">
        <v>1</v>
      </c>
      <c r="D28" s="32">
        <v>4</v>
      </c>
      <c r="E28" s="33">
        <v>0</v>
      </c>
      <c r="F28" s="41" t="s">
        <v>16</v>
      </c>
    </row>
    <row r="29" spans="1:28">
      <c r="A29" s="6">
        <v>45730</v>
      </c>
      <c r="B29" s="30">
        <v>0</v>
      </c>
      <c r="C29" s="31">
        <v>0</v>
      </c>
      <c r="D29" s="32">
        <v>6</v>
      </c>
      <c r="E29" s="33">
        <v>2</v>
      </c>
      <c r="F29" s="41" t="s">
        <v>23</v>
      </c>
    </row>
    <row r="30" spans="1:28">
      <c r="A30" s="7">
        <v>45731</v>
      </c>
      <c r="B30" s="3">
        <f>SUM(B25:B29)</f>
        <v>0</v>
      </c>
      <c r="C30" s="3">
        <f t="shared" ref="C30" si="6">SUM(C25:C29)</f>
        <v>1</v>
      </c>
      <c r="D30" s="3">
        <f t="shared" ref="D30" si="7">SUM(D25:D29)</f>
        <v>25</v>
      </c>
      <c r="E30" s="3">
        <f t="shared" ref="E30" si="8">SUM(E25:E29)</f>
        <v>9</v>
      </c>
      <c r="F30" s="3" t="s">
        <v>18</v>
      </c>
    </row>
    <row r="31" spans="1:28">
      <c r="A31" s="7">
        <v>45732</v>
      </c>
      <c r="B31" s="4"/>
      <c r="C31" s="4"/>
      <c r="D31" s="4"/>
      <c r="E31" s="4"/>
      <c r="F31" s="4"/>
    </row>
    <row r="32" spans="1:28">
      <c r="A32" s="6">
        <v>45733</v>
      </c>
      <c r="B32" s="30">
        <v>1</v>
      </c>
      <c r="C32" s="31">
        <v>1</v>
      </c>
      <c r="D32" s="32">
        <v>11</v>
      </c>
      <c r="E32" s="33">
        <v>5</v>
      </c>
      <c r="F32" s="41" t="s">
        <v>23</v>
      </c>
    </row>
    <row r="33" spans="1:9">
      <c r="A33" s="6">
        <v>45734</v>
      </c>
      <c r="B33" s="30">
        <v>10</v>
      </c>
      <c r="C33" s="31">
        <v>0</v>
      </c>
      <c r="D33" s="32">
        <v>8</v>
      </c>
      <c r="E33" s="33">
        <v>0</v>
      </c>
      <c r="F33" s="41" t="s">
        <v>23</v>
      </c>
    </row>
    <row r="34" spans="1:9">
      <c r="A34" s="6">
        <v>45735</v>
      </c>
      <c r="B34" s="30">
        <v>0</v>
      </c>
      <c r="C34" s="31">
        <v>1</v>
      </c>
      <c r="D34" s="32">
        <v>8</v>
      </c>
      <c r="E34" s="33">
        <v>1</v>
      </c>
      <c r="F34" s="41" t="s">
        <v>23</v>
      </c>
    </row>
    <row r="35" spans="1:9">
      <c r="A35" s="6">
        <v>45736</v>
      </c>
      <c r="B35" s="30">
        <v>1</v>
      </c>
      <c r="C35" s="31">
        <v>0</v>
      </c>
      <c r="D35" s="32">
        <v>4</v>
      </c>
      <c r="E35" s="33">
        <v>1</v>
      </c>
      <c r="F35" s="41" t="s">
        <v>23</v>
      </c>
    </row>
    <row r="36" spans="1:9">
      <c r="A36" s="6">
        <v>45737</v>
      </c>
      <c r="B36" s="30">
        <v>4</v>
      </c>
      <c r="C36" s="31">
        <v>0</v>
      </c>
      <c r="D36" s="32">
        <v>3</v>
      </c>
      <c r="E36" s="33">
        <v>0</v>
      </c>
      <c r="F36" s="41" t="s">
        <v>23</v>
      </c>
    </row>
    <row r="37" spans="1:9">
      <c r="A37" s="7">
        <v>45738</v>
      </c>
      <c r="B37" s="3">
        <f>SUM(B32:B36)</f>
        <v>16</v>
      </c>
      <c r="C37" s="3">
        <f t="shared" ref="C37" si="9">SUM(C32:C36)</f>
        <v>2</v>
      </c>
      <c r="D37" s="3">
        <f t="shared" ref="D37" si="10">SUM(D32:D36)</f>
        <v>34</v>
      </c>
      <c r="E37" s="3">
        <f t="shared" ref="E37" si="11">SUM(E32:E36)</f>
        <v>7</v>
      </c>
      <c r="F37" s="3" t="s">
        <v>18</v>
      </c>
    </row>
    <row r="38" spans="1:9">
      <c r="A38" s="7">
        <v>45739</v>
      </c>
      <c r="B38" s="4"/>
      <c r="C38" s="4"/>
      <c r="D38" s="4"/>
      <c r="E38" s="4"/>
      <c r="F38" s="4"/>
    </row>
    <row r="39" spans="1:9">
      <c r="A39" s="6">
        <v>45740</v>
      </c>
      <c r="B39" s="30">
        <v>3</v>
      </c>
      <c r="C39" s="31">
        <v>1</v>
      </c>
      <c r="D39" s="32">
        <v>7</v>
      </c>
      <c r="E39" s="33">
        <v>0</v>
      </c>
      <c r="F39" s="41" t="s">
        <v>12</v>
      </c>
    </row>
    <row r="40" spans="1:9">
      <c r="A40" s="6">
        <v>45741</v>
      </c>
      <c r="B40" s="30">
        <v>1</v>
      </c>
      <c r="C40" s="31">
        <v>0</v>
      </c>
      <c r="D40" s="32">
        <v>4</v>
      </c>
      <c r="E40" s="33">
        <v>1</v>
      </c>
      <c r="F40" s="41" t="s">
        <v>12</v>
      </c>
    </row>
    <row r="41" spans="1:9">
      <c r="A41" s="6">
        <v>45742</v>
      </c>
      <c r="B41" s="30">
        <v>5</v>
      </c>
      <c r="C41" s="31">
        <v>0</v>
      </c>
      <c r="D41" s="32">
        <v>11</v>
      </c>
      <c r="E41" s="33">
        <v>1</v>
      </c>
      <c r="F41" s="41" t="s">
        <v>12</v>
      </c>
    </row>
    <row r="42" spans="1:9">
      <c r="A42" s="6">
        <v>45743</v>
      </c>
      <c r="B42" s="30">
        <v>0</v>
      </c>
      <c r="C42" s="31">
        <v>0</v>
      </c>
      <c r="D42" s="32">
        <v>4</v>
      </c>
      <c r="E42" s="33">
        <v>0</v>
      </c>
      <c r="F42" s="41" t="s">
        <v>12</v>
      </c>
    </row>
    <row r="43" spans="1:9">
      <c r="A43" s="6">
        <v>45744</v>
      </c>
      <c r="B43" s="30">
        <v>1</v>
      </c>
      <c r="C43" s="31">
        <v>1</v>
      </c>
      <c r="D43" s="32">
        <v>1</v>
      </c>
      <c r="E43" s="33">
        <v>2</v>
      </c>
      <c r="F43" s="41" t="s">
        <v>12</v>
      </c>
    </row>
    <row r="44" spans="1:9">
      <c r="A44" s="7">
        <v>45745</v>
      </c>
      <c r="B44" s="3">
        <f>SUM(B39:B43)</f>
        <v>10</v>
      </c>
      <c r="C44" s="3">
        <f t="shared" ref="C44" si="12">SUM(C39:C43)</f>
        <v>2</v>
      </c>
      <c r="D44" s="3">
        <f t="shared" ref="D44" si="13">SUM(D39:D43)</f>
        <v>27</v>
      </c>
      <c r="E44" s="3">
        <f t="shared" ref="E44" si="14">SUM(E39:E43)</f>
        <v>4</v>
      </c>
      <c r="F44" s="3" t="s">
        <v>18</v>
      </c>
    </row>
    <row r="45" spans="1:9">
      <c r="A45" s="12">
        <v>45746</v>
      </c>
      <c r="B45" s="13"/>
      <c r="C45" s="13"/>
      <c r="D45" s="13"/>
      <c r="E45" s="13"/>
      <c r="F45" s="13"/>
    </row>
    <row r="46" spans="1:9" ht="23.25" customHeight="1">
      <c r="A46" s="2" t="s">
        <v>25</v>
      </c>
      <c r="B46" s="53" t="s">
        <v>9</v>
      </c>
      <c r="C46" s="54" t="s">
        <v>10</v>
      </c>
      <c r="D46" s="55" t="s">
        <v>9</v>
      </c>
      <c r="E46" s="56" t="s">
        <v>10</v>
      </c>
      <c r="F46" s="57" t="s">
        <v>26</v>
      </c>
      <c r="H46" s="66"/>
      <c r="I46" s="67"/>
    </row>
    <row r="47" spans="1:9">
      <c r="A47" s="9">
        <v>45747</v>
      </c>
      <c r="B47" s="23">
        <v>0</v>
      </c>
      <c r="C47" s="24">
        <v>0</v>
      </c>
      <c r="D47" s="25">
        <v>13</v>
      </c>
      <c r="E47" s="26">
        <v>4</v>
      </c>
      <c r="F47" s="43" t="s">
        <v>12</v>
      </c>
      <c r="G47" s="59" t="s">
        <v>27</v>
      </c>
      <c r="H47" s="10">
        <f>SUM(B47,B47,C47,C44,B44,B37,C37,B30,B30,C30,B23,C23)</f>
        <v>41</v>
      </c>
      <c r="I47" s="11">
        <f>SUM(D47,E47,D44,E44,D37,E37,D30,E30,D23,E23)</f>
        <v>157</v>
      </c>
    </row>
    <row r="48" spans="1:9">
      <c r="A48" s="5">
        <v>45748</v>
      </c>
      <c r="B48" s="22">
        <v>0</v>
      </c>
      <c r="C48" s="27">
        <v>0</v>
      </c>
      <c r="D48" s="28">
        <v>4</v>
      </c>
      <c r="E48" s="29">
        <v>1</v>
      </c>
      <c r="F48" s="44" t="s">
        <v>12</v>
      </c>
    </row>
    <row r="49" spans="1:6">
      <c r="A49" s="6">
        <v>45749</v>
      </c>
      <c r="B49" s="30">
        <v>0</v>
      </c>
      <c r="C49" s="31">
        <v>0</v>
      </c>
      <c r="D49" s="32">
        <v>1</v>
      </c>
      <c r="E49" s="33">
        <v>1</v>
      </c>
      <c r="F49" s="41" t="s">
        <v>12</v>
      </c>
    </row>
    <row r="50" spans="1:6">
      <c r="A50" s="6">
        <v>45750</v>
      </c>
      <c r="B50" s="30">
        <v>1</v>
      </c>
      <c r="C50" s="31">
        <v>0</v>
      </c>
      <c r="D50" s="32">
        <v>4</v>
      </c>
      <c r="E50" s="33">
        <v>0</v>
      </c>
      <c r="F50" s="41" t="s">
        <v>12</v>
      </c>
    </row>
    <row r="51" spans="1:6">
      <c r="A51" s="6">
        <v>45751</v>
      </c>
      <c r="B51" s="30">
        <v>0</v>
      </c>
      <c r="C51" s="31">
        <v>0</v>
      </c>
      <c r="D51" s="32">
        <v>2</v>
      </c>
      <c r="E51" s="33">
        <v>4</v>
      </c>
      <c r="F51" s="41" t="s">
        <v>12</v>
      </c>
    </row>
    <row r="52" spans="1:6">
      <c r="A52" s="7">
        <v>45752</v>
      </c>
      <c r="B52" s="3">
        <f>SUM(B48:B51)</f>
        <v>1</v>
      </c>
      <c r="C52" s="3">
        <f>SUM(C48:C51)</f>
        <v>0</v>
      </c>
      <c r="D52" s="3">
        <f>SUM(D48:D51)</f>
        <v>11</v>
      </c>
      <c r="E52" s="3">
        <f>SUM(E48:E51)</f>
        <v>6</v>
      </c>
      <c r="F52" s="3" t="s">
        <v>18</v>
      </c>
    </row>
    <row r="53" spans="1:6">
      <c r="A53" s="7">
        <v>45753</v>
      </c>
      <c r="B53" s="4"/>
      <c r="C53" s="4"/>
      <c r="D53" s="4"/>
      <c r="E53" s="4"/>
      <c r="F53" s="4"/>
    </row>
    <row r="54" spans="1:6">
      <c r="A54" s="6">
        <v>45754</v>
      </c>
      <c r="B54" s="30">
        <v>0</v>
      </c>
      <c r="C54" s="31">
        <v>0</v>
      </c>
      <c r="D54" s="32">
        <v>1</v>
      </c>
      <c r="E54" s="33">
        <v>3</v>
      </c>
      <c r="F54" s="41" t="s">
        <v>12</v>
      </c>
    </row>
    <row r="55" spans="1:6">
      <c r="A55" s="6">
        <v>45755</v>
      </c>
      <c r="B55" s="30">
        <v>1</v>
      </c>
      <c r="C55" s="31">
        <v>0</v>
      </c>
      <c r="D55" s="32">
        <v>4</v>
      </c>
      <c r="E55" s="33">
        <v>3</v>
      </c>
      <c r="F55" s="41" t="s">
        <v>12</v>
      </c>
    </row>
    <row r="56" spans="1:6">
      <c r="A56" s="6">
        <v>45756</v>
      </c>
      <c r="B56" s="30">
        <v>1</v>
      </c>
      <c r="C56" s="31">
        <v>0</v>
      </c>
      <c r="D56" s="32">
        <v>0</v>
      </c>
      <c r="E56" s="33">
        <v>1</v>
      </c>
      <c r="F56" s="41" t="s">
        <v>12</v>
      </c>
    </row>
    <row r="57" spans="1:6">
      <c r="A57" s="6">
        <v>45757</v>
      </c>
      <c r="B57" s="30">
        <v>2</v>
      </c>
      <c r="C57" s="31">
        <v>0</v>
      </c>
      <c r="D57" s="32">
        <v>9</v>
      </c>
      <c r="E57" s="33">
        <v>1</v>
      </c>
      <c r="F57" s="41" t="s">
        <v>12</v>
      </c>
    </row>
    <row r="58" spans="1:6">
      <c r="A58" s="6">
        <v>45758</v>
      </c>
      <c r="B58" s="30">
        <v>1</v>
      </c>
      <c r="C58" s="31">
        <v>0</v>
      </c>
      <c r="D58" s="32">
        <v>0</v>
      </c>
      <c r="E58" s="33">
        <v>1</v>
      </c>
      <c r="F58" s="41" t="s">
        <v>12</v>
      </c>
    </row>
    <row r="59" spans="1:6">
      <c r="A59" s="7">
        <v>45759</v>
      </c>
      <c r="B59" s="3">
        <f>SUM(B54:B58)</f>
        <v>5</v>
      </c>
      <c r="C59" s="3">
        <f>SUM(C54:C58)</f>
        <v>0</v>
      </c>
      <c r="D59" s="3">
        <f>SUM(D54:D58)</f>
        <v>14</v>
      </c>
      <c r="E59" s="3">
        <f>SUM(E54:E58)</f>
        <v>9</v>
      </c>
      <c r="F59" s="3" t="s">
        <v>18</v>
      </c>
    </row>
    <row r="60" spans="1:6">
      <c r="A60" s="7">
        <v>45760</v>
      </c>
      <c r="B60" s="4"/>
      <c r="C60" s="4"/>
      <c r="D60" s="4"/>
      <c r="E60" s="4"/>
      <c r="F60" s="4"/>
    </row>
    <row r="61" spans="1:6">
      <c r="A61" s="6">
        <v>45761</v>
      </c>
      <c r="B61" s="30">
        <v>6</v>
      </c>
      <c r="C61" s="31">
        <v>0</v>
      </c>
      <c r="D61" s="32">
        <v>2</v>
      </c>
      <c r="E61" s="33">
        <v>1</v>
      </c>
      <c r="F61" s="41" t="s">
        <v>12</v>
      </c>
    </row>
    <row r="62" spans="1:6">
      <c r="A62" s="6">
        <v>45762</v>
      </c>
      <c r="B62" s="30">
        <v>0</v>
      </c>
      <c r="C62" s="31">
        <v>0</v>
      </c>
      <c r="D62" s="32">
        <v>4</v>
      </c>
      <c r="E62" s="33">
        <v>0</v>
      </c>
      <c r="F62" s="41" t="s">
        <v>12</v>
      </c>
    </row>
    <row r="63" spans="1:6">
      <c r="A63" s="6">
        <v>45763</v>
      </c>
      <c r="B63" s="30">
        <v>0</v>
      </c>
      <c r="C63" s="31">
        <v>0</v>
      </c>
      <c r="D63" s="32">
        <v>3</v>
      </c>
      <c r="E63" s="33">
        <v>0</v>
      </c>
      <c r="F63" s="41" t="s">
        <v>12</v>
      </c>
    </row>
    <row r="64" spans="1:6">
      <c r="A64" s="6">
        <v>45764</v>
      </c>
      <c r="B64" s="30">
        <v>3</v>
      </c>
      <c r="C64" s="31">
        <v>0</v>
      </c>
      <c r="D64" s="32">
        <v>4</v>
      </c>
      <c r="E64" s="33">
        <v>10</v>
      </c>
      <c r="F64" s="41" t="s">
        <v>12</v>
      </c>
    </row>
    <row r="65" spans="1:9">
      <c r="A65" s="6">
        <v>45765</v>
      </c>
      <c r="B65" s="30">
        <v>0</v>
      </c>
      <c r="C65" s="31">
        <v>0</v>
      </c>
      <c r="D65" s="32">
        <v>0</v>
      </c>
      <c r="E65" s="33">
        <v>0</v>
      </c>
      <c r="F65" s="41" t="s">
        <v>28</v>
      </c>
    </row>
    <row r="66" spans="1:9">
      <c r="A66" s="7">
        <v>45766</v>
      </c>
      <c r="B66" s="21" t="str">
        <f>"Feiertag" &amp;"                  "&amp; SUM(B61:B65)</f>
        <v>Feiertag                  9</v>
      </c>
      <c r="C66" s="21">
        <f t="shared" ref="C66" si="15">SUM(C61:C65)</f>
        <v>0</v>
      </c>
      <c r="D66" s="21">
        <f t="shared" ref="D66" si="16">SUM(D61:D65)</f>
        <v>13</v>
      </c>
      <c r="E66" s="21">
        <f t="shared" ref="E66" si="17">SUM(E61:E65)</f>
        <v>11</v>
      </c>
      <c r="F66" s="21" t="s">
        <v>18</v>
      </c>
    </row>
    <row r="67" spans="1:9">
      <c r="A67" s="7">
        <v>45767</v>
      </c>
      <c r="B67" s="4"/>
      <c r="C67" s="4"/>
      <c r="D67" s="4"/>
      <c r="E67" s="4"/>
      <c r="F67" s="4"/>
    </row>
    <row r="68" spans="1:9">
      <c r="A68" s="6">
        <v>45768</v>
      </c>
      <c r="B68" s="30">
        <v>0</v>
      </c>
      <c r="C68" s="31">
        <v>0</v>
      </c>
      <c r="D68" s="32">
        <v>0</v>
      </c>
      <c r="E68" s="33">
        <v>0</v>
      </c>
      <c r="F68" s="41" t="s">
        <v>28</v>
      </c>
    </row>
    <row r="69" spans="1:9">
      <c r="A69" s="6">
        <v>45769</v>
      </c>
      <c r="B69" s="30">
        <v>6</v>
      </c>
      <c r="C69" s="31">
        <v>0</v>
      </c>
      <c r="D69" s="32">
        <v>0</v>
      </c>
      <c r="E69" s="33">
        <v>0</v>
      </c>
      <c r="F69" s="41" t="s">
        <v>12</v>
      </c>
    </row>
    <row r="70" spans="1:9">
      <c r="A70" s="6">
        <v>45770</v>
      </c>
      <c r="B70" s="30">
        <v>4</v>
      </c>
      <c r="C70" s="31">
        <v>0</v>
      </c>
      <c r="D70" s="32">
        <v>4</v>
      </c>
      <c r="E70" s="33">
        <v>0</v>
      </c>
      <c r="F70" s="41" t="s">
        <v>23</v>
      </c>
    </row>
    <row r="71" spans="1:9">
      <c r="A71" s="6">
        <v>45771</v>
      </c>
      <c r="B71" s="30">
        <v>5</v>
      </c>
      <c r="C71" s="31">
        <v>1</v>
      </c>
      <c r="D71" s="32">
        <v>2</v>
      </c>
      <c r="E71" s="33">
        <v>1</v>
      </c>
      <c r="F71" s="41" t="s">
        <v>23</v>
      </c>
    </row>
    <row r="72" spans="1:9">
      <c r="A72" s="6">
        <v>45772</v>
      </c>
      <c r="B72" s="30">
        <v>0</v>
      </c>
      <c r="C72" s="31">
        <v>0</v>
      </c>
      <c r="D72" s="32">
        <v>0</v>
      </c>
      <c r="E72" s="33">
        <v>0</v>
      </c>
      <c r="F72" s="41" t="s">
        <v>23</v>
      </c>
    </row>
    <row r="73" spans="1:9">
      <c r="A73" s="7">
        <v>45773</v>
      </c>
      <c r="B73" s="3">
        <f>SUM(B68:B72)</f>
        <v>15</v>
      </c>
      <c r="C73" s="3">
        <f t="shared" ref="C73" si="18">SUM(C68:C72)</f>
        <v>1</v>
      </c>
      <c r="D73" s="3">
        <f t="shared" ref="D73" si="19">SUM(D68:D72)</f>
        <v>6</v>
      </c>
      <c r="E73" s="3">
        <f t="shared" ref="E73" si="20">SUM(E68:E72)</f>
        <v>1</v>
      </c>
      <c r="F73" s="3" t="s">
        <v>18</v>
      </c>
    </row>
    <row r="74" spans="1:9">
      <c r="A74" s="7">
        <v>45774</v>
      </c>
      <c r="B74" s="4"/>
      <c r="C74" s="4"/>
      <c r="D74" s="4"/>
      <c r="E74" s="4"/>
      <c r="F74" s="4"/>
    </row>
    <row r="75" spans="1:9">
      <c r="A75" s="6">
        <v>45775</v>
      </c>
      <c r="B75" s="30">
        <v>5</v>
      </c>
      <c r="C75" s="31">
        <v>0</v>
      </c>
      <c r="D75" s="32">
        <v>8</v>
      </c>
      <c r="E75" s="33">
        <v>3</v>
      </c>
      <c r="F75" s="41" t="s">
        <v>12</v>
      </c>
    </row>
    <row r="76" spans="1:9">
      <c r="A76" s="16">
        <v>45776</v>
      </c>
      <c r="B76" s="34">
        <v>8</v>
      </c>
      <c r="C76" s="35">
        <v>0</v>
      </c>
      <c r="D76" s="36">
        <v>4</v>
      </c>
      <c r="E76" s="37">
        <v>0</v>
      </c>
      <c r="F76" s="40" t="s">
        <v>12</v>
      </c>
    </row>
    <row r="77" spans="1:9">
      <c r="A77" s="9">
        <v>45777</v>
      </c>
      <c r="B77" s="23">
        <v>3</v>
      </c>
      <c r="C77" s="24">
        <v>0</v>
      </c>
      <c r="D77" s="25">
        <v>9</v>
      </c>
      <c r="E77" s="26">
        <v>1</v>
      </c>
      <c r="F77" s="43" t="s">
        <v>12</v>
      </c>
      <c r="G77" s="59" t="s">
        <v>29</v>
      </c>
      <c r="H77" s="10">
        <f>SUM(B75:C77,B73,C73,B66,C66,C59,C59,B59,B52,C52)</f>
        <v>38</v>
      </c>
      <c r="I77" s="11">
        <f>SUM(D75:E77,D73,E73,D66,E66,E59,D59,D52,E52)</f>
        <v>96</v>
      </c>
    </row>
    <row r="78" spans="1:9">
      <c r="A78" s="19">
        <v>45778</v>
      </c>
      <c r="B78" s="20" t="s">
        <v>28</v>
      </c>
      <c r="C78" s="18"/>
      <c r="D78" s="18"/>
      <c r="E78" s="18"/>
      <c r="F78" s="18"/>
    </row>
    <row r="79" spans="1:9">
      <c r="A79" s="6">
        <v>45779</v>
      </c>
      <c r="B79" s="38">
        <v>0</v>
      </c>
      <c r="C79" s="31">
        <v>1</v>
      </c>
      <c r="D79" s="32">
        <v>0</v>
      </c>
      <c r="E79" s="33">
        <v>0</v>
      </c>
      <c r="F79" s="41" t="s">
        <v>12</v>
      </c>
    </row>
    <row r="80" spans="1:9">
      <c r="A80" s="7">
        <v>45780</v>
      </c>
      <c r="B80" s="3">
        <f>SUM(B75:B79)</f>
        <v>16</v>
      </c>
      <c r="C80" s="3">
        <f t="shared" ref="C80" si="21">SUM(C75:C79)</f>
        <v>1</v>
      </c>
      <c r="D80" s="3">
        <f t="shared" ref="D80" si="22">SUM(D75:D79)</f>
        <v>21</v>
      </c>
      <c r="E80" s="3">
        <f t="shared" ref="E80" si="23">SUM(E75:E79)</f>
        <v>4</v>
      </c>
      <c r="F80" s="3" t="s">
        <v>18</v>
      </c>
    </row>
    <row r="81" spans="1:6">
      <c r="A81" s="7">
        <v>45781</v>
      </c>
      <c r="B81" s="4"/>
      <c r="C81" s="4"/>
      <c r="D81" s="4"/>
      <c r="E81" s="4"/>
      <c r="F81" s="4"/>
    </row>
    <row r="82" spans="1:6">
      <c r="A82" s="6">
        <v>45782</v>
      </c>
      <c r="B82" s="30">
        <v>7</v>
      </c>
      <c r="C82" s="31">
        <v>0</v>
      </c>
      <c r="D82" s="32">
        <v>9</v>
      </c>
      <c r="E82" s="33">
        <v>1</v>
      </c>
      <c r="F82" s="41" t="s">
        <v>12</v>
      </c>
    </row>
    <row r="83" spans="1:6">
      <c r="A83" s="6">
        <v>45783</v>
      </c>
      <c r="B83" s="30">
        <v>7</v>
      </c>
      <c r="C83" s="31">
        <v>2</v>
      </c>
      <c r="D83" s="32">
        <v>9</v>
      </c>
      <c r="E83" s="33">
        <v>2</v>
      </c>
      <c r="F83" s="41" t="s">
        <v>12</v>
      </c>
    </row>
    <row r="84" spans="1:6">
      <c r="A84" s="6">
        <v>45784</v>
      </c>
      <c r="B84" s="30">
        <v>2</v>
      </c>
      <c r="C84" s="31">
        <v>1</v>
      </c>
      <c r="D84" s="32">
        <v>2</v>
      </c>
      <c r="E84" s="33">
        <v>1</v>
      </c>
      <c r="F84" s="41" t="s">
        <v>12</v>
      </c>
    </row>
    <row r="85" spans="1:6">
      <c r="A85" s="6">
        <v>45785</v>
      </c>
      <c r="B85" s="30">
        <v>13</v>
      </c>
      <c r="C85" s="31">
        <v>0</v>
      </c>
      <c r="D85" s="32">
        <v>5</v>
      </c>
      <c r="E85" s="33">
        <v>1</v>
      </c>
      <c r="F85" s="41" t="s">
        <v>12</v>
      </c>
    </row>
    <row r="86" spans="1:6">
      <c r="A86" s="6">
        <v>45786</v>
      </c>
      <c r="B86" s="30">
        <v>7</v>
      </c>
      <c r="C86" s="31">
        <v>0</v>
      </c>
      <c r="D86" s="32">
        <v>3</v>
      </c>
      <c r="E86" s="33">
        <v>2</v>
      </c>
      <c r="F86" s="41" t="s">
        <v>12</v>
      </c>
    </row>
    <row r="87" spans="1:6">
      <c r="A87" s="7">
        <v>45787</v>
      </c>
      <c r="B87" s="3">
        <f>SUM(B82:B86)</f>
        <v>36</v>
      </c>
      <c r="C87" s="3">
        <f t="shared" ref="C87" si="24">SUM(C82:C86)</f>
        <v>3</v>
      </c>
      <c r="D87" s="3">
        <f t="shared" ref="D87" si="25">SUM(D82:D86)</f>
        <v>28</v>
      </c>
      <c r="E87" s="3">
        <f t="shared" ref="E87" si="26">SUM(E82:E86)</f>
        <v>7</v>
      </c>
      <c r="F87" s="3" t="s">
        <v>18</v>
      </c>
    </row>
    <row r="88" spans="1:6">
      <c r="A88" s="7">
        <v>45788</v>
      </c>
      <c r="B88" s="4"/>
      <c r="C88" s="4"/>
      <c r="D88" s="4"/>
      <c r="E88" s="4"/>
      <c r="F88" s="4"/>
    </row>
    <row r="89" spans="1:6">
      <c r="A89" s="6">
        <v>45789</v>
      </c>
      <c r="B89" s="30">
        <v>8</v>
      </c>
      <c r="C89" s="31">
        <v>0</v>
      </c>
      <c r="D89" s="32">
        <v>5</v>
      </c>
      <c r="E89" s="33">
        <v>0</v>
      </c>
      <c r="F89" s="41" t="s">
        <v>12</v>
      </c>
    </row>
    <row r="90" spans="1:6">
      <c r="A90" s="6">
        <v>45790</v>
      </c>
      <c r="B90" s="30">
        <v>5</v>
      </c>
      <c r="C90" s="31">
        <v>0</v>
      </c>
      <c r="D90" s="32">
        <v>4</v>
      </c>
      <c r="E90" s="33">
        <v>1</v>
      </c>
      <c r="F90" s="41" t="s">
        <v>19</v>
      </c>
    </row>
    <row r="91" spans="1:6">
      <c r="A91" s="6">
        <v>45791</v>
      </c>
      <c r="B91" s="30">
        <v>8</v>
      </c>
      <c r="C91" s="31">
        <v>0</v>
      </c>
      <c r="D91" s="32">
        <v>6</v>
      </c>
      <c r="E91" s="33">
        <v>0</v>
      </c>
      <c r="F91" s="41" t="s">
        <v>30</v>
      </c>
    </row>
    <row r="92" spans="1:6">
      <c r="A92" s="6">
        <v>45792</v>
      </c>
      <c r="B92" s="30">
        <v>6</v>
      </c>
      <c r="C92" s="31">
        <v>0</v>
      </c>
      <c r="D92" s="32">
        <v>3</v>
      </c>
      <c r="E92" s="33">
        <v>1</v>
      </c>
      <c r="F92" s="41" t="s">
        <v>23</v>
      </c>
    </row>
    <row r="93" spans="1:6">
      <c r="A93" s="6">
        <v>45793</v>
      </c>
      <c r="B93" s="30">
        <v>0</v>
      </c>
      <c r="C93" s="31">
        <v>0</v>
      </c>
      <c r="D93" s="32">
        <v>4</v>
      </c>
      <c r="E93" s="33">
        <v>0</v>
      </c>
      <c r="F93" s="41" t="s">
        <v>23</v>
      </c>
    </row>
    <row r="94" spans="1:6">
      <c r="A94" s="7">
        <v>45794</v>
      </c>
      <c r="B94" s="3">
        <f>SUM(B89:B93)</f>
        <v>27</v>
      </c>
      <c r="C94" s="3">
        <f t="shared" ref="C94" si="27">SUM(C89:C93)</f>
        <v>0</v>
      </c>
      <c r="D94" s="3">
        <f t="shared" ref="D94" si="28">SUM(D89:D93)</f>
        <v>22</v>
      </c>
      <c r="E94" s="3">
        <f t="shared" ref="E94" si="29">SUM(E89:E93)</f>
        <v>2</v>
      </c>
      <c r="F94" s="3" t="s">
        <v>18</v>
      </c>
    </row>
    <row r="95" spans="1:6">
      <c r="A95" s="7">
        <v>45795</v>
      </c>
      <c r="B95" s="4"/>
      <c r="C95" s="4"/>
      <c r="D95" s="4"/>
      <c r="E95" s="4"/>
      <c r="F95" s="4"/>
    </row>
    <row r="96" spans="1:6">
      <c r="A96" s="6">
        <v>45796</v>
      </c>
      <c r="B96" s="30">
        <v>6</v>
      </c>
      <c r="C96" s="31">
        <v>2</v>
      </c>
      <c r="D96" s="32">
        <v>7</v>
      </c>
      <c r="E96" s="33">
        <v>0</v>
      </c>
      <c r="F96" s="41" t="s">
        <v>21</v>
      </c>
    </row>
    <row r="97" spans="1:9">
      <c r="A97" s="6">
        <v>45797</v>
      </c>
      <c r="B97" s="30">
        <v>0</v>
      </c>
      <c r="C97" s="31">
        <v>0</v>
      </c>
      <c r="D97" s="32">
        <v>4</v>
      </c>
      <c r="E97" s="33">
        <v>0</v>
      </c>
      <c r="F97" s="41" t="s">
        <v>21</v>
      </c>
    </row>
    <row r="98" spans="1:9">
      <c r="A98" s="6">
        <v>45798</v>
      </c>
      <c r="B98" s="30">
        <v>18</v>
      </c>
      <c r="C98" s="31">
        <v>0</v>
      </c>
      <c r="D98" s="32">
        <v>15</v>
      </c>
      <c r="E98" s="33">
        <v>1</v>
      </c>
      <c r="F98" s="41" t="s">
        <v>21</v>
      </c>
    </row>
    <row r="99" spans="1:9">
      <c r="A99" s="6">
        <v>45799</v>
      </c>
      <c r="B99" s="30">
        <v>0</v>
      </c>
      <c r="C99" s="31">
        <v>0</v>
      </c>
      <c r="D99" s="32">
        <v>5</v>
      </c>
      <c r="E99" s="33">
        <v>0</v>
      </c>
      <c r="F99" s="41" t="s">
        <v>21</v>
      </c>
    </row>
    <row r="100" spans="1:9">
      <c r="A100" s="6">
        <v>45800</v>
      </c>
      <c r="B100" s="30">
        <v>0</v>
      </c>
      <c r="C100" s="31">
        <v>0</v>
      </c>
      <c r="D100" s="32">
        <v>28</v>
      </c>
      <c r="E100" s="33">
        <v>0</v>
      </c>
      <c r="F100" s="41" t="s">
        <v>21</v>
      </c>
    </row>
    <row r="101" spans="1:9">
      <c r="A101" s="7">
        <v>45801</v>
      </c>
      <c r="B101" s="3">
        <f>SUM(B96:B100)</f>
        <v>24</v>
      </c>
      <c r="C101" s="3">
        <f t="shared" ref="C101" si="30">SUM(C96:C100)</f>
        <v>2</v>
      </c>
      <c r="D101" s="3">
        <f t="shared" ref="D101" si="31">SUM(D96:D100)</f>
        <v>59</v>
      </c>
      <c r="E101" s="3">
        <f t="shared" ref="E101" si="32">SUM(E96:E100)</f>
        <v>1</v>
      </c>
      <c r="F101" s="3" t="s">
        <v>18</v>
      </c>
    </row>
    <row r="102" spans="1:9">
      <c r="A102" s="7">
        <v>45802</v>
      </c>
      <c r="B102" s="4"/>
      <c r="C102" s="4"/>
      <c r="D102" s="4"/>
      <c r="E102" s="4"/>
      <c r="F102" s="4"/>
    </row>
    <row r="103" spans="1:9">
      <c r="A103" s="6">
        <v>45803</v>
      </c>
      <c r="B103" s="30">
        <v>5</v>
      </c>
      <c r="C103" s="31">
        <v>3</v>
      </c>
      <c r="D103" s="32">
        <v>11</v>
      </c>
      <c r="E103" s="33">
        <v>1</v>
      </c>
      <c r="F103" s="41" t="s">
        <v>23</v>
      </c>
    </row>
    <row r="104" spans="1:9">
      <c r="A104" s="6">
        <v>45804</v>
      </c>
      <c r="B104" s="30">
        <v>6</v>
      </c>
      <c r="C104" s="31">
        <v>2</v>
      </c>
      <c r="D104" s="32">
        <v>16</v>
      </c>
      <c r="E104" s="33">
        <v>1</v>
      </c>
      <c r="F104" s="41" t="s">
        <v>23</v>
      </c>
    </row>
    <row r="105" spans="1:9">
      <c r="A105" s="6">
        <v>45805</v>
      </c>
      <c r="B105" s="30">
        <v>0</v>
      </c>
      <c r="C105" s="31">
        <v>2</v>
      </c>
      <c r="D105" s="32">
        <v>12</v>
      </c>
      <c r="E105" s="33">
        <v>4</v>
      </c>
      <c r="F105" s="41" t="s">
        <v>23</v>
      </c>
    </row>
    <row r="106" spans="1:9">
      <c r="A106" s="6">
        <v>45806</v>
      </c>
      <c r="B106" s="42" t="s">
        <v>28</v>
      </c>
      <c r="C106" s="4"/>
      <c r="D106" s="4"/>
      <c r="E106" s="4"/>
      <c r="F106" s="4"/>
    </row>
    <row r="107" spans="1:9">
      <c r="A107" s="16">
        <v>45807</v>
      </c>
      <c r="B107" s="39">
        <v>0</v>
      </c>
      <c r="C107" s="35">
        <v>0</v>
      </c>
      <c r="D107" s="36">
        <v>2</v>
      </c>
      <c r="E107" s="37">
        <v>0</v>
      </c>
      <c r="F107" s="40" t="s">
        <v>21</v>
      </c>
    </row>
    <row r="108" spans="1:9">
      <c r="A108" s="14">
        <v>45808</v>
      </c>
      <c r="B108" s="15">
        <f>SUM(B103:B107)</f>
        <v>11</v>
      </c>
      <c r="C108" s="15">
        <f t="shared" ref="C108" si="33">SUM(C103:C107)</f>
        <v>7</v>
      </c>
      <c r="D108" s="15">
        <f t="shared" ref="D108" si="34">SUM(D103:D107)</f>
        <v>41</v>
      </c>
      <c r="E108" s="15">
        <f t="shared" ref="E108" si="35">SUM(E103:E107)</f>
        <v>6</v>
      </c>
      <c r="F108" s="15" t="s">
        <v>18</v>
      </c>
      <c r="G108" s="59" t="s">
        <v>31</v>
      </c>
      <c r="H108" s="10">
        <f>SUM(B108:C108,B101,C101,B94:C95,B87:C87,B80,C80,B78:C79)</f>
        <v>128</v>
      </c>
      <c r="I108" s="11">
        <f>SUM(D108:E108,D101,E101,D94,E94,D87,E87,D80,E80,D78:E79)</f>
        <v>191</v>
      </c>
    </row>
    <row r="109" spans="1:9">
      <c r="A109" s="17">
        <v>45809</v>
      </c>
      <c r="B109" s="18"/>
      <c r="C109" s="18"/>
      <c r="D109" s="18"/>
      <c r="E109" s="18"/>
      <c r="F109" s="18"/>
    </row>
    <row r="110" spans="1:9">
      <c r="A110" s="6">
        <v>45810</v>
      </c>
      <c r="B110" s="30">
        <v>1</v>
      </c>
      <c r="C110" s="31">
        <v>0</v>
      </c>
      <c r="D110" s="32">
        <v>5</v>
      </c>
      <c r="E110" s="33">
        <v>2</v>
      </c>
      <c r="F110" s="41" t="s">
        <v>21</v>
      </c>
    </row>
    <row r="111" spans="1:9">
      <c r="A111" s="6">
        <v>45811</v>
      </c>
      <c r="B111" s="30">
        <v>2</v>
      </c>
      <c r="C111" s="31">
        <v>0</v>
      </c>
      <c r="D111" s="32">
        <v>10</v>
      </c>
      <c r="E111" s="33">
        <v>2</v>
      </c>
      <c r="F111" s="41" t="s">
        <v>21</v>
      </c>
    </row>
    <row r="112" spans="1:9">
      <c r="A112" s="6">
        <v>45812</v>
      </c>
      <c r="B112" s="30">
        <v>14</v>
      </c>
      <c r="C112" s="31">
        <v>0</v>
      </c>
      <c r="D112" s="32">
        <v>4</v>
      </c>
      <c r="E112" s="33">
        <v>1</v>
      </c>
      <c r="F112" s="41" t="s">
        <v>21</v>
      </c>
    </row>
    <row r="113" spans="1:6">
      <c r="A113" s="6">
        <v>45813</v>
      </c>
      <c r="B113" s="30">
        <v>14</v>
      </c>
      <c r="C113" s="31">
        <v>0</v>
      </c>
      <c r="D113" s="32">
        <v>18</v>
      </c>
      <c r="E113" s="33">
        <v>1</v>
      </c>
      <c r="F113" s="41" t="s">
        <v>32</v>
      </c>
    </row>
    <row r="114" spans="1:6">
      <c r="A114" s="6">
        <v>45814</v>
      </c>
      <c r="B114" s="30">
        <v>5</v>
      </c>
      <c r="C114" s="31">
        <v>0</v>
      </c>
      <c r="D114" s="32">
        <v>6</v>
      </c>
      <c r="E114" s="33">
        <v>0</v>
      </c>
      <c r="F114" s="41" t="s">
        <v>21</v>
      </c>
    </row>
    <row r="115" spans="1:6">
      <c r="A115" s="7">
        <v>45815</v>
      </c>
      <c r="B115" s="3">
        <f>SUM(B110:B114)</f>
        <v>36</v>
      </c>
      <c r="C115" s="3">
        <f t="shared" ref="C115" si="36">SUM(C110:C114)</f>
        <v>0</v>
      </c>
      <c r="D115" s="3">
        <f t="shared" ref="D115" si="37">SUM(D110:D114)</f>
        <v>43</v>
      </c>
      <c r="E115" s="3">
        <f t="shared" ref="E115" si="38">SUM(E110:E114)</f>
        <v>6</v>
      </c>
      <c r="F115" s="3" t="s">
        <v>18</v>
      </c>
    </row>
    <row r="116" spans="1:6">
      <c r="A116" s="7">
        <v>45816</v>
      </c>
      <c r="B116" s="42" t="s">
        <v>28</v>
      </c>
      <c r="C116" s="4"/>
      <c r="D116" s="4"/>
      <c r="E116" s="4"/>
      <c r="F116" s="4"/>
    </row>
    <row r="117" spans="1:6">
      <c r="A117" s="6">
        <v>45817</v>
      </c>
      <c r="B117" s="42" t="s">
        <v>28</v>
      </c>
      <c r="C117" s="4"/>
      <c r="D117" s="4"/>
      <c r="E117" s="4"/>
      <c r="F117" s="4"/>
    </row>
    <row r="118" spans="1:6">
      <c r="A118" s="6">
        <v>45818</v>
      </c>
      <c r="B118" s="30">
        <v>6</v>
      </c>
      <c r="C118" s="31">
        <v>0</v>
      </c>
      <c r="D118" s="32">
        <v>5</v>
      </c>
      <c r="E118" s="33">
        <v>2</v>
      </c>
      <c r="F118" s="41" t="s">
        <v>23</v>
      </c>
    </row>
    <row r="119" spans="1:6">
      <c r="A119" s="6">
        <v>45819</v>
      </c>
      <c r="B119" s="30">
        <v>6</v>
      </c>
      <c r="C119" s="31">
        <v>0</v>
      </c>
      <c r="D119" s="32">
        <v>11</v>
      </c>
      <c r="E119" s="33">
        <v>1</v>
      </c>
      <c r="F119" s="41" t="s">
        <v>23</v>
      </c>
    </row>
    <row r="120" spans="1:6">
      <c r="A120" s="6">
        <v>45820</v>
      </c>
      <c r="B120" s="30">
        <v>5</v>
      </c>
      <c r="C120" s="31">
        <v>0</v>
      </c>
      <c r="D120" s="32">
        <v>6</v>
      </c>
      <c r="E120" s="33">
        <v>4</v>
      </c>
      <c r="F120" s="41" t="s">
        <v>23</v>
      </c>
    </row>
    <row r="121" spans="1:6">
      <c r="A121" s="6">
        <v>45821</v>
      </c>
      <c r="B121" s="30">
        <v>2</v>
      </c>
      <c r="C121" s="31">
        <v>0</v>
      </c>
      <c r="D121" s="32">
        <v>2</v>
      </c>
      <c r="E121" s="33">
        <v>1</v>
      </c>
      <c r="F121" s="41" t="s">
        <v>23</v>
      </c>
    </row>
    <row r="122" spans="1:6">
      <c r="A122" s="7">
        <v>45822</v>
      </c>
      <c r="B122" s="3">
        <f>SUM(B117:B121)</f>
        <v>19</v>
      </c>
      <c r="C122" s="3">
        <f t="shared" ref="C122" si="39">SUM(C117:C121)</f>
        <v>0</v>
      </c>
      <c r="D122" s="3">
        <f t="shared" ref="D122" si="40">SUM(D117:D121)</f>
        <v>24</v>
      </c>
      <c r="E122" s="3">
        <f t="shared" ref="E122" si="41">SUM(E117:E121)</f>
        <v>8</v>
      </c>
      <c r="F122" s="3" t="s">
        <v>18</v>
      </c>
    </row>
    <row r="123" spans="1:6">
      <c r="A123" s="7">
        <v>45823</v>
      </c>
      <c r="B123" s="4"/>
      <c r="C123" s="4"/>
      <c r="D123" s="4"/>
      <c r="E123" s="4"/>
      <c r="F123" s="4"/>
    </row>
    <row r="124" spans="1:6">
      <c r="A124" s="6">
        <v>45824</v>
      </c>
      <c r="B124" s="30">
        <v>2</v>
      </c>
      <c r="C124" s="31">
        <v>0</v>
      </c>
      <c r="D124" s="32">
        <v>10</v>
      </c>
      <c r="E124" s="33">
        <v>0</v>
      </c>
      <c r="F124" s="41" t="s">
        <v>21</v>
      </c>
    </row>
    <row r="125" spans="1:6">
      <c r="A125" s="6">
        <v>45825</v>
      </c>
      <c r="B125" s="30">
        <v>5</v>
      </c>
      <c r="C125" s="31">
        <v>0</v>
      </c>
      <c r="D125" s="32">
        <v>3</v>
      </c>
      <c r="E125" s="33">
        <v>0</v>
      </c>
      <c r="F125" s="41" t="s">
        <v>21</v>
      </c>
    </row>
    <row r="126" spans="1:6">
      <c r="A126" s="6">
        <v>45826</v>
      </c>
      <c r="B126" s="30">
        <v>6</v>
      </c>
      <c r="C126" s="31">
        <v>0</v>
      </c>
      <c r="D126" s="32">
        <v>11</v>
      </c>
      <c r="E126" s="33">
        <v>2</v>
      </c>
      <c r="F126" s="41" t="s">
        <v>21</v>
      </c>
    </row>
    <row r="127" spans="1:6">
      <c r="A127" s="6">
        <v>45827</v>
      </c>
      <c r="B127" s="42" t="s">
        <v>28</v>
      </c>
      <c r="C127" s="4"/>
      <c r="D127" s="4"/>
      <c r="E127" s="4"/>
      <c r="F127" s="4"/>
    </row>
    <row r="128" spans="1:6">
      <c r="A128" s="6">
        <v>45828</v>
      </c>
      <c r="B128" s="30"/>
      <c r="C128" s="31"/>
      <c r="D128" s="32"/>
      <c r="E128" s="33"/>
      <c r="F128" s="41"/>
    </row>
    <row r="129" spans="1:9">
      <c r="A129" s="7">
        <v>45829</v>
      </c>
      <c r="B129" s="3">
        <f>SUM(B124:B128)</f>
        <v>13</v>
      </c>
      <c r="C129" s="3">
        <f t="shared" ref="C129" si="42">SUM(C124:C128)</f>
        <v>0</v>
      </c>
      <c r="D129" s="3">
        <f t="shared" ref="D129" si="43">SUM(D124:D128)</f>
        <v>24</v>
      </c>
      <c r="E129" s="3">
        <f t="shared" ref="E129" si="44">SUM(E124:E128)</f>
        <v>2</v>
      </c>
      <c r="F129" s="3" t="s">
        <v>18</v>
      </c>
    </row>
    <row r="130" spans="1:9">
      <c r="A130" s="7">
        <v>45830</v>
      </c>
      <c r="B130" s="4"/>
      <c r="C130" s="4"/>
      <c r="D130" s="4"/>
      <c r="E130" s="4"/>
      <c r="F130" s="4"/>
    </row>
    <row r="131" spans="1:9">
      <c r="A131" s="6">
        <v>45831</v>
      </c>
      <c r="B131" s="30">
        <v>10</v>
      </c>
      <c r="C131" s="31">
        <v>14</v>
      </c>
      <c r="D131" s="32">
        <v>9</v>
      </c>
      <c r="E131" s="33">
        <v>1</v>
      </c>
      <c r="F131" s="41" t="s">
        <v>23</v>
      </c>
    </row>
    <row r="132" spans="1:9">
      <c r="A132" s="6">
        <v>45832</v>
      </c>
      <c r="B132" s="30">
        <v>7</v>
      </c>
      <c r="C132" s="31">
        <v>0</v>
      </c>
      <c r="D132" s="32">
        <v>8</v>
      </c>
      <c r="E132" s="33">
        <v>2</v>
      </c>
      <c r="F132" s="41" t="s">
        <v>23</v>
      </c>
    </row>
    <row r="133" spans="1:9">
      <c r="A133" s="6">
        <v>45833</v>
      </c>
      <c r="B133" s="30">
        <v>3</v>
      </c>
      <c r="C133" s="31">
        <v>0</v>
      </c>
      <c r="D133" s="32">
        <v>10</v>
      </c>
      <c r="E133" s="33">
        <v>2</v>
      </c>
      <c r="F133" s="41" t="s">
        <v>23</v>
      </c>
    </row>
    <row r="134" spans="1:9">
      <c r="A134" s="6">
        <v>45834</v>
      </c>
      <c r="B134" s="30">
        <v>37</v>
      </c>
      <c r="C134" s="31">
        <v>0</v>
      </c>
      <c r="D134" s="32">
        <v>25</v>
      </c>
      <c r="E134" s="33">
        <v>3</v>
      </c>
      <c r="F134" s="41" t="s">
        <v>23</v>
      </c>
    </row>
    <row r="135" spans="1:9">
      <c r="A135" s="6">
        <v>45835</v>
      </c>
      <c r="B135" s="30"/>
      <c r="C135" s="31"/>
      <c r="D135" s="32"/>
      <c r="E135" s="33"/>
      <c r="F135" s="41"/>
    </row>
    <row r="136" spans="1:9">
      <c r="A136" s="7">
        <v>45836</v>
      </c>
      <c r="B136" s="3">
        <f>SUM(B131:B135)</f>
        <v>57</v>
      </c>
      <c r="C136" s="3">
        <f t="shared" ref="C136" si="45">SUM(C131:C135)</f>
        <v>14</v>
      </c>
      <c r="D136" s="3">
        <f t="shared" ref="D136" si="46">SUM(D131:D135)</f>
        <v>52</v>
      </c>
      <c r="E136" s="3">
        <f t="shared" ref="E136" si="47">SUM(E131:E135)</f>
        <v>8</v>
      </c>
      <c r="F136" s="3" t="s">
        <v>18</v>
      </c>
    </row>
    <row r="137" spans="1:9">
      <c r="A137" s="12">
        <v>45837</v>
      </c>
      <c r="B137" s="13"/>
      <c r="C137" s="13"/>
      <c r="D137" s="13"/>
      <c r="E137" s="13"/>
      <c r="F137" s="13"/>
    </row>
    <row r="138" spans="1:9">
      <c r="A138" s="9">
        <v>45838</v>
      </c>
      <c r="B138" s="23">
        <v>9</v>
      </c>
      <c r="C138" s="24"/>
      <c r="D138" s="25">
        <v>16</v>
      </c>
      <c r="E138" s="26">
        <v>1</v>
      </c>
      <c r="F138" s="43" t="s">
        <v>24</v>
      </c>
      <c r="G138" s="59" t="s">
        <v>33</v>
      </c>
      <c r="H138" s="10">
        <f>SUM(B138:C138,B136,C136,B129,C129,B122,C122,B115,C115)</f>
        <v>148</v>
      </c>
      <c r="I138" s="11">
        <f>SUM(D136:E138,D129:E129,D122:E122,D115:E115)</f>
        <v>184</v>
      </c>
    </row>
    <row r="139" spans="1:9">
      <c r="A139" s="5">
        <v>45839</v>
      </c>
      <c r="B139" s="22">
        <v>1</v>
      </c>
      <c r="C139" s="27"/>
      <c r="D139" s="28">
        <v>19</v>
      </c>
      <c r="E139" s="29"/>
      <c r="F139" s="43" t="s">
        <v>24</v>
      </c>
    </row>
    <row r="140" spans="1:9">
      <c r="A140" s="6">
        <v>45840</v>
      </c>
      <c r="B140" s="30">
        <v>5</v>
      </c>
      <c r="C140" s="31"/>
      <c r="D140" s="32">
        <v>15</v>
      </c>
      <c r="E140" s="33">
        <v>3</v>
      </c>
      <c r="F140" s="43" t="s">
        <v>24</v>
      </c>
    </row>
    <row r="141" spans="1:9">
      <c r="A141" s="6">
        <v>45841</v>
      </c>
      <c r="B141" s="30">
        <v>6</v>
      </c>
      <c r="C141" s="31"/>
      <c r="D141" s="32">
        <v>12</v>
      </c>
      <c r="E141" s="33">
        <v>6</v>
      </c>
      <c r="F141" s="43" t="s">
        <v>24</v>
      </c>
    </row>
    <row r="142" spans="1:9">
      <c r="A142" s="6">
        <v>45842</v>
      </c>
      <c r="B142" s="30"/>
      <c r="C142" s="31"/>
      <c r="D142" s="32"/>
      <c r="E142" s="33"/>
      <c r="F142" s="41"/>
    </row>
    <row r="143" spans="1:9">
      <c r="A143" s="7">
        <v>45843</v>
      </c>
      <c r="B143" s="3">
        <f>SUM(B138:B142)</f>
        <v>21</v>
      </c>
      <c r="C143" s="3">
        <f t="shared" ref="C143" si="48">SUM(C138:C142)</f>
        <v>0</v>
      </c>
      <c r="D143" s="3">
        <f t="shared" ref="D143" si="49">SUM(D138:D142)</f>
        <v>62</v>
      </c>
      <c r="E143" s="3">
        <f t="shared" ref="E143" si="50">SUM(E138:E142)</f>
        <v>10</v>
      </c>
      <c r="F143" s="3" t="s">
        <v>18</v>
      </c>
    </row>
    <row r="144" spans="1:9">
      <c r="A144" s="7">
        <v>45844</v>
      </c>
      <c r="B144" s="4"/>
      <c r="C144" s="4"/>
      <c r="D144" s="4"/>
      <c r="E144" s="4"/>
      <c r="F144" s="4"/>
    </row>
    <row r="145" spans="1:6">
      <c r="A145" s="6">
        <v>45845</v>
      </c>
      <c r="B145" s="30">
        <v>2</v>
      </c>
      <c r="C145" s="31">
        <v>1</v>
      </c>
      <c r="D145" s="32">
        <v>32</v>
      </c>
      <c r="E145" s="33">
        <v>4</v>
      </c>
      <c r="F145" s="41" t="s">
        <v>21</v>
      </c>
    </row>
    <row r="146" spans="1:6">
      <c r="A146" s="6">
        <v>45846</v>
      </c>
      <c r="B146" s="30">
        <v>6</v>
      </c>
      <c r="C146" s="31">
        <v>0</v>
      </c>
      <c r="D146" s="32">
        <v>16</v>
      </c>
      <c r="E146" s="33">
        <v>2</v>
      </c>
      <c r="F146" s="41" t="s">
        <v>21</v>
      </c>
    </row>
    <row r="147" spans="1:6">
      <c r="A147" s="6">
        <v>45847</v>
      </c>
      <c r="B147" s="30">
        <v>0</v>
      </c>
      <c r="C147" s="31">
        <v>0</v>
      </c>
      <c r="D147" s="32">
        <v>3</v>
      </c>
      <c r="E147" s="33">
        <v>1</v>
      </c>
      <c r="F147" s="41" t="s">
        <v>21</v>
      </c>
    </row>
    <row r="148" spans="1:6">
      <c r="A148" s="6">
        <v>45848</v>
      </c>
      <c r="B148" s="30"/>
      <c r="C148" s="31"/>
      <c r="D148" s="32"/>
      <c r="E148" s="33"/>
      <c r="F148" s="41"/>
    </row>
    <row r="149" spans="1:6">
      <c r="A149" s="6">
        <v>45849</v>
      </c>
      <c r="B149" s="30"/>
      <c r="C149" s="31"/>
      <c r="D149" s="32"/>
      <c r="E149" s="33"/>
      <c r="F149" s="41"/>
    </row>
    <row r="150" spans="1:6">
      <c r="A150" s="7">
        <v>45850</v>
      </c>
      <c r="B150" s="3">
        <f>SUM(B145:B149)</f>
        <v>8</v>
      </c>
      <c r="C150" s="3">
        <f t="shared" ref="C150" si="51">SUM(C145:C149)</f>
        <v>1</v>
      </c>
      <c r="D150" s="3">
        <f t="shared" ref="D150" si="52">SUM(D145:D149)</f>
        <v>51</v>
      </c>
      <c r="E150" s="3">
        <f t="shared" ref="E150" si="53">SUM(E145:E149)</f>
        <v>7</v>
      </c>
      <c r="F150" s="3" t="s">
        <v>18</v>
      </c>
    </row>
    <row r="151" spans="1:6">
      <c r="A151" s="7">
        <v>45851</v>
      </c>
      <c r="B151" s="4"/>
      <c r="C151" s="4"/>
      <c r="D151" s="4"/>
      <c r="E151" s="4"/>
      <c r="F151" s="4"/>
    </row>
    <row r="152" spans="1:6">
      <c r="A152" s="6">
        <v>45852</v>
      </c>
      <c r="B152" s="30">
        <v>2</v>
      </c>
      <c r="C152" s="31">
        <v>0</v>
      </c>
      <c r="D152" s="32">
        <v>15</v>
      </c>
      <c r="E152" s="33">
        <v>4</v>
      </c>
      <c r="F152" s="41" t="s">
        <v>12</v>
      </c>
    </row>
    <row r="153" spans="1:6">
      <c r="A153" s="6">
        <v>45853</v>
      </c>
      <c r="B153" s="30">
        <v>3</v>
      </c>
      <c r="C153" s="31">
        <v>0</v>
      </c>
      <c r="D153" s="32">
        <v>10</v>
      </c>
      <c r="E153" s="33">
        <v>0</v>
      </c>
      <c r="F153" s="41" t="s">
        <v>12</v>
      </c>
    </row>
    <row r="154" spans="1:6">
      <c r="A154" s="6">
        <v>45854</v>
      </c>
      <c r="B154" s="30">
        <v>4</v>
      </c>
      <c r="C154" s="31">
        <v>0</v>
      </c>
      <c r="D154" s="32">
        <v>16</v>
      </c>
      <c r="E154" s="33">
        <v>2</v>
      </c>
      <c r="F154" s="41" t="s">
        <v>12</v>
      </c>
    </row>
    <row r="155" spans="1:6">
      <c r="A155" s="6">
        <v>45855</v>
      </c>
      <c r="B155" s="30">
        <v>0</v>
      </c>
      <c r="C155" s="31">
        <v>0</v>
      </c>
      <c r="D155" s="32">
        <v>8</v>
      </c>
      <c r="E155" s="33">
        <v>1</v>
      </c>
      <c r="F155" s="41" t="s">
        <v>12</v>
      </c>
    </row>
    <row r="156" spans="1:6">
      <c r="A156" s="6">
        <v>45856</v>
      </c>
      <c r="B156" s="30"/>
      <c r="C156" s="31"/>
      <c r="D156" s="32"/>
      <c r="E156" s="33"/>
      <c r="F156" s="41"/>
    </row>
    <row r="157" spans="1:6">
      <c r="A157" s="7">
        <v>45857</v>
      </c>
      <c r="B157" s="3">
        <f>SUM(B152:B156)</f>
        <v>9</v>
      </c>
      <c r="C157" s="3">
        <f t="shared" ref="C157" si="54">SUM(C152:C156)</f>
        <v>0</v>
      </c>
      <c r="D157" s="3">
        <f t="shared" ref="D157" si="55">SUM(D152:D156)</f>
        <v>49</v>
      </c>
      <c r="E157" s="3">
        <f t="shared" ref="E157" si="56">SUM(E152:E156)</f>
        <v>7</v>
      </c>
      <c r="F157" s="3" t="s">
        <v>18</v>
      </c>
    </row>
    <row r="158" spans="1:6">
      <c r="A158" s="7">
        <v>45858</v>
      </c>
      <c r="B158" s="4"/>
      <c r="C158" s="4"/>
      <c r="D158" s="4"/>
      <c r="E158" s="4"/>
      <c r="F158" s="4"/>
    </row>
    <row r="159" spans="1:6">
      <c r="A159" s="6">
        <v>45859</v>
      </c>
      <c r="B159" s="30">
        <v>0</v>
      </c>
      <c r="C159" s="31">
        <v>0</v>
      </c>
      <c r="D159" s="32">
        <v>16</v>
      </c>
      <c r="E159" s="33">
        <v>0</v>
      </c>
      <c r="F159" s="41" t="s">
        <v>12</v>
      </c>
    </row>
    <row r="160" spans="1:6">
      <c r="A160" s="6">
        <v>45860</v>
      </c>
      <c r="B160" s="30">
        <v>3</v>
      </c>
      <c r="C160" s="31">
        <v>2</v>
      </c>
      <c r="D160" s="32">
        <v>9</v>
      </c>
      <c r="E160" s="33">
        <v>2</v>
      </c>
      <c r="F160" s="41" t="s">
        <v>12</v>
      </c>
    </row>
    <row r="161" spans="1:9">
      <c r="A161" s="6">
        <v>45861</v>
      </c>
      <c r="B161" s="30">
        <v>3</v>
      </c>
      <c r="C161" s="31">
        <v>0</v>
      </c>
      <c r="D161" s="32">
        <v>6</v>
      </c>
      <c r="E161" s="33">
        <v>2</v>
      </c>
      <c r="F161" s="41" t="s">
        <v>12</v>
      </c>
    </row>
    <row r="162" spans="1:9">
      <c r="A162" s="6">
        <v>45862</v>
      </c>
      <c r="B162" s="30">
        <v>1</v>
      </c>
      <c r="C162" s="31">
        <v>0</v>
      </c>
      <c r="D162" s="32">
        <v>14</v>
      </c>
      <c r="E162" s="33">
        <v>0</v>
      </c>
      <c r="F162" s="41" t="s">
        <v>12</v>
      </c>
    </row>
    <row r="163" spans="1:9">
      <c r="A163" s="6">
        <v>45863</v>
      </c>
      <c r="B163" s="30"/>
      <c r="C163" s="31"/>
      <c r="D163" s="32"/>
      <c r="E163" s="33"/>
      <c r="F163" s="41"/>
    </row>
    <row r="164" spans="1:9">
      <c r="A164" s="7">
        <v>45864</v>
      </c>
      <c r="B164" s="3">
        <f>SUM(B159:B163)</f>
        <v>7</v>
      </c>
      <c r="C164" s="3">
        <f t="shared" ref="C164" si="57">SUM(C159:C163)</f>
        <v>2</v>
      </c>
      <c r="D164" s="3">
        <f t="shared" ref="D164" si="58">SUM(D159:D163)</f>
        <v>45</v>
      </c>
      <c r="E164" s="3">
        <f t="shared" ref="E164" si="59">SUM(E159:E163)</f>
        <v>4</v>
      </c>
      <c r="F164" s="3" t="s">
        <v>18</v>
      </c>
    </row>
    <row r="165" spans="1:9">
      <c r="A165" s="7">
        <v>45865</v>
      </c>
      <c r="B165" s="4"/>
      <c r="C165" s="4"/>
      <c r="D165" s="4"/>
      <c r="E165" s="4"/>
      <c r="F165" s="4"/>
    </row>
    <row r="166" spans="1:9">
      <c r="A166" s="6">
        <v>45866</v>
      </c>
      <c r="B166" s="30">
        <v>8</v>
      </c>
      <c r="C166" s="31">
        <v>0</v>
      </c>
      <c r="D166" s="32">
        <v>27</v>
      </c>
      <c r="E166" s="33">
        <v>1</v>
      </c>
      <c r="F166" s="41" t="s">
        <v>12</v>
      </c>
    </row>
    <row r="167" spans="1:9">
      <c r="A167" s="6">
        <v>45867</v>
      </c>
      <c r="B167" s="30">
        <v>3</v>
      </c>
      <c r="C167" s="31">
        <v>0</v>
      </c>
      <c r="D167" s="32">
        <v>4</v>
      </c>
      <c r="E167" s="33">
        <v>0</v>
      </c>
      <c r="F167" s="41" t="s">
        <v>12</v>
      </c>
    </row>
    <row r="168" spans="1:9">
      <c r="A168" s="16">
        <v>45868</v>
      </c>
      <c r="B168" s="34">
        <v>2</v>
      </c>
      <c r="C168" s="35">
        <v>1</v>
      </c>
      <c r="D168" s="36">
        <v>7</v>
      </c>
      <c r="E168" s="37">
        <v>0</v>
      </c>
      <c r="F168" s="40" t="s">
        <v>12</v>
      </c>
    </row>
    <row r="169" spans="1:9">
      <c r="A169" s="9">
        <v>45869</v>
      </c>
      <c r="B169" s="23">
        <v>2</v>
      </c>
      <c r="C169" s="24">
        <v>0</v>
      </c>
      <c r="D169" s="25">
        <v>21</v>
      </c>
      <c r="E169" s="26">
        <v>1</v>
      </c>
      <c r="F169" s="43" t="s">
        <v>23</v>
      </c>
      <c r="G169" s="59" t="s">
        <v>34</v>
      </c>
      <c r="H169" s="10">
        <f>SUM(B164:C169,C164,B157:C157,B150:C150,B143:C143,B139:C142)</f>
        <v>78</v>
      </c>
      <c r="I169" s="11">
        <f>SUM(D164:E169,D157,E157,D150:E151,D143,E143,D139:E142)</f>
        <v>351</v>
      </c>
    </row>
    <row r="170" spans="1:9">
      <c r="A170" s="5">
        <v>45870</v>
      </c>
      <c r="B170" s="22"/>
      <c r="C170" s="27"/>
      <c r="D170" s="28"/>
      <c r="E170" s="29"/>
      <c r="F170" s="44"/>
    </row>
    <row r="171" spans="1:9">
      <c r="A171" s="7">
        <v>45871</v>
      </c>
      <c r="B171" s="3">
        <f>SUM(B166:B170)</f>
        <v>15</v>
      </c>
      <c r="C171" s="3">
        <f t="shared" ref="C171" si="60">SUM(C166:C170)</f>
        <v>1</v>
      </c>
      <c r="D171" s="3">
        <f t="shared" ref="D171" si="61">SUM(D166:D170)</f>
        <v>59</v>
      </c>
      <c r="E171" s="3">
        <f t="shared" ref="E171" si="62">SUM(E166:E170)</f>
        <v>2</v>
      </c>
      <c r="F171" s="3" t="s">
        <v>18</v>
      </c>
    </row>
    <row r="172" spans="1:9">
      <c r="A172" s="7">
        <v>45872</v>
      </c>
      <c r="B172" s="4"/>
      <c r="C172" s="4"/>
      <c r="D172" s="4"/>
      <c r="E172" s="4"/>
      <c r="F172" s="4"/>
    </row>
    <row r="173" spans="1:9">
      <c r="A173" s="6">
        <v>45873</v>
      </c>
      <c r="B173" s="30" t="s">
        <v>35</v>
      </c>
      <c r="C173" s="31" t="s">
        <v>35</v>
      </c>
      <c r="D173" s="32" t="s">
        <v>35</v>
      </c>
      <c r="E173" s="33" t="s">
        <v>35</v>
      </c>
      <c r="F173" s="41" t="s">
        <v>35</v>
      </c>
    </row>
    <row r="174" spans="1:9">
      <c r="A174" s="6">
        <v>45874</v>
      </c>
      <c r="B174" s="30" t="s">
        <v>35</v>
      </c>
      <c r="C174" s="31" t="s">
        <v>35</v>
      </c>
      <c r="D174" s="32" t="s">
        <v>35</v>
      </c>
      <c r="E174" s="33" t="s">
        <v>35</v>
      </c>
      <c r="F174" s="41" t="s">
        <v>35</v>
      </c>
    </row>
    <row r="175" spans="1:9">
      <c r="A175" s="6">
        <v>45875</v>
      </c>
      <c r="B175" s="30" t="s">
        <v>35</v>
      </c>
      <c r="C175" s="31" t="s">
        <v>35</v>
      </c>
      <c r="D175" s="32" t="s">
        <v>35</v>
      </c>
      <c r="E175" s="33" t="s">
        <v>35</v>
      </c>
      <c r="F175" s="41" t="s">
        <v>35</v>
      </c>
    </row>
    <row r="176" spans="1:9">
      <c r="A176" s="6">
        <v>45876</v>
      </c>
      <c r="B176" s="30" t="s">
        <v>35</v>
      </c>
      <c r="C176" s="31" t="s">
        <v>35</v>
      </c>
      <c r="D176" s="32" t="s">
        <v>35</v>
      </c>
      <c r="E176" s="33" t="s">
        <v>35</v>
      </c>
      <c r="F176" s="41" t="s">
        <v>35</v>
      </c>
    </row>
    <row r="177" spans="1:6">
      <c r="A177" s="6">
        <v>45877</v>
      </c>
      <c r="B177" s="30" t="s">
        <v>35</v>
      </c>
      <c r="C177" s="31" t="s">
        <v>35</v>
      </c>
      <c r="D177" s="32" t="s">
        <v>35</v>
      </c>
      <c r="E177" s="33" t="s">
        <v>35</v>
      </c>
      <c r="F177" s="41" t="s">
        <v>35</v>
      </c>
    </row>
    <row r="178" spans="1:6">
      <c r="A178" s="7">
        <v>45878</v>
      </c>
      <c r="B178" s="3">
        <f>SUM(B173:B177)</f>
        <v>0</v>
      </c>
      <c r="C178" s="3">
        <f t="shared" ref="C178" si="63">SUM(C173:C177)</f>
        <v>0</v>
      </c>
      <c r="D178" s="3">
        <f t="shared" ref="D178" si="64">SUM(D173:D177)</f>
        <v>0</v>
      </c>
      <c r="E178" s="3">
        <f t="shared" ref="E178" si="65">SUM(E173:E177)</f>
        <v>0</v>
      </c>
      <c r="F178" s="3" t="s">
        <v>18</v>
      </c>
    </row>
    <row r="179" spans="1:6">
      <c r="A179" s="7">
        <v>45879</v>
      </c>
      <c r="B179" s="4"/>
      <c r="C179" s="4"/>
      <c r="D179" s="4"/>
      <c r="E179" s="4"/>
      <c r="F179" s="4"/>
    </row>
    <row r="180" spans="1:6">
      <c r="A180" s="6">
        <v>45880</v>
      </c>
      <c r="B180" s="30" t="s">
        <v>35</v>
      </c>
      <c r="C180" s="31" t="s">
        <v>35</v>
      </c>
      <c r="D180" s="32" t="s">
        <v>35</v>
      </c>
      <c r="E180" s="33" t="s">
        <v>35</v>
      </c>
      <c r="F180" s="41" t="s">
        <v>35</v>
      </c>
    </row>
    <row r="181" spans="1:6">
      <c r="A181" s="6">
        <v>45881</v>
      </c>
      <c r="B181" s="30" t="s">
        <v>35</v>
      </c>
      <c r="C181" s="31" t="s">
        <v>35</v>
      </c>
      <c r="D181" s="32" t="s">
        <v>35</v>
      </c>
      <c r="E181" s="33" t="s">
        <v>35</v>
      </c>
      <c r="F181" s="41" t="s">
        <v>35</v>
      </c>
    </row>
    <row r="182" spans="1:6">
      <c r="A182" s="6">
        <v>45882</v>
      </c>
      <c r="B182" s="30" t="s">
        <v>35</v>
      </c>
      <c r="C182" s="31" t="s">
        <v>35</v>
      </c>
      <c r="D182" s="32" t="s">
        <v>35</v>
      </c>
      <c r="E182" s="33" t="s">
        <v>35</v>
      </c>
      <c r="F182" s="41" t="s">
        <v>35</v>
      </c>
    </row>
    <row r="183" spans="1:6">
      <c r="A183" s="6">
        <v>45883</v>
      </c>
      <c r="B183" s="30" t="s">
        <v>35</v>
      </c>
      <c r="C183" s="31" t="s">
        <v>35</v>
      </c>
      <c r="D183" s="32" t="s">
        <v>35</v>
      </c>
      <c r="E183" s="33" t="s">
        <v>35</v>
      </c>
      <c r="F183" s="41" t="s">
        <v>35</v>
      </c>
    </row>
    <row r="184" spans="1:6">
      <c r="A184" s="6">
        <v>45884</v>
      </c>
      <c r="B184" s="30" t="s">
        <v>35</v>
      </c>
      <c r="C184" s="31" t="s">
        <v>35</v>
      </c>
      <c r="D184" s="32" t="s">
        <v>35</v>
      </c>
      <c r="E184" s="33" t="s">
        <v>35</v>
      </c>
      <c r="F184" s="41" t="s">
        <v>35</v>
      </c>
    </row>
    <row r="185" spans="1:6">
      <c r="A185" s="7">
        <v>45885</v>
      </c>
      <c r="B185" s="3">
        <f>SUM(B180:B184)</f>
        <v>0</v>
      </c>
      <c r="C185" s="3">
        <f t="shared" ref="C185" si="66">SUM(C180:C184)</f>
        <v>0</v>
      </c>
      <c r="D185" s="3">
        <f t="shared" ref="D185" si="67">SUM(D180:D184)</f>
        <v>0</v>
      </c>
      <c r="E185" s="3">
        <f t="shared" ref="E185" si="68">SUM(E180:E184)</f>
        <v>0</v>
      </c>
      <c r="F185" s="3" t="s">
        <v>18</v>
      </c>
    </row>
    <row r="186" spans="1:6">
      <c r="A186" s="7">
        <v>45886</v>
      </c>
      <c r="B186" s="42"/>
      <c r="C186" s="4"/>
      <c r="D186" s="4"/>
      <c r="E186" s="4"/>
      <c r="F186" s="4"/>
    </row>
    <row r="187" spans="1:6">
      <c r="A187" s="6">
        <v>45887</v>
      </c>
      <c r="B187" s="30" t="s">
        <v>35</v>
      </c>
      <c r="C187" s="31" t="s">
        <v>35</v>
      </c>
      <c r="D187" s="32" t="s">
        <v>35</v>
      </c>
      <c r="E187" s="33" t="s">
        <v>35</v>
      </c>
      <c r="F187" s="41" t="s">
        <v>35</v>
      </c>
    </row>
    <row r="188" spans="1:6">
      <c r="A188" s="6">
        <v>45888</v>
      </c>
      <c r="B188" s="30" t="s">
        <v>35</v>
      </c>
      <c r="C188" s="31" t="s">
        <v>35</v>
      </c>
      <c r="D188" s="32" t="s">
        <v>35</v>
      </c>
      <c r="E188" s="33" t="s">
        <v>35</v>
      </c>
      <c r="F188" s="41" t="s">
        <v>35</v>
      </c>
    </row>
    <row r="189" spans="1:6">
      <c r="A189" s="6">
        <v>45889</v>
      </c>
      <c r="B189" s="30" t="s">
        <v>35</v>
      </c>
      <c r="C189" s="31" t="s">
        <v>35</v>
      </c>
      <c r="D189" s="32" t="s">
        <v>35</v>
      </c>
      <c r="E189" s="33" t="s">
        <v>35</v>
      </c>
      <c r="F189" s="41" t="s">
        <v>35</v>
      </c>
    </row>
    <row r="190" spans="1:6">
      <c r="A190" s="6">
        <v>45890</v>
      </c>
      <c r="B190" s="30" t="s">
        <v>35</v>
      </c>
      <c r="C190" s="31" t="s">
        <v>35</v>
      </c>
      <c r="D190" s="32" t="s">
        <v>35</v>
      </c>
      <c r="E190" s="33" t="s">
        <v>35</v>
      </c>
      <c r="F190" s="41" t="s">
        <v>35</v>
      </c>
    </row>
    <row r="191" spans="1:6">
      <c r="A191" s="6">
        <v>45891</v>
      </c>
      <c r="B191" s="30" t="s">
        <v>35</v>
      </c>
      <c r="C191" s="31" t="s">
        <v>35</v>
      </c>
      <c r="D191" s="32" t="s">
        <v>35</v>
      </c>
      <c r="E191" s="33" t="s">
        <v>35</v>
      </c>
      <c r="F191" s="41" t="s">
        <v>35</v>
      </c>
    </row>
    <row r="192" spans="1:6">
      <c r="A192" s="7">
        <v>45892</v>
      </c>
      <c r="B192" s="3">
        <f>SUM(B187:B191)</f>
        <v>0</v>
      </c>
      <c r="C192" s="3">
        <f t="shared" ref="C192" si="69">SUM(C187:C191)</f>
        <v>0</v>
      </c>
      <c r="D192" s="3">
        <f t="shared" ref="D192" si="70">SUM(D187:D191)</f>
        <v>0</v>
      </c>
      <c r="E192" s="3">
        <f t="shared" ref="E192" si="71">SUM(E187:E191)</f>
        <v>0</v>
      </c>
      <c r="F192" s="3" t="s">
        <v>18</v>
      </c>
    </row>
    <row r="193" spans="1:9">
      <c r="A193" s="7">
        <v>45893</v>
      </c>
      <c r="B193" s="4"/>
      <c r="C193" s="4"/>
      <c r="D193" s="4"/>
      <c r="E193" s="4"/>
      <c r="F193" s="4"/>
    </row>
    <row r="194" spans="1:9">
      <c r="A194" s="6">
        <v>45894</v>
      </c>
      <c r="B194" s="30">
        <v>7</v>
      </c>
      <c r="C194" s="31">
        <v>1</v>
      </c>
      <c r="D194" s="32">
        <v>5</v>
      </c>
      <c r="E194" s="33">
        <v>0</v>
      </c>
      <c r="F194" s="41" t="s">
        <v>12</v>
      </c>
    </row>
    <row r="195" spans="1:9">
      <c r="A195" s="6">
        <v>45895</v>
      </c>
      <c r="B195" s="30">
        <v>14</v>
      </c>
      <c r="C195" s="31">
        <v>0</v>
      </c>
      <c r="D195" s="32">
        <v>4</v>
      </c>
      <c r="E195" s="33">
        <v>0</v>
      </c>
      <c r="F195" s="41" t="s">
        <v>12</v>
      </c>
    </row>
    <row r="196" spans="1:9">
      <c r="A196" s="6">
        <v>45896</v>
      </c>
      <c r="B196" s="30">
        <v>22</v>
      </c>
      <c r="C196" s="31">
        <v>0</v>
      </c>
      <c r="D196" s="32">
        <v>15</v>
      </c>
      <c r="E196" s="33">
        <v>2</v>
      </c>
      <c r="F196" s="41" t="s">
        <v>12</v>
      </c>
    </row>
    <row r="197" spans="1:9">
      <c r="A197" s="6">
        <v>45897</v>
      </c>
      <c r="B197" s="30">
        <v>15</v>
      </c>
      <c r="C197" s="31">
        <v>0</v>
      </c>
      <c r="D197" s="32">
        <v>18</v>
      </c>
      <c r="E197" s="33">
        <v>0</v>
      </c>
      <c r="F197" s="41" t="s">
        <v>12</v>
      </c>
    </row>
    <row r="198" spans="1:9">
      <c r="A198" s="6">
        <v>45898</v>
      </c>
      <c r="B198" s="30"/>
      <c r="C198" s="31"/>
      <c r="D198" s="32"/>
      <c r="E198" s="33"/>
      <c r="F198" s="41"/>
    </row>
    <row r="199" spans="1:9">
      <c r="A199" s="12">
        <v>45899</v>
      </c>
      <c r="B199" s="45">
        <f>SUM(B194:B198)</f>
        <v>58</v>
      </c>
      <c r="C199" s="45">
        <f t="shared" ref="C199" si="72">SUM(C194:C198)</f>
        <v>1</v>
      </c>
      <c r="D199" s="45">
        <f t="shared" ref="D199" si="73">SUM(D194:D198)</f>
        <v>42</v>
      </c>
      <c r="E199" s="45">
        <f t="shared" ref="E199" si="74">SUM(E194:E198)</f>
        <v>2</v>
      </c>
      <c r="F199" s="45" t="s">
        <v>18</v>
      </c>
    </row>
    <row r="200" spans="1:9">
      <c r="A200" s="14">
        <v>45900</v>
      </c>
      <c r="B200" s="46"/>
      <c r="C200" s="46"/>
      <c r="D200" s="46"/>
      <c r="E200" s="46"/>
      <c r="F200" s="46"/>
      <c r="G200" s="59" t="s">
        <v>36</v>
      </c>
      <c r="H200" s="10">
        <f>SUM(B199:C199,B192,B192,C192,B185,C185,B178,C178,C46:D46,B170:C170)</f>
        <v>59</v>
      </c>
      <c r="I200" s="11">
        <f>SUM(D199:E199,D192,E192,D185,E185,D178,E178,D170,E170)</f>
        <v>44</v>
      </c>
    </row>
    <row r="201" spans="1:9">
      <c r="A201" s="5">
        <v>45901</v>
      </c>
      <c r="B201" s="22"/>
      <c r="C201" s="27"/>
      <c r="D201" s="28"/>
      <c r="E201" s="29"/>
      <c r="F201" s="44"/>
    </row>
    <row r="202" spans="1:9">
      <c r="A202" s="6">
        <v>45902</v>
      </c>
      <c r="B202" s="30"/>
      <c r="C202" s="31"/>
      <c r="D202" s="32"/>
      <c r="E202" s="33"/>
      <c r="F202" s="41"/>
    </row>
    <row r="203" spans="1:9">
      <c r="A203" s="6">
        <v>45903</v>
      </c>
      <c r="B203" s="30"/>
      <c r="C203" s="31"/>
      <c r="D203" s="32"/>
      <c r="E203" s="33"/>
      <c r="F203" s="41"/>
    </row>
    <row r="204" spans="1:9">
      <c r="A204" s="6">
        <v>45904</v>
      </c>
      <c r="B204" s="30"/>
      <c r="C204" s="31"/>
      <c r="D204" s="32"/>
      <c r="E204" s="33"/>
      <c r="F204" s="41"/>
    </row>
    <row r="205" spans="1:9">
      <c r="A205" s="6">
        <v>45905</v>
      </c>
      <c r="B205" s="30"/>
      <c r="C205" s="31"/>
      <c r="D205" s="32"/>
      <c r="E205" s="33"/>
      <c r="F205" s="41"/>
    </row>
    <row r="206" spans="1:9">
      <c r="A206" s="7">
        <v>45906</v>
      </c>
      <c r="B206" s="3">
        <f>SUM(B201:B205)</f>
        <v>0</v>
      </c>
      <c r="C206" s="3">
        <f t="shared" ref="C206" si="75">SUM(C201:C205)</f>
        <v>0</v>
      </c>
      <c r="D206" s="3">
        <f t="shared" ref="D206" si="76">SUM(D201:D205)</f>
        <v>0</v>
      </c>
      <c r="E206" s="3">
        <f t="shared" ref="E206" si="77">SUM(E201:E205)</f>
        <v>0</v>
      </c>
      <c r="F206" s="3" t="s">
        <v>18</v>
      </c>
    </row>
    <row r="207" spans="1:9">
      <c r="A207" s="7">
        <v>45907</v>
      </c>
      <c r="B207" s="4"/>
      <c r="C207" s="4"/>
      <c r="D207" s="4"/>
      <c r="E207" s="4"/>
      <c r="F207" s="4"/>
    </row>
    <row r="208" spans="1:9">
      <c r="A208" s="6">
        <v>45908</v>
      </c>
      <c r="B208" s="30"/>
      <c r="C208" s="31"/>
      <c r="D208" s="32"/>
      <c r="E208" s="33"/>
      <c r="F208" s="41"/>
    </row>
    <row r="209" spans="1:6">
      <c r="A209" s="6">
        <v>45909</v>
      </c>
      <c r="B209" s="30"/>
      <c r="C209" s="31"/>
      <c r="D209" s="32"/>
      <c r="E209" s="33"/>
      <c r="F209" s="41"/>
    </row>
    <row r="210" spans="1:6">
      <c r="A210" s="6">
        <v>45910</v>
      </c>
      <c r="B210" s="30"/>
      <c r="C210" s="31"/>
      <c r="D210" s="32"/>
      <c r="E210" s="33"/>
      <c r="F210" s="41"/>
    </row>
    <row r="211" spans="1:6">
      <c r="A211" s="6">
        <v>45911</v>
      </c>
      <c r="B211" s="30"/>
      <c r="C211" s="31"/>
      <c r="D211" s="32"/>
      <c r="E211" s="33"/>
      <c r="F211" s="41"/>
    </row>
    <row r="212" spans="1:6">
      <c r="A212" s="6">
        <v>45912</v>
      </c>
      <c r="B212" s="30"/>
      <c r="C212" s="31"/>
      <c r="D212" s="32"/>
      <c r="E212" s="33"/>
      <c r="F212" s="41"/>
    </row>
    <row r="213" spans="1:6">
      <c r="A213" s="7">
        <v>45913</v>
      </c>
      <c r="B213" s="3">
        <f>SUM(B208:B212)</f>
        <v>0</v>
      </c>
      <c r="C213" s="3">
        <f t="shared" ref="C213" si="78">SUM(C208:C212)</f>
        <v>0</v>
      </c>
      <c r="D213" s="3">
        <f t="shared" ref="D213" si="79">SUM(D208:D212)</f>
        <v>0</v>
      </c>
      <c r="E213" s="3">
        <f t="shared" ref="E213" si="80">SUM(E208:E212)</f>
        <v>0</v>
      </c>
      <c r="F213" s="3" t="s">
        <v>18</v>
      </c>
    </row>
    <row r="214" spans="1:6">
      <c r="A214" s="7">
        <v>45914</v>
      </c>
      <c r="B214" s="47"/>
      <c r="C214" s="47"/>
      <c r="D214" s="47"/>
      <c r="E214" s="47"/>
      <c r="F214" s="47"/>
    </row>
    <row r="215" spans="1:6">
      <c r="A215" s="6">
        <v>45915</v>
      </c>
      <c r="B215" s="30"/>
      <c r="C215" s="31"/>
      <c r="D215" s="32"/>
      <c r="E215" s="33"/>
      <c r="F215" s="41"/>
    </row>
    <row r="216" spans="1:6">
      <c r="A216" s="6">
        <v>45916</v>
      </c>
      <c r="B216" s="30"/>
      <c r="C216" s="31"/>
      <c r="D216" s="32"/>
      <c r="E216" s="33"/>
      <c r="F216" s="41"/>
    </row>
    <row r="217" spans="1:6">
      <c r="A217" s="6">
        <v>45917</v>
      </c>
      <c r="B217" s="30"/>
      <c r="C217" s="31"/>
      <c r="D217" s="32"/>
      <c r="E217" s="33"/>
      <c r="F217" s="41"/>
    </row>
    <row r="218" spans="1:6">
      <c r="A218" s="6">
        <v>45918</v>
      </c>
      <c r="B218" s="30"/>
      <c r="C218" s="31"/>
      <c r="D218" s="32"/>
      <c r="E218" s="33"/>
      <c r="F218" s="41"/>
    </row>
    <row r="219" spans="1:6">
      <c r="A219" s="6">
        <v>45919</v>
      </c>
      <c r="B219" s="30"/>
      <c r="C219" s="31"/>
      <c r="D219" s="32"/>
      <c r="E219" s="33"/>
      <c r="F219" s="41"/>
    </row>
    <row r="220" spans="1:6">
      <c r="A220" s="7">
        <v>45920</v>
      </c>
      <c r="B220" s="3">
        <f>SUM(B215:B219)</f>
        <v>0</v>
      </c>
      <c r="C220" s="3">
        <f t="shared" ref="C220" si="81">SUM(C215:C219)</f>
        <v>0</v>
      </c>
      <c r="D220" s="3">
        <f t="shared" ref="D220" si="82">SUM(D215:D219)</f>
        <v>0</v>
      </c>
      <c r="E220" s="3">
        <f t="shared" ref="E220" si="83">SUM(E215:E219)</f>
        <v>0</v>
      </c>
      <c r="F220" s="3" t="s">
        <v>18</v>
      </c>
    </row>
    <row r="221" spans="1:6">
      <c r="A221" s="7">
        <v>45921</v>
      </c>
      <c r="B221" s="4"/>
      <c r="C221" s="4"/>
      <c r="D221" s="4"/>
      <c r="E221" s="4"/>
      <c r="F221" s="4"/>
    </row>
    <row r="222" spans="1:6">
      <c r="A222" s="6">
        <v>45922</v>
      </c>
      <c r="B222" s="30"/>
      <c r="C222" s="31"/>
      <c r="D222" s="32"/>
      <c r="E222" s="33"/>
      <c r="F222" s="41"/>
    </row>
    <row r="223" spans="1:6">
      <c r="A223" s="6">
        <v>45923</v>
      </c>
      <c r="B223" s="30"/>
      <c r="C223" s="31"/>
      <c r="D223" s="32"/>
      <c r="E223" s="33"/>
      <c r="F223" s="41"/>
    </row>
    <row r="224" spans="1:6">
      <c r="A224" s="6">
        <v>45924</v>
      </c>
      <c r="B224" s="30"/>
      <c r="C224" s="31"/>
      <c r="D224" s="32"/>
      <c r="E224" s="33"/>
      <c r="F224" s="41"/>
    </row>
    <row r="225" spans="1:9">
      <c r="A225" s="6">
        <v>45925</v>
      </c>
      <c r="B225" s="30"/>
      <c r="C225" s="31"/>
      <c r="D225" s="32"/>
      <c r="E225" s="33"/>
      <c r="F225" s="41"/>
    </row>
    <row r="226" spans="1:9">
      <c r="A226" s="6">
        <v>45926</v>
      </c>
      <c r="B226" s="30"/>
      <c r="C226" s="31"/>
      <c r="D226" s="32"/>
      <c r="E226" s="33"/>
      <c r="F226" s="41"/>
    </row>
    <row r="227" spans="1:9">
      <c r="A227" s="7">
        <v>45927</v>
      </c>
      <c r="B227" s="3">
        <f>SUM(B222:B226)</f>
        <v>0</v>
      </c>
      <c r="C227" s="3">
        <f t="shared" ref="C227" si="84">SUM(C222:C226)</f>
        <v>0</v>
      </c>
      <c r="D227" s="3">
        <f t="shared" ref="D227" si="85">SUM(D222:D226)</f>
        <v>0</v>
      </c>
      <c r="E227" s="3">
        <f t="shared" ref="E227" si="86">SUM(E222:E226)</f>
        <v>0</v>
      </c>
      <c r="F227" s="3" t="s">
        <v>18</v>
      </c>
    </row>
    <row r="228" spans="1:9">
      <c r="A228" s="7">
        <v>45928</v>
      </c>
      <c r="B228" s="4"/>
      <c r="C228" s="4"/>
      <c r="D228" s="4"/>
      <c r="E228" s="4"/>
      <c r="F228" s="4"/>
    </row>
    <row r="229" spans="1:9">
      <c r="A229" s="16">
        <v>45929</v>
      </c>
      <c r="B229" s="34"/>
      <c r="C229" s="35"/>
      <c r="D229" s="36"/>
      <c r="E229" s="37"/>
      <c r="F229" s="40"/>
    </row>
    <row r="230" spans="1:9">
      <c r="A230" s="9">
        <v>45930</v>
      </c>
      <c r="B230" s="23"/>
      <c r="C230" s="24"/>
      <c r="D230" s="25"/>
      <c r="E230" s="26"/>
      <c r="F230" s="43"/>
      <c r="G230" s="59" t="s">
        <v>37</v>
      </c>
      <c r="H230" s="10">
        <f>SUM(B229:C230,B227:C227,B220:C220,B213:C213,B206:C206)</f>
        <v>0</v>
      </c>
      <c r="I230" s="11">
        <f>SUM(D229:E230,D227:E227,D220:E220,D213:E214,D206:E206)</f>
        <v>0</v>
      </c>
    </row>
    <row r="231" spans="1:9">
      <c r="A231" s="5">
        <v>45931</v>
      </c>
      <c r="B231" s="22"/>
      <c r="C231" s="27"/>
      <c r="D231" s="28"/>
      <c r="E231" s="29"/>
      <c r="F231" s="44"/>
    </row>
    <row r="232" spans="1:9">
      <c r="A232" s="6">
        <v>45932</v>
      </c>
      <c r="B232" s="30"/>
      <c r="C232" s="31"/>
      <c r="D232" s="32"/>
      <c r="E232" s="33"/>
      <c r="F232" s="41"/>
    </row>
    <row r="233" spans="1:9">
      <c r="A233" s="6">
        <v>45933</v>
      </c>
      <c r="B233" s="42" t="s">
        <v>28</v>
      </c>
      <c r="C233" s="42"/>
      <c r="D233" s="42"/>
      <c r="E233" s="42"/>
      <c r="F233" s="42"/>
    </row>
    <row r="234" spans="1:9">
      <c r="A234" s="7">
        <v>45934</v>
      </c>
      <c r="B234" s="3">
        <f>SUM(B229:B233)</f>
        <v>0</v>
      </c>
      <c r="C234" s="3">
        <f t="shared" ref="C234" si="87">SUM(C229:C233)</f>
        <v>0</v>
      </c>
      <c r="D234" s="3">
        <f t="shared" ref="D234" si="88">SUM(D229:D233)</f>
        <v>0</v>
      </c>
      <c r="E234" s="3">
        <f t="shared" ref="E234" si="89">SUM(E229:E233)</f>
        <v>0</v>
      </c>
      <c r="F234" s="3" t="s">
        <v>18</v>
      </c>
    </row>
    <row r="235" spans="1:9">
      <c r="A235" s="7">
        <v>45935</v>
      </c>
      <c r="B235" s="4"/>
      <c r="C235" s="4"/>
      <c r="D235" s="4"/>
      <c r="E235" s="4"/>
      <c r="F235" s="4"/>
    </row>
    <row r="236" spans="1:9">
      <c r="A236" s="6">
        <v>45936</v>
      </c>
      <c r="B236" s="30"/>
      <c r="C236" s="31"/>
      <c r="D236" s="32"/>
      <c r="E236" s="33"/>
      <c r="F236" s="41"/>
    </row>
    <row r="237" spans="1:9">
      <c r="A237" s="6">
        <v>45937</v>
      </c>
      <c r="B237" s="30"/>
      <c r="C237" s="31"/>
      <c r="D237" s="32"/>
      <c r="E237" s="33"/>
      <c r="F237" s="41"/>
    </row>
    <row r="238" spans="1:9">
      <c r="A238" s="6">
        <v>45938</v>
      </c>
      <c r="B238" s="30"/>
      <c r="C238" s="31"/>
      <c r="D238" s="32"/>
      <c r="E238" s="33"/>
      <c r="F238" s="41"/>
    </row>
    <row r="239" spans="1:9">
      <c r="A239" s="6">
        <v>45939</v>
      </c>
      <c r="B239" s="30"/>
      <c r="C239" s="31"/>
      <c r="D239" s="32"/>
      <c r="E239" s="33"/>
      <c r="F239" s="41"/>
    </row>
    <row r="240" spans="1:9">
      <c r="A240" s="6">
        <v>45940</v>
      </c>
      <c r="B240" s="30"/>
      <c r="C240" s="31"/>
      <c r="D240" s="32"/>
      <c r="E240" s="33"/>
      <c r="F240" s="41"/>
    </row>
    <row r="241" spans="1:6">
      <c r="A241" s="7">
        <v>45941</v>
      </c>
      <c r="B241" s="3">
        <f>SUM(B236:B240)</f>
        <v>0</v>
      </c>
      <c r="C241" s="3">
        <f t="shared" ref="C241" si="90">SUM(C236:C240)</f>
        <v>0</v>
      </c>
      <c r="D241" s="3">
        <f t="shared" ref="D241" si="91">SUM(D236:D240)</f>
        <v>0</v>
      </c>
      <c r="E241" s="3">
        <f t="shared" ref="E241" si="92">SUM(E236:E240)</f>
        <v>0</v>
      </c>
      <c r="F241" s="3" t="s">
        <v>18</v>
      </c>
    </row>
    <row r="242" spans="1:6">
      <c r="A242" s="7">
        <v>45942</v>
      </c>
      <c r="B242" s="4"/>
      <c r="C242" s="4"/>
      <c r="D242" s="4"/>
      <c r="E242" s="4"/>
      <c r="F242" s="4"/>
    </row>
    <row r="243" spans="1:6">
      <c r="A243" s="6">
        <v>45943</v>
      </c>
      <c r="B243" s="30"/>
      <c r="C243" s="31"/>
      <c r="D243" s="32"/>
      <c r="E243" s="33"/>
      <c r="F243" s="41"/>
    </row>
    <row r="244" spans="1:6">
      <c r="A244" s="6">
        <v>45944</v>
      </c>
      <c r="B244" s="30"/>
      <c r="C244" s="31"/>
      <c r="D244" s="32"/>
      <c r="E244" s="33"/>
      <c r="F244" s="41"/>
    </row>
    <row r="245" spans="1:6">
      <c r="A245" s="6">
        <v>45945</v>
      </c>
      <c r="B245" s="30"/>
      <c r="C245" s="31"/>
      <c r="D245" s="32"/>
      <c r="E245" s="33"/>
      <c r="F245" s="41"/>
    </row>
    <row r="246" spans="1:6">
      <c r="A246" s="6">
        <v>45946</v>
      </c>
      <c r="B246" s="30"/>
      <c r="C246" s="31"/>
      <c r="D246" s="32"/>
      <c r="E246" s="33"/>
      <c r="F246" s="41"/>
    </row>
    <row r="247" spans="1:6">
      <c r="A247" s="6">
        <v>45947</v>
      </c>
      <c r="B247" s="30"/>
      <c r="C247" s="31"/>
      <c r="D247" s="32"/>
      <c r="E247" s="33"/>
      <c r="F247" s="41"/>
    </row>
    <row r="248" spans="1:6">
      <c r="A248" s="7">
        <v>45948</v>
      </c>
      <c r="B248" s="3">
        <f>SUM(B243:B247)</f>
        <v>0</v>
      </c>
      <c r="C248" s="3">
        <f t="shared" ref="C248" si="93">SUM(C243:C247)</f>
        <v>0</v>
      </c>
      <c r="D248" s="3">
        <f t="shared" ref="D248" si="94">SUM(D243:D247)</f>
        <v>0</v>
      </c>
      <c r="E248" s="3">
        <f t="shared" ref="E248" si="95">SUM(E243:E247)</f>
        <v>0</v>
      </c>
      <c r="F248" s="3" t="s">
        <v>18</v>
      </c>
    </row>
    <row r="249" spans="1:6">
      <c r="A249" s="7">
        <v>45949</v>
      </c>
      <c r="B249" s="4"/>
      <c r="C249" s="4"/>
      <c r="D249" s="4"/>
      <c r="E249" s="4"/>
      <c r="F249" s="4"/>
    </row>
    <row r="250" spans="1:6">
      <c r="A250" s="6">
        <v>45950</v>
      </c>
      <c r="B250" s="30"/>
      <c r="C250" s="31"/>
      <c r="D250" s="32"/>
      <c r="E250" s="33"/>
      <c r="F250" s="41"/>
    </row>
    <row r="251" spans="1:6">
      <c r="A251" s="6">
        <v>45951</v>
      </c>
      <c r="B251" s="30"/>
      <c r="C251" s="31"/>
      <c r="D251" s="32"/>
      <c r="E251" s="33"/>
      <c r="F251" s="41"/>
    </row>
    <row r="252" spans="1:6">
      <c r="A252" s="6">
        <v>45952</v>
      </c>
      <c r="B252" s="30"/>
      <c r="C252" s="31"/>
      <c r="D252" s="32"/>
      <c r="E252" s="33"/>
      <c r="F252" s="41"/>
    </row>
    <row r="253" spans="1:6">
      <c r="A253" s="6">
        <v>45953</v>
      </c>
      <c r="B253" s="30"/>
      <c r="C253" s="31"/>
      <c r="D253" s="32"/>
      <c r="E253" s="33"/>
      <c r="F253" s="41"/>
    </row>
    <row r="254" spans="1:6">
      <c r="A254" s="6">
        <v>45954</v>
      </c>
      <c r="B254" s="30"/>
      <c r="C254" s="31"/>
      <c r="D254" s="32"/>
      <c r="E254" s="33"/>
      <c r="F254" s="41"/>
    </row>
    <row r="255" spans="1:6">
      <c r="A255" s="7">
        <v>45955</v>
      </c>
      <c r="B255" s="3">
        <f>SUM(B250:B254)</f>
        <v>0</v>
      </c>
      <c r="C255" s="3">
        <f t="shared" ref="C255" si="96">SUM(C250:C254)</f>
        <v>0</v>
      </c>
      <c r="D255" s="3">
        <f t="shared" ref="D255" si="97">SUM(D250:D254)</f>
        <v>0</v>
      </c>
      <c r="E255" s="3">
        <f t="shared" ref="E255" si="98">SUM(E250:E254)</f>
        <v>0</v>
      </c>
      <c r="F255" s="3" t="s">
        <v>18</v>
      </c>
    </row>
    <row r="256" spans="1:6">
      <c r="A256" s="7">
        <v>45956</v>
      </c>
      <c r="B256" s="4"/>
      <c r="C256" s="4"/>
      <c r="D256" s="4"/>
      <c r="E256" s="4"/>
      <c r="F256" s="4"/>
    </row>
    <row r="257" spans="1:9">
      <c r="A257" s="6">
        <v>45957</v>
      </c>
      <c r="B257" s="30"/>
      <c r="C257" s="31"/>
      <c r="D257" s="32"/>
      <c r="E257" s="33"/>
      <c r="F257" s="41"/>
    </row>
    <row r="258" spans="1:9">
      <c r="A258" s="6">
        <v>45958</v>
      </c>
      <c r="B258" s="30"/>
      <c r="C258" s="31"/>
      <c r="D258" s="32"/>
      <c r="E258" s="33"/>
      <c r="F258" s="41"/>
    </row>
    <row r="259" spans="1:9">
      <c r="A259" s="6">
        <v>45959</v>
      </c>
      <c r="B259" s="30"/>
      <c r="C259" s="31"/>
      <c r="D259" s="32"/>
      <c r="E259" s="33"/>
      <c r="F259" s="41"/>
    </row>
    <row r="260" spans="1:9">
      <c r="A260" s="6">
        <v>45960</v>
      </c>
      <c r="B260" s="30"/>
      <c r="C260" s="31"/>
      <c r="D260" s="32"/>
      <c r="E260" s="33"/>
      <c r="F260" s="41"/>
    </row>
    <row r="261" spans="1:9">
      <c r="A261" s="16">
        <v>45961</v>
      </c>
      <c r="B261" s="34"/>
      <c r="C261" s="35"/>
      <c r="D261" s="36"/>
      <c r="E261" s="37"/>
      <c r="F261" s="40"/>
    </row>
    <row r="262" spans="1:9">
      <c r="A262" s="14">
        <v>45962</v>
      </c>
      <c r="B262" s="48" t="str">
        <f>"Feiertag" &amp; "                  " &amp; B257+B258+B259+B260+B261</f>
        <v>Feiertag                  0</v>
      </c>
      <c r="C262" s="49">
        <f t="shared" ref="C262" si="99">SUM(C257:C261)</f>
        <v>0</v>
      </c>
      <c r="D262" s="49">
        <f t="shared" ref="D262" si="100">SUM(D257:D261)</f>
        <v>0</v>
      </c>
      <c r="E262" s="49">
        <f t="shared" ref="E262" si="101">SUM(E257:E261)</f>
        <v>0</v>
      </c>
      <c r="F262" s="49" t="s">
        <v>18</v>
      </c>
      <c r="G262" s="59" t="s">
        <v>38</v>
      </c>
      <c r="H262" s="10">
        <f>SUM(B257:C261,B255,C255,B248,C248,B241,B241,C241,B234,C234)</f>
        <v>0</v>
      </c>
      <c r="I262" s="11">
        <f>SUM(D257:E261,D255:E255,D248:E248,D241:E241,D234:E235,E235)</f>
        <v>0</v>
      </c>
    </row>
    <row r="263" spans="1:9">
      <c r="A263" s="17">
        <v>45963</v>
      </c>
      <c r="B263" s="18"/>
      <c r="C263" s="18"/>
      <c r="D263" s="18"/>
      <c r="E263" s="18"/>
      <c r="F263" s="18"/>
    </row>
    <row r="264" spans="1:9">
      <c r="A264" s="6">
        <v>45964</v>
      </c>
      <c r="B264" s="30"/>
      <c r="C264" s="31"/>
      <c r="D264" s="32"/>
      <c r="E264" s="33"/>
      <c r="F264" s="41"/>
    </row>
    <row r="265" spans="1:9">
      <c r="A265" s="6">
        <v>45965</v>
      </c>
      <c r="B265" s="30"/>
      <c r="C265" s="31"/>
      <c r="D265" s="32"/>
      <c r="E265" s="33"/>
      <c r="F265" s="41"/>
    </row>
    <row r="266" spans="1:9">
      <c r="A266" s="6">
        <v>45966</v>
      </c>
      <c r="B266" s="30"/>
      <c r="C266" s="31"/>
      <c r="D266" s="32"/>
      <c r="E266" s="33"/>
      <c r="F266" s="41"/>
    </row>
    <row r="267" spans="1:9">
      <c r="A267" s="6">
        <v>45967</v>
      </c>
      <c r="B267" s="30"/>
      <c r="C267" s="31"/>
      <c r="D267" s="32"/>
      <c r="E267" s="33"/>
      <c r="F267" s="41"/>
    </row>
    <row r="268" spans="1:9">
      <c r="A268" s="6">
        <v>45968</v>
      </c>
      <c r="B268" s="30"/>
      <c r="C268" s="31"/>
      <c r="D268" s="32"/>
      <c r="E268" s="33"/>
      <c r="F268" s="41"/>
    </row>
    <row r="269" spans="1:9">
      <c r="A269" s="7">
        <v>45969</v>
      </c>
      <c r="B269" s="3">
        <f>SUM(B264:B268)</f>
        <v>0</v>
      </c>
      <c r="C269" s="3">
        <f t="shared" ref="C269" si="102">SUM(C264:C268)</f>
        <v>0</v>
      </c>
      <c r="D269" s="3">
        <f t="shared" ref="D269" si="103">SUM(D264:D268)</f>
        <v>0</v>
      </c>
      <c r="E269" s="3">
        <f t="shared" ref="E269" si="104">SUM(E264:E268)</f>
        <v>0</v>
      </c>
      <c r="F269" s="3" t="s">
        <v>18</v>
      </c>
    </row>
    <row r="270" spans="1:9">
      <c r="A270" s="7">
        <v>45970</v>
      </c>
      <c r="B270" s="4"/>
      <c r="C270" s="4"/>
      <c r="D270" s="4"/>
      <c r="E270" s="4"/>
      <c r="F270" s="4"/>
    </row>
    <row r="271" spans="1:9">
      <c r="A271" s="6">
        <v>45971</v>
      </c>
      <c r="B271" s="30"/>
      <c r="C271" s="31"/>
      <c r="D271" s="32"/>
      <c r="E271" s="33"/>
      <c r="F271" s="41"/>
    </row>
    <row r="272" spans="1:9">
      <c r="A272" s="6">
        <v>45972</v>
      </c>
      <c r="B272" s="30"/>
      <c r="C272" s="31"/>
      <c r="D272" s="32"/>
      <c r="E272" s="33"/>
      <c r="F272" s="41"/>
    </row>
    <row r="273" spans="1:6">
      <c r="A273" s="6">
        <v>45973</v>
      </c>
      <c r="B273" s="30"/>
      <c r="C273" s="31"/>
      <c r="D273" s="32"/>
      <c r="E273" s="33"/>
      <c r="F273" s="41"/>
    </row>
    <row r="274" spans="1:6">
      <c r="A274" s="6">
        <v>45974</v>
      </c>
      <c r="B274" s="30"/>
      <c r="C274" s="31"/>
      <c r="D274" s="32"/>
      <c r="E274" s="33"/>
      <c r="F274" s="41"/>
    </row>
    <row r="275" spans="1:6">
      <c r="A275" s="6">
        <v>45975</v>
      </c>
      <c r="B275" s="30"/>
      <c r="C275" s="31"/>
      <c r="D275" s="32"/>
      <c r="E275" s="33"/>
      <c r="F275" s="41"/>
    </row>
    <row r="276" spans="1:6">
      <c r="A276" s="7">
        <v>45976</v>
      </c>
      <c r="B276" s="3">
        <f>SUM(B271:B275)</f>
        <v>0</v>
      </c>
      <c r="C276" s="3">
        <f t="shared" ref="C276" si="105">SUM(C271:C275)</f>
        <v>0</v>
      </c>
      <c r="D276" s="3">
        <f t="shared" ref="D276" si="106">SUM(D271:D275)</f>
        <v>0</v>
      </c>
      <c r="E276" s="3">
        <f t="shared" ref="E276" si="107">SUM(E271:E275)</f>
        <v>0</v>
      </c>
      <c r="F276" s="3" t="s">
        <v>18</v>
      </c>
    </row>
    <row r="277" spans="1:6">
      <c r="A277" s="7">
        <v>45977</v>
      </c>
      <c r="B277" s="4"/>
      <c r="C277" s="4"/>
      <c r="D277" s="4"/>
      <c r="E277" s="4"/>
      <c r="F277" s="4"/>
    </row>
    <row r="278" spans="1:6">
      <c r="A278" s="6">
        <v>45978</v>
      </c>
      <c r="B278" s="30"/>
      <c r="C278" s="31"/>
      <c r="D278" s="32"/>
      <c r="E278" s="33"/>
      <c r="F278" s="41"/>
    </row>
    <row r="279" spans="1:6">
      <c r="A279" s="6">
        <v>45979</v>
      </c>
      <c r="B279" s="30"/>
      <c r="C279" s="31"/>
      <c r="D279" s="32"/>
      <c r="E279" s="33"/>
      <c r="F279" s="41"/>
    </row>
    <row r="280" spans="1:6">
      <c r="A280" s="6">
        <v>45980</v>
      </c>
      <c r="B280" s="30"/>
      <c r="C280" s="31"/>
      <c r="D280" s="32"/>
      <c r="E280" s="33"/>
      <c r="F280" s="41"/>
    </row>
    <row r="281" spans="1:6">
      <c r="A281" s="6">
        <v>45981</v>
      </c>
      <c r="B281" s="30"/>
      <c r="C281" s="31"/>
      <c r="D281" s="32"/>
      <c r="E281" s="33"/>
      <c r="F281" s="41"/>
    </row>
    <row r="282" spans="1:6">
      <c r="A282" s="6">
        <v>45982</v>
      </c>
      <c r="B282" s="30"/>
      <c r="C282" s="31"/>
      <c r="D282" s="32"/>
      <c r="E282" s="33"/>
      <c r="F282" s="41"/>
    </row>
    <row r="283" spans="1:6">
      <c r="A283" s="7">
        <v>45983</v>
      </c>
      <c r="B283" s="3">
        <f>SUM(B278:B282)</f>
        <v>0</v>
      </c>
      <c r="C283" s="3">
        <f t="shared" ref="C283" si="108">SUM(C278:C282)</f>
        <v>0</v>
      </c>
      <c r="D283" s="3">
        <f t="shared" ref="D283" si="109">SUM(D278:D282)</f>
        <v>0</v>
      </c>
      <c r="E283" s="3">
        <f t="shared" ref="E283" si="110">SUM(E278:E282)</f>
        <v>0</v>
      </c>
      <c r="F283" s="3" t="s">
        <v>18</v>
      </c>
    </row>
    <row r="284" spans="1:6">
      <c r="A284" s="7">
        <v>45984</v>
      </c>
      <c r="B284" s="4"/>
      <c r="C284" s="4"/>
      <c r="D284" s="4"/>
      <c r="E284" s="4"/>
      <c r="F284" s="4"/>
    </row>
    <row r="285" spans="1:6">
      <c r="A285" s="6">
        <v>45985</v>
      </c>
      <c r="B285" s="30"/>
      <c r="C285" s="31"/>
      <c r="D285" s="32"/>
      <c r="E285" s="33"/>
      <c r="F285" s="41"/>
    </row>
    <row r="286" spans="1:6">
      <c r="A286" s="6">
        <v>45986</v>
      </c>
      <c r="B286" s="30"/>
      <c r="C286" s="31"/>
      <c r="D286" s="32"/>
      <c r="E286" s="33"/>
      <c r="F286" s="41"/>
    </row>
    <row r="287" spans="1:6">
      <c r="A287" s="6">
        <v>45987</v>
      </c>
      <c r="B287" s="30"/>
      <c r="C287" s="31"/>
      <c r="D287" s="32"/>
      <c r="E287" s="33"/>
      <c r="F287" s="41"/>
    </row>
    <row r="288" spans="1:6">
      <c r="A288" s="6">
        <v>45988</v>
      </c>
      <c r="B288" s="30"/>
      <c r="C288" s="31"/>
      <c r="D288" s="32"/>
      <c r="E288" s="33"/>
      <c r="F288" s="41"/>
    </row>
    <row r="289" spans="1:9">
      <c r="A289" s="16">
        <v>45989</v>
      </c>
      <c r="B289" s="34"/>
      <c r="C289" s="35"/>
      <c r="D289" s="36"/>
      <c r="E289" s="37"/>
      <c r="F289" s="40"/>
    </row>
    <row r="290" spans="1:9">
      <c r="A290" s="14">
        <v>45990</v>
      </c>
      <c r="B290" s="15">
        <f>SUM(B285:B289)</f>
        <v>0</v>
      </c>
      <c r="C290" s="15">
        <f t="shared" ref="C290" si="111">SUM(C285:C289)</f>
        <v>0</v>
      </c>
      <c r="D290" s="15">
        <f t="shared" ref="D290" si="112">SUM(D285:D289)</f>
        <v>0</v>
      </c>
      <c r="E290" s="15">
        <f t="shared" ref="E290" si="113">SUM(E285:E289)</f>
        <v>0</v>
      </c>
      <c r="F290" s="15" t="s">
        <v>18</v>
      </c>
      <c r="G290" s="59" t="s">
        <v>39</v>
      </c>
      <c r="H290" s="10">
        <f>SUM(E284,B290:C290,B283:C283,B276:C276,B269,C269)</f>
        <v>0</v>
      </c>
      <c r="I290" s="11">
        <f>SUM(D290:E290,D283:E283,D276:E276,D269:E269)</f>
        <v>0</v>
      </c>
    </row>
    <row r="291" spans="1:9">
      <c r="A291" s="17">
        <v>45991</v>
      </c>
      <c r="B291" s="18"/>
      <c r="C291" s="18"/>
      <c r="D291" s="18"/>
      <c r="E291" s="18"/>
      <c r="F291" s="18"/>
    </row>
    <row r="292" spans="1:9">
      <c r="A292" s="6">
        <v>45992</v>
      </c>
      <c r="B292" s="30"/>
      <c r="C292" s="31"/>
      <c r="D292" s="32"/>
      <c r="E292" s="33"/>
      <c r="F292" s="41"/>
    </row>
    <row r="293" spans="1:9">
      <c r="A293" s="6">
        <v>45993</v>
      </c>
      <c r="B293" s="30"/>
      <c r="C293" s="31"/>
      <c r="D293" s="32"/>
      <c r="E293" s="33"/>
      <c r="F293" s="41"/>
    </row>
    <row r="294" spans="1:9">
      <c r="A294" s="6">
        <v>45994</v>
      </c>
      <c r="B294" s="30"/>
      <c r="C294" s="31"/>
      <c r="D294" s="32"/>
      <c r="E294" s="33"/>
      <c r="F294" s="41"/>
    </row>
    <row r="295" spans="1:9">
      <c r="A295" s="6">
        <v>45995</v>
      </c>
      <c r="B295" s="30"/>
      <c r="C295" s="31"/>
      <c r="D295" s="32"/>
      <c r="E295" s="33"/>
      <c r="F295" s="41"/>
    </row>
    <row r="296" spans="1:9">
      <c r="A296" s="6">
        <v>45996</v>
      </c>
      <c r="B296" s="30"/>
      <c r="C296" s="31"/>
      <c r="D296" s="32"/>
      <c r="E296" s="33"/>
      <c r="F296" s="41"/>
    </row>
    <row r="297" spans="1:9">
      <c r="A297" s="7">
        <v>45997</v>
      </c>
      <c r="B297" s="3">
        <f>SUM(B292:B296)</f>
        <v>0</v>
      </c>
      <c r="C297" s="3">
        <f t="shared" ref="C297" si="114">SUM(C292:C296)</f>
        <v>0</v>
      </c>
      <c r="D297" s="3">
        <f t="shared" ref="D297" si="115">SUM(D292:D296)</f>
        <v>0</v>
      </c>
      <c r="E297" s="3">
        <f t="shared" ref="E297" si="116">SUM(E292:E296)</f>
        <v>0</v>
      </c>
      <c r="F297" s="3" t="s">
        <v>18</v>
      </c>
    </row>
    <row r="298" spans="1:9">
      <c r="A298" s="7">
        <v>45998</v>
      </c>
      <c r="B298" s="4"/>
      <c r="C298" s="4"/>
      <c r="D298" s="4"/>
      <c r="E298" s="4"/>
      <c r="F298" s="4"/>
    </row>
    <row r="299" spans="1:9">
      <c r="A299" s="6">
        <v>45999</v>
      </c>
      <c r="B299" s="30"/>
      <c r="C299" s="31"/>
      <c r="D299" s="32"/>
      <c r="E299" s="33"/>
      <c r="F299" s="41"/>
    </row>
    <row r="300" spans="1:9">
      <c r="A300" s="6">
        <v>46000</v>
      </c>
      <c r="B300" s="30"/>
      <c r="C300" s="31"/>
      <c r="D300" s="32"/>
      <c r="E300" s="33"/>
      <c r="F300" s="41"/>
    </row>
    <row r="301" spans="1:9">
      <c r="A301" s="6">
        <v>46001</v>
      </c>
      <c r="B301" s="30"/>
      <c r="C301" s="31"/>
      <c r="D301" s="32"/>
      <c r="E301" s="33"/>
      <c r="F301" s="41"/>
    </row>
    <row r="302" spans="1:9">
      <c r="A302" s="6">
        <v>46002</v>
      </c>
      <c r="B302" s="30"/>
      <c r="C302" s="31"/>
      <c r="D302" s="32"/>
      <c r="E302" s="33"/>
      <c r="F302" s="41"/>
    </row>
    <row r="303" spans="1:9">
      <c r="A303" s="6">
        <v>46003</v>
      </c>
      <c r="B303" s="30"/>
      <c r="C303" s="31"/>
      <c r="D303" s="32"/>
      <c r="E303" s="33"/>
      <c r="F303" s="41"/>
    </row>
    <row r="304" spans="1:9">
      <c r="A304" s="7">
        <v>46004</v>
      </c>
      <c r="B304" s="3">
        <f>SUM(B299:B303)</f>
        <v>0</v>
      </c>
      <c r="C304" s="3">
        <f t="shared" ref="C304" si="117">SUM(C299:C303)</f>
        <v>0</v>
      </c>
      <c r="D304" s="3">
        <f t="shared" ref="D304" si="118">SUM(D299:D303)</f>
        <v>0</v>
      </c>
      <c r="E304" s="3">
        <f t="shared" ref="E304" si="119">SUM(E299:E303)</f>
        <v>0</v>
      </c>
      <c r="F304" s="3" t="s">
        <v>18</v>
      </c>
    </row>
    <row r="305" spans="1:6">
      <c r="A305" s="7">
        <v>46005</v>
      </c>
      <c r="B305" s="4"/>
      <c r="C305" s="4"/>
      <c r="D305" s="4"/>
      <c r="E305" s="4"/>
      <c r="F305" s="4"/>
    </row>
    <row r="306" spans="1:6">
      <c r="A306" s="6">
        <v>46006</v>
      </c>
      <c r="B306" s="30"/>
      <c r="C306" s="31"/>
      <c r="D306" s="32"/>
      <c r="E306" s="33"/>
      <c r="F306" s="41"/>
    </row>
    <row r="307" spans="1:6">
      <c r="A307" s="6">
        <v>46007</v>
      </c>
      <c r="B307" s="30"/>
      <c r="C307" s="31"/>
      <c r="D307" s="32"/>
      <c r="E307" s="33"/>
      <c r="F307" s="41"/>
    </row>
    <row r="308" spans="1:6">
      <c r="A308" s="6">
        <v>46008</v>
      </c>
      <c r="B308" s="30"/>
      <c r="C308" s="31"/>
      <c r="D308" s="32"/>
      <c r="E308" s="33"/>
      <c r="F308" s="41"/>
    </row>
    <row r="309" spans="1:6">
      <c r="A309" s="6">
        <v>46009</v>
      </c>
      <c r="B309" s="30"/>
      <c r="C309" s="31"/>
      <c r="D309" s="32"/>
      <c r="E309" s="33"/>
      <c r="F309" s="41"/>
    </row>
    <row r="310" spans="1:6">
      <c r="A310" s="6">
        <v>46010</v>
      </c>
      <c r="B310" s="30"/>
      <c r="C310" s="31"/>
      <c r="D310" s="32"/>
      <c r="E310" s="33"/>
      <c r="F310" s="41"/>
    </row>
    <row r="311" spans="1:6">
      <c r="A311" s="7">
        <v>46011</v>
      </c>
      <c r="B311" s="3">
        <f>SUM(B306:B310)</f>
        <v>0</v>
      </c>
      <c r="C311" s="3">
        <f t="shared" ref="C311" si="120">SUM(C306:C310)</f>
        <v>0</v>
      </c>
      <c r="D311" s="3">
        <f t="shared" ref="D311" si="121">SUM(D306:D310)</f>
        <v>0</v>
      </c>
      <c r="E311" s="3">
        <f t="shared" ref="E311" si="122">SUM(E306:E310)</f>
        <v>0</v>
      </c>
      <c r="F311" s="3" t="s">
        <v>18</v>
      </c>
    </row>
    <row r="312" spans="1:6">
      <c r="A312" s="7">
        <v>46012</v>
      </c>
      <c r="B312" s="4"/>
      <c r="C312" s="4"/>
      <c r="D312" s="4"/>
      <c r="E312" s="4"/>
      <c r="F312" s="4"/>
    </row>
    <row r="313" spans="1:6">
      <c r="A313" s="6">
        <v>46013</v>
      </c>
      <c r="B313" s="30"/>
      <c r="C313" s="31"/>
      <c r="D313" s="32"/>
      <c r="E313" s="33"/>
      <c r="F313" s="41"/>
    </row>
    <row r="314" spans="1:6">
      <c r="A314" s="6">
        <v>46014</v>
      </c>
      <c r="B314" s="30"/>
      <c r="C314" s="31"/>
      <c r="D314" s="32"/>
      <c r="E314" s="33"/>
      <c r="F314" s="41"/>
    </row>
    <row r="315" spans="1:6">
      <c r="A315" s="6">
        <v>46015</v>
      </c>
      <c r="B315" s="42" t="s">
        <v>40</v>
      </c>
      <c r="C315" s="42"/>
      <c r="D315" s="42"/>
      <c r="E315" s="42"/>
      <c r="F315" s="42"/>
    </row>
    <row r="316" spans="1:6">
      <c r="A316" s="6">
        <v>46016</v>
      </c>
      <c r="B316" s="42" t="s">
        <v>28</v>
      </c>
      <c r="C316" s="42"/>
      <c r="D316" s="42"/>
      <c r="E316" s="42"/>
      <c r="F316" s="42"/>
    </row>
    <row r="317" spans="1:6">
      <c r="A317" s="6">
        <v>46017</v>
      </c>
      <c r="B317" s="42" t="s">
        <v>28</v>
      </c>
      <c r="C317" s="42"/>
      <c r="D317" s="42"/>
      <c r="E317" s="42"/>
      <c r="F317" s="42"/>
    </row>
    <row r="318" spans="1:6">
      <c r="A318" s="7">
        <v>46018</v>
      </c>
      <c r="B318" s="3">
        <f>SUM(B313:B317)</f>
        <v>0</v>
      </c>
      <c r="C318" s="3">
        <f t="shared" ref="C318" si="123">SUM(C313:C317)</f>
        <v>0</v>
      </c>
      <c r="D318" s="3">
        <f t="shared" ref="D318" si="124">SUM(D313:D317)</f>
        <v>0</v>
      </c>
      <c r="E318" s="3">
        <f t="shared" ref="E318" si="125">SUM(E313:E317)</f>
        <v>0</v>
      </c>
      <c r="F318" s="3" t="s">
        <v>18</v>
      </c>
    </row>
    <row r="319" spans="1:6">
      <c r="A319" s="7">
        <v>46019</v>
      </c>
      <c r="B319" s="4"/>
      <c r="C319" s="4"/>
      <c r="D319" s="4"/>
      <c r="E319" s="4"/>
      <c r="F319" s="4"/>
    </row>
    <row r="320" spans="1:6">
      <c r="A320" s="6">
        <v>46020</v>
      </c>
      <c r="B320" s="30"/>
      <c r="C320" s="31"/>
      <c r="D320" s="32"/>
      <c r="E320" s="33"/>
      <c r="F320" s="41"/>
    </row>
    <row r="321" spans="1:9">
      <c r="A321" s="16">
        <v>46021</v>
      </c>
      <c r="B321" s="34"/>
      <c r="C321" s="35"/>
      <c r="D321" s="36"/>
      <c r="E321" s="37"/>
      <c r="F321" s="40"/>
    </row>
    <row r="322" spans="1:9">
      <c r="A322" s="9">
        <v>46022</v>
      </c>
      <c r="B322" s="50" t="s">
        <v>41</v>
      </c>
      <c r="C322" s="50"/>
      <c r="D322" s="50" t="s">
        <v>42</v>
      </c>
      <c r="E322" s="50"/>
      <c r="F322" s="50"/>
      <c r="G322" s="59" t="s">
        <v>43</v>
      </c>
      <c r="H322" s="10">
        <f>SUM(B320:C322,B318:C318,B311:C311,B304:C304,B297:C297)</f>
        <v>0</v>
      </c>
      <c r="I322" s="11">
        <f>SUM(D320:E322,D318:E319,D311:E311,D304:E304,D297,D297:E297)</f>
        <v>0</v>
      </c>
    </row>
    <row r="323" spans="1:9">
      <c r="A323" s="5">
        <v>46023</v>
      </c>
      <c r="B323" s="20" t="s">
        <v>28</v>
      </c>
      <c r="C323" s="20"/>
      <c r="D323" s="20"/>
      <c r="E323" s="20"/>
      <c r="F323" s="20"/>
    </row>
    <row r="324" spans="1:9">
      <c r="A324" s="6">
        <v>46024</v>
      </c>
      <c r="B324" s="30"/>
      <c r="C324" s="31"/>
      <c r="D324" s="32"/>
      <c r="E324" s="33"/>
      <c r="F324" s="41"/>
    </row>
    <row r="325" spans="1:9">
      <c r="A325" s="7">
        <v>46025</v>
      </c>
      <c r="B325" s="3">
        <f>SUM(B320:B324)</f>
        <v>0</v>
      </c>
      <c r="C325" s="3">
        <f t="shared" ref="C325" si="126">SUM(C320:C324)</f>
        <v>0</v>
      </c>
      <c r="D325" s="3">
        <f t="shared" ref="D325" si="127">SUM(D320:D324)</f>
        <v>0</v>
      </c>
      <c r="E325" s="3">
        <f t="shared" ref="E325" si="128">SUM(E320:E324)</f>
        <v>0</v>
      </c>
      <c r="F325" s="3" t="s">
        <v>18</v>
      </c>
    </row>
    <row r="326" spans="1:9">
      <c r="A326" s="7">
        <v>46026</v>
      </c>
      <c r="B326" s="4"/>
      <c r="C326" s="4"/>
      <c r="D326" s="4"/>
      <c r="E326" s="4"/>
      <c r="F326" s="4"/>
    </row>
    <row r="327" spans="1:9">
      <c r="A327" s="6">
        <v>46027</v>
      </c>
      <c r="B327" s="30"/>
      <c r="C327" s="31"/>
      <c r="D327" s="32"/>
      <c r="E327" s="33"/>
      <c r="F327" s="41"/>
    </row>
    <row r="328" spans="1:9">
      <c r="A328" s="6">
        <v>46028</v>
      </c>
      <c r="B328" s="42" t="s">
        <v>28</v>
      </c>
      <c r="C328" s="42"/>
      <c r="D328" s="42"/>
      <c r="E328" s="42"/>
      <c r="F328" s="42"/>
    </row>
    <row r="329" spans="1:9">
      <c r="A329" s="6">
        <v>46029</v>
      </c>
      <c r="B329" s="30"/>
      <c r="C329" s="31"/>
      <c r="D329" s="32"/>
      <c r="E329" s="33"/>
      <c r="F329" s="41"/>
    </row>
    <row r="330" spans="1:9">
      <c r="A330" s="6">
        <v>46030</v>
      </c>
      <c r="B330" s="30"/>
      <c r="C330" s="31"/>
      <c r="D330" s="32"/>
      <c r="E330" s="33"/>
      <c r="F330" s="41"/>
    </row>
    <row r="331" spans="1:9">
      <c r="A331" s="6">
        <v>46031</v>
      </c>
      <c r="B331" s="30"/>
      <c r="C331" s="31"/>
      <c r="D331" s="32"/>
      <c r="E331" s="33"/>
      <c r="F331" s="41"/>
    </row>
    <row r="332" spans="1:9">
      <c r="A332" s="7">
        <v>46032</v>
      </c>
      <c r="B332" s="3">
        <f>SUM(B327:B331)</f>
        <v>0</v>
      </c>
      <c r="C332" s="3">
        <f t="shared" ref="C332" si="129">SUM(C327:C331)</f>
        <v>0</v>
      </c>
      <c r="D332" s="3">
        <f t="shared" ref="D332" si="130">SUM(D327:D331)</f>
        <v>0</v>
      </c>
      <c r="E332" s="3">
        <f t="shared" ref="E332" si="131">SUM(E327:E331)</f>
        <v>0</v>
      </c>
      <c r="F332" s="3" t="s">
        <v>18</v>
      </c>
    </row>
    <row r="333" spans="1:9">
      <c r="A333" s="7">
        <v>46033</v>
      </c>
      <c r="B333" s="4"/>
      <c r="C333" s="4"/>
      <c r="D333" s="4"/>
      <c r="E333" s="4"/>
      <c r="F333" s="4"/>
    </row>
    <row r="334" spans="1:9">
      <c r="A334" s="6">
        <v>46034</v>
      </c>
      <c r="B334" s="30"/>
      <c r="C334" s="31"/>
      <c r="D334" s="32"/>
      <c r="E334" s="33"/>
      <c r="F334" s="41"/>
    </row>
    <row r="335" spans="1:9">
      <c r="A335" s="6">
        <v>46035</v>
      </c>
      <c r="B335" s="30"/>
      <c r="C335" s="31"/>
      <c r="D335" s="32"/>
      <c r="E335" s="33"/>
      <c r="F335" s="41"/>
    </row>
    <row r="336" spans="1:9">
      <c r="A336" s="6">
        <v>46036</v>
      </c>
      <c r="B336" s="30"/>
      <c r="C336" s="31"/>
      <c r="D336" s="32"/>
      <c r="E336" s="33"/>
      <c r="F336" s="41"/>
    </row>
    <row r="337" spans="1:6">
      <c r="A337" s="6">
        <v>46037</v>
      </c>
      <c r="B337" s="30"/>
      <c r="C337" s="31"/>
      <c r="D337" s="32"/>
      <c r="E337" s="33"/>
      <c r="F337" s="41"/>
    </row>
    <row r="338" spans="1:6">
      <c r="A338" s="6">
        <v>46038</v>
      </c>
      <c r="B338" s="30"/>
      <c r="C338" s="31"/>
      <c r="D338" s="32"/>
      <c r="E338" s="33"/>
      <c r="F338" s="41"/>
    </row>
    <row r="339" spans="1:6">
      <c r="A339" s="7">
        <v>46039</v>
      </c>
      <c r="B339" s="3">
        <f>SUM(B334:B338)</f>
        <v>0</v>
      </c>
      <c r="C339" s="3">
        <f t="shared" ref="C339" si="132">SUM(C334:C338)</f>
        <v>0</v>
      </c>
      <c r="D339" s="3">
        <f t="shared" ref="D339" si="133">SUM(D334:D338)</f>
        <v>0</v>
      </c>
      <c r="E339" s="3">
        <f t="shared" ref="E339" si="134">SUM(E334:E338)</f>
        <v>0</v>
      </c>
      <c r="F339" s="3" t="s">
        <v>18</v>
      </c>
    </row>
    <row r="340" spans="1:6">
      <c r="A340" s="7">
        <v>46040</v>
      </c>
      <c r="B340" s="4"/>
      <c r="C340" s="4"/>
      <c r="D340" s="4"/>
      <c r="E340" s="4"/>
      <c r="F340" s="4"/>
    </row>
    <row r="341" spans="1:6">
      <c r="A341" s="6">
        <v>46041</v>
      </c>
      <c r="B341" s="30"/>
      <c r="C341" s="31"/>
      <c r="D341" s="32"/>
      <c r="E341" s="33"/>
      <c r="F341" s="41"/>
    </row>
    <row r="342" spans="1:6">
      <c r="A342" s="6">
        <v>46042</v>
      </c>
      <c r="B342" s="30"/>
      <c r="C342" s="31"/>
      <c r="D342" s="32"/>
      <c r="E342" s="33"/>
      <c r="F342" s="41"/>
    </row>
    <row r="343" spans="1:6">
      <c r="A343" s="6">
        <v>46043</v>
      </c>
      <c r="B343" s="30"/>
      <c r="C343" s="31"/>
      <c r="D343" s="32"/>
      <c r="E343" s="33"/>
      <c r="F343" s="41"/>
    </row>
    <row r="344" spans="1:6">
      <c r="A344" s="6">
        <v>46044</v>
      </c>
      <c r="B344" s="30"/>
      <c r="C344" s="31"/>
      <c r="D344" s="32"/>
      <c r="E344" s="33"/>
      <c r="F344" s="41"/>
    </row>
    <row r="345" spans="1:6">
      <c r="A345" s="6">
        <v>46045</v>
      </c>
      <c r="B345" s="30"/>
      <c r="C345" s="31"/>
      <c r="D345" s="32"/>
      <c r="E345" s="33"/>
      <c r="F345" s="41"/>
    </row>
    <row r="346" spans="1:6">
      <c r="A346" s="7">
        <v>46046</v>
      </c>
      <c r="B346" s="3">
        <f>SUM(B341:B345)</f>
        <v>0</v>
      </c>
      <c r="C346" s="3">
        <f t="shared" ref="C346" si="135">SUM(C341:C345)</f>
        <v>0</v>
      </c>
      <c r="D346" s="3">
        <f t="shared" ref="D346" si="136">SUM(D341:D345)</f>
        <v>0</v>
      </c>
      <c r="E346" s="3">
        <f t="shared" ref="E346" si="137">SUM(E341:E345)</f>
        <v>0</v>
      </c>
      <c r="F346" s="51" t="s">
        <v>18</v>
      </c>
    </row>
    <row r="347" spans="1:6">
      <c r="A347" s="7">
        <v>46047</v>
      </c>
      <c r="B347" s="4"/>
      <c r="C347" s="4"/>
      <c r="D347" s="4"/>
      <c r="E347" s="4"/>
      <c r="F347" s="4"/>
    </row>
    <row r="348" spans="1:6">
      <c r="A348" s="6">
        <v>46048</v>
      </c>
      <c r="B348" s="30"/>
      <c r="C348" s="31"/>
      <c r="D348" s="32"/>
      <c r="E348" s="33"/>
      <c r="F348" s="41"/>
    </row>
    <row r="349" spans="1:6">
      <c r="A349" s="6">
        <v>46049</v>
      </c>
      <c r="B349" s="30"/>
      <c r="C349" s="31"/>
      <c r="D349" s="32"/>
      <c r="E349" s="33"/>
      <c r="F349" s="41"/>
    </row>
    <row r="350" spans="1:6">
      <c r="A350" s="6">
        <v>46050</v>
      </c>
      <c r="B350" s="30"/>
      <c r="C350" s="31"/>
      <c r="D350" s="32"/>
      <c r="E350" s="33"/>
      <c r="F350" s="41"/>
    </row>
    <row r="351" spans="1:6">
      <c r="A351" s="6">
        <v>46051</v>
      </c>
      <c r="B351" s="30"/>
      <c r="C351" s="31"/>
      <c r="D351" s="32"/>
      <c r="E351" s="33"/>
      <c r="F351" s="41"/>
    </row>
    <row r="352" spans="1:6">
      <c r="A352" s="16">
        <v>46052</v>
      </c>
      <c r="B352" s="34"/>
      <c r="C352" s="35"/>
      <c r="D352" s="36"/>
      <c r="E352" s="37"/>
      <c r="F352" s="40"/>
    </row>
    <row r="353" spans="1:9">
      <c r="A353" s="14">
        <v>46053</v>
      </c>
      <c r="B353" s="15">
        <f>SUM(B348:B352)</f>
        <v>0</v>
      </c>
      <c r="C353" s="15">
        <f t="shared" ref="C353" si="138">SUM(C348:C352)</f>
        <v>0</v>
      </c>
      <c r="D353" s="15">
        <f t="shared" ref="D353" si="139">SUM(D348:D352)</f>
        <v>0</v>
      </c>
      <c r="E353" s="15">
        <f t="shared" ref="E353" si="140">SUM(E348:E352)</f>
        <v>0</v>
      </c>
      <c r="F353" s="15" t="s">
        <v>18</v>
      </c>
      <c r="G353" s="59" t="s">
        <v>44</v>
      </c>
      <c r="H353" s="10">
        <f>SUM(B323:C325,B332,C332,B339,C339,B346,C346,B353,C353)</f>
        <v>0</v>
      </c>
      <c r="I353" s="11">
        <f>SUM(D323:E325,D332,E332,D339,E339,D346,E346,D353,E353)</f>
        <v>0</v>
      </c>
    </row>
    <row r="354" spans="1:9">
      <c r="A354" s="17">
        <v>46054</v>
      </c>
      <c r="B354" s="18"/>
      <c r="C354" s="18"/>
      <c r="D354" s="18"/>
      <c r="E354" s="18"/>
      <c r="F354" s="18"/>
    </row>
    <row r="355" spans="1:9">
      <c r="A355" s="6">
        <v>46055</v>
      </c>
      <c r="B355" s="30"/>
      <c r="C355" s="31"/>
      <c r="D355" s="32"/>
      <c r="E355" s="33"/>
      <c r="F355" s="41"/>
    </row>
    <row r="356" spans="1:9">
      <c r="A356" s="6">
        <v>46056</v>
      </c>
      <c r="B356" s="30"/>
      <c r="C356" s="31"/>
      <c r="D356" s="32"/>
      <c r="E356" s="33"/>
      <c r="F356" s="41"/>
    </row>
    <row r="357" spans="1:9">
      <c r="A357" s="6">
        <v>46057</v>
      </c>
      <c r="B357" s="30"/>
      <c r="C357" s="31"/>
      <c r="D357" s="32"/>
      <c r="E357" s="33"/>
      <c r="F357" s="41"/>
    </row>
    <row r="358" spans="1:9">
      <c r="A358" s="6">
        <v>46058</v>
      </c>
      <c r="B358" s="30"/>
      <c r="C358" s="31"/>
      <c r="D358" s="32"/>
      <c r="E358" s="33"/>
      <c r="F358" s="41"/>
    </row>
    <row r="359" spans="1:9">
      <c r="A359" s="6">
        <v>46059</v>
      </c>
      <c r="B359" s="30"/>
      <c r="C359" s="31"/>
      <c r="D359" s="32"/>
      <c r="E359" s="33"/>
      <c r="F359" s="41"/>
    </row>
    <row r="360" spans="1:9">
      <c r="A360" s="7">
        <v>46060</v>
      </c>
      <c r="B360" s="3">
        <f>SUM(B355:B359)</f>
        <v>0</v>
      </c>
      <c r="C360" s="3">
        <f t="shared" ref="C360" si="141">SUM(C355:C359)</f>
        <v>0</v>
      </c>
      <c r="D360" s="3">
        <f t="shared" ref="D360" si="142">SUM(D355:D359)</f>
        <v>0</v>
      </c>
      <c r="E360" s="3">
        <f t="shared" ref="E360" si="143">SUM(E355:E359)</f>
        <v>0</v>
      </c>
      <c r="F360" s="3" t="s">
        <v>18</v>
      </c>
    </row>
    <row r="361" spans="1:9">
      <c r="A361" s="7">
        <v>46061</v>
      </c>
      <c r="B361" s="4"/>
      <c r="C361" s="4"/>
      <c r="D361" s="4"/>
      <c r="E361" s="4"/>
      <c r="F361" s="4"/>
    </row>
    <row r="362" spans="1:9">
      <c r="A362" s="6">
        <v>46062</v>
      </c>
      <c r="B362" s="30"/>
      <c r="C362" s="31"/>
      <c r="D362" s="32"/>
      <c r="E362" s="33"/>
      <c r="F362" s="41"/>
    </row>
    <row r="363" spans="1:9">
      <c r="A363" s="6">
        <v>46063</v>
      </c>
      <c r="B363" s="30"/>
      <c r="C363" s="31"/>
      <c r="D363" s="32"/>
      <c r="E363" s="33"/>
      <c r="F363" s="41"/>
    </row>
    <row r="364" spans="1:9">
      <c r="A364" s="6">
        <v>46064</v>
      </c>
      <c r="B364" s="30"/>
      <c r="C364" s="31"/>
      <c r="D364" s="32"/>
      <c r="E364" s="33"/>
      <c r="F364" s="41"/>
    </row>
    <row r="365" spans="1:9">
      <c r="A365" s="6">
        <v>46065</v>
      </c>
      <c r="B365" s="30"/>
      <c r="C365" s="31"/>
      <c r="D365" s="32"/>
      <c r="E365" s="33"/>
      <c r="F365" s="41"/>
    </row>
    <row r="366" spans="1:9">
      <c r="A366" s="6">
        <v>46066</v>
      </c>
      <c r="B366" s="30"/>
      <c r="C366" s="31"/>
      <c r="D366" s="32"/>
      <c r="E366" s="33"/>
      <c r="F366" s="41"/>
    </row>
    <row r="367" spans="1:9">
      <c r="A367" s="7">
        <v>46067</v>
      </c>
      <c r="B367" s="3">
        <f>SUM(B362:B366)</f>
        <v>0</v>
      </c>
      <c r="C367" s="3">
        <f t="shared" ref="C367" si="144">SUM(C362:C366)</f>
        <v>0</v>
      </c>
      <c r="D367" s="3">
        <f t="shared" ref="D367" si="145">SUM(D362:D366)</f>
        <v>0</v>
      </c>
      <c r="E367" s="3">
        <f t="shared" ref="E367" si="146">SUM(E362:E366)</f>
        <v>0</v>
      </c>
      <c r="F367" s="3" t="s">
        <v>18</v>
      </c>
    </row>
    <row r="368" spans="1:9">
      <c r="A368" s="7">
        <v>46068</v>
      </c>
      <c r="B368" s="4"/>
      <c r="C368" s="4"/>
      <c r="D368" s="4"/>
      <c r="E368" s="4"/>
      <c r="F368" s="4"/>
    </row>
    <row r="369" spans="1:9">
      <c r="A369" s="6">
        <v>46069</v>
      </c>
      <c r="B369" s="30"/>
      <c r="C369" s="31"/>
      <c r="D369" s="32"/>
      <c r="E369" s="33"/>
      <c r="F369" s="41"/>
    </row>
    <row r="370" spans="1:9">
      <c r="A370" s="6">
        <v>46070</v>
      </c>
      <c r="B370" s="30"/>
      <c r="C370" s="31"/>
      <c r="D370" s="32"/>
      <c r="E370" s="33"/>
      <c r="F370" s="41"/>
    </row>
    <row r="371" spans="1:9">
      <c r="A371" s="6">
        <v>46071</v>
      </c>
      <c r="B371" s="30"/>
      <c r="C371" s="31"/>
      <c r="D371" s="32"/>
      <c r="E371" s="33"/>
      <c r="F371" s="41"/>
    </row>
    <row r="372" spans="1:9">
      <c r="A372" s="6">
        <v>46072</v>
      </c>
      <c r="B372" s="30"/>
      <c r="C372" s="31"/>
      <c r="D372" s="32"/>
      <c r="E372" s="33"/>
      <c r="F372" s="41"/>
    </row>
    <row r="373" spans="1:9">
      <c r="A373" s="6">
        <v>46073</v>
      </c>
      <c r="B373" s="30"/>
      <c r="C373" s="31"/>
      <c r="D373" s="32"/>
      <c r="E373" s="33"/>
      <c r="F373" s="41"/>
    </row>
    <row r="374" spans="1:9">
      <c r="A374" s="7">
        <v>46074</v>
      </c>
      <c r="B374" s="3">
        <f>SUM(B369:B373)</f>
        <v>0</v>
      </c>
      <c r="C374" s="3">
        <f t="shared" ref="C374" si="147">SUM(C369:C373)</f>
        <v>0</v>
      </c>
      <c r="D374" s="3">
        <f t="shared" ref="D374" si="148">SUM(D369:D373)</f>
        <v>0</v>
      </c>
      <c r="E374" s="3">
        <f t="shared" ref="E374" si="149">SUM(E369:E373)</f>
        <v>0</v>
      </c>
      <c r="F374" s="3" t="s">
        <v>18</v>
      </c>
    </row>
    <row r="375" spans="1:9">
      <c r="A375" s="7">
        <v>46075</v>
      </c>
      <c r="B375" s="4"/>
      <c r="C375" s="4"/>
      <c r="D375" s="4"/>
      <c r="E375" s="4"/>
      <c r="F375" s="4"/>
    </row>
    <row r="376" spans="1:9">
      <c r="A376" s="6">
        <v>46076</v>
      </c>
      <c r="B376" s="30"/>
      <c r="C376" s="31"/>
      <c r="D376" s="32"/>
      <c r="E376" s="33"/>
      <c r="F376" s="41"/>
    </row>
    <row r="377" spans="1:9">
      <c r="A377" s="6">
        <v>46077</v>
      </c>
      <c r="B377" s="30"/>
      <c r="C377" s="31"/>
      <c r="D377" s="32"/>
      <c r="E377" s="33"/>
      <c r="F377" s="41"/>
    </row>
    <row r="378" spans="1:9">
      <c r="A378" s="6">
        <v>46078</v>
      </c>
      <c r="B378" s="30"/>
      <c r="C378" s="31"/>
      <c r="D378" s="32"/>
      <c r="E378" s="33"/>
      <c r="F378" s="41"/>
    </row>
    <row r="379" spans="1:9">
      <c r="A379" s="6">
        <v>46079</v>
      </c>
      <c r="B379" s="30"/>
      <c r="C379" s="31"/>
      <c r="D379" s="32"/>
      <c r="E379" s="33"/>
      <c r="F379" s="41"/>
    </row>
    <row r="380" spans="1:9">
      <c r="A380" s="16">
        <v>46080</v>
      </c>
      <c r="B380" s="34"/>
      <c r="C380" s="35"/>
      <c r="D380" s="36"/>
      <c r="E380" s="37"/>
      <c r="F380" s="40"/>
    </row>
    <row r="381" spans="1:9">
      <c r="A381" s="14">
        <v>46081</v>
      </c>
      <c r="B381" s="15">
        <f>SUM(B376:B380)</f>
        <v>0</v>
      </c>
      <c r="C381" s="15">
        <f t="shared" ref="C381" si="150">SUM(C376:C380)</f>
        <v>0</v>
      </c>
      <c r="D381" s="15">
        <f t="shared" ref="D381" si="151">SUM(D376:D380)</f>
        <v>0</v>
      </c>
      <c r="E381" s="15">
        <f t="shared" ref="E381" si="152">SUM(E376:E380)</f>
        <v>0</v>
      </c>
      <c r="F381" s="15" t="s">
        <v>18</v>
      </c>
      <c r="G381" s="59" t="s">
        <v>22</v>
      </c>
      <c r="H381" s="10">
        <f>SUM(B360:C360,B367,C367,B374,C374,B381,C381)</f>
        <v>0</v>
      </c>
      <c r="I381" s="11">
        <f>SUM(D360:E360,D367,E367,D374,E374,E381,D381)</f>
        <v>0</v>
      </c>
    </row>
    <row r="382" spans="1:9">
      <c r="A382" s="17">
        <v>46082</v>
      </c>
      <c r="B382" s="18"/>
      <c r="C382" s="18"/>
      <c r="D382" s="18"/>
      <c r="E382" s="18"/>
      <c r="F382" s="18"/>
    </row>
    <row r="383" spans="1:9">
      <c r="A383" s="6">
        <v>46083</v>
      </c>
      <c r="B383" s="30"/>
      <c r="C383" s="31"/>
      <c r="D383" s="32"/>
      <c r="E383" s="33"/>
      <c r="F383" s="41"/>
    </row>
    <row r="384" spans="1:9">
      <c r="A384" s="6">
        <v>46084</v>
      </c>
      <c r="B384" s="30"/>
      <c r="C384" s="31"/>
      <c r="D384" s="32"/>
      <c r="E384" s="33"/>
      <c r="F384" s="41"/>
    </row>
    <row r="385" spans="1:6">
      <c r="A385" s="6">
        <v>46085</v>
      </c>
      <c r="B385" s="30"/>
      <c r="C385" s="31"/>
      <c r="D385" s="32"/>
      <c r="E385" s="33"/>
      <c r="F385" s="41"/>
    </row>
    <row r="386" spans="1:6">
      <c r="A386" s="6">
        <v>46086</v>
      </c>
      <c r="B386" s="30"/>
      <c r="C386" s="31"/>
      <c r="D386" s="32"/>
      <c r="E386" s="33"/>
      <c r="F386" s="41"/>
    </row>
    <row r="387" spans="1:6">
      <c r="A387" s="6">
        <v>46087</v>
      </c>
      <c r="B387" s="30"/>
      <c r="C387" s="31"/>
      <c r="D387" s="32"/>
      <c r="E387" s="33"/>
      <c r="F387" s="41"/>
    </row>
    <row r="388" spans="1:6">
      <c r="A388" s="7">
        <v>46088</v>
      </c>
      <c r="B388" s="3">
        <f>SUM(B383:B387)</f>
        <v>0</v>
      </c>
      <c r="C388" s="3">
        <f t="shared" ref="C388" si="153">SUM(C383:C387)</f>
        <v>0</v>
      </c>
      <c r="D388" s="3">
        <f t="shared" ref="D388" si="154">SUM(D383:D387)</f>
        <v>0</v>
      </c>
      <c r="E388" s="3">
        <f t="shared" ref="E388" si="155">SUM(E383:E387)</f>
        <v>0</v>
      </c>
      <c r="F388" s="3" t="s">
        <v>18</v>
      </c>
    </row>
    <row r="389" spans="1:6">
      <c r="A389" s="7">
        <v>46089</v>
      </c>
      <c r="B389" s="4"/>
      <c r="C389" s="4"/>
      <c r="D389" s="4"/>
      <c r="E389" s="4"/>
      <c r="F389" s="4"/>
    </row>
    <row r="390" spans="1:6">
      <c r="A390" s="6">
        <v>46090</v>
      </c>
      <c r="B390" s="30"/>
      <c r="C390" s="31"/>
      <c r="D390" s="32"/>
      <c r="E390" s="33"/>
      <c r="F390" s="41"/>
    </row>
    <row r="391" spans="1:6">
      <c r="A391" s="6">
        <v>46091</v>
      </c>
      <c r="B391" s="30"/>
      <c r="C391" s="31"/>
      <c r="D391" s="32"/>
      <c r="E391" s="33"/>
      <c r="F391" s="41"/>
    </row>
    <row r="392" spans="1:6">
      <c r="A392" s="6">
        <v>46092</v>
      </c>
      <c r="B392" s="30"/>
      <c r="C392" s="31"/>
      <c r="D392" s="32"/>
      <c r="E392" s="33"/>
      <c r="F392" s="41"/>
    </row>
    <row r="393" spans="1:6">
      <c r="A393" s="6">
        <v>46093</v>
      </c>
      <c r="B393" s="30"/>
      <c r="C393" s="31"/>
      <c r="D393" s="32"/>
      <c r="E393" s="33"/>
      <c r="F393" s="41"/>
    </row>
    <row r="394" spans="1:6">
      <c r="A394" s="6">
        <v>46094</v>
      </c>
      <c r="B394" s="30"/>
      <c r="C394" s="31"/>
      <c r="D394" s="32"/>
      <c r="E394" s="33"/>
      <c r="F394" s="41"/>
    </row>
    <row r="395" spans="1:6">
      <c r="A395" s="7">
        <v>46095</v>
      </c>
      <c r="B395" s="3">
        <f t="shared" ref="B395:E409" si="156">SUM(B390:B394)</f>
        <v>0</v>
      </c>
      <c r="C395" s="3">
        <f t="shared" si="156"/>
        <v>0</v>
      </c>
      <c r="D395" s="3">
        <f t="shared" si="156"/>
        <v>0</v>
      </c>
      <c r="E395" s="3">
        <f t="shared" si="156"/>
        <v>0</v>
      </c>
      <c r="F395" s="3" t="s">
        <v>18</v>
      </c>
    </row>
    <row r="396" spans="1:6">
      <c r="A396" s="7">
        <v>46096</v>
      </c>
      <c r="B396" s="4"/>
      <c r="C396" s="4"/>
      <c r="D396" s="4"/>
      <c r="E396" s="4"/>
      <c r="F396" s="4"/>
    </row>
    <row r="397" spans="1:6">
      <c r="A397" s="6">
        <v>46097</v>
      </c>
      <c r="B397" s="30"/>
      <c r="C397" s="31"/>
      <c r="D397" s="32"/>
      <c r="E397" s="33"/>
      <c r="F397" s="41"/>
    </row>
    <row r="398" spans="1:6">
      <c r="A398" s="6">
        <v>46098</v>
      </c>
      <c r="B398" s="30"/>
      <c r="C398" s="31"/>
      <c r="D398" s="32"/>
      <c r="E398" s="33"/>
      <c r="F398" s="41"/>
    </row>
    <row r="399" spans="1:6">
      <c r="A399" s="6">
        <v>46099</v>
      </c>
      <c r="B399" s="30"/>
      <c r="C399" s="31"/>
      <c r="D399" s="32"/>
      <c r="E399" s="33"/>
      <c r="F399" s="41"/>
    </row>
    <row r="400" spans="1:6">
      <c r="A400" s="6">
        <v>46100</v>
      </c>
      <c r="B400" s="30"/>
      <c r="C400" s="31"/>
      <c r="D400" s="32"/>
      <c r="E400" s="33"/>
      <c r="F400" s="41"/>
    </row>
    <row r="401" spans="1:9">
      <c r="A401" s="6">
        <v>46101</v>
      </c>
      <c r="B401" s="30"/>
      <c r="C401" s="31"/>
      <c r="D401" s="32"/>
      <c r="E401" s="33"/>
      <c r="F401" s="41"/>
    </row>
    <row r="402" spans="1:9">
      <c r="A402" s="7">
        <v>46102</v>
      </c>
      <c r="B402" s="3">
        <f t="shared" ref="B402" si="157">SUM(B397:B401)</f>
        <v>0</v>
      </c>
      <c r="C402" s="3">
        <f t="shared" si="156"/>
        <v>0</v>
      </c>
      <c r="D402" s="3">
        <f t="shared" si="156"/>
        <v>0</v>
      </c>
      <c r="E402" s="3">
        <f t="shared" si="156"/>
        <v>0</v>
      </c>
      <c r="F402" s="3" t="s">
        <v>18</v>
      </c>
    </row>
    <row r="403" spans="1:9">
      <c r="A403" s="7">
        <v>46103</v>
      </c>
      <c r="B403" s="4"/>
      <c r="C403" s="4"/>
      <c r="D403" s="4"/>
      <c r="E403" s="4"/>
      <c r="F403" s="4"/>
    </row>
    <row r="404" spans="1:9">
      <c r="A404" s="6">
        <v>46104</v>
      </c>
      <c r="B404" s="30"/>
      <c r="C404" s="31"/>
      <c r="D404" s="32"/>
      <c r="E404" s="33"/>
      <c r="F404" s="41"/>
    </row>
    <row r="405" spans="1:9">
      <c r="A405" s="6">
        <v>46105</v>
      </c>
      <c r="B405" s="30"/>
      <c r="C405" s="31"/>
      <c r="D405" s="32"/>
      <c r="E405" s="33"/>
      <c r="F405" s="41"/>
    </row>
    <row r="406" spans="1:9">
      <c r="A406" s="6">
        <v>46106</v>
      </c>
      <c r="B406" s="30"/>
      <c r="C406" s="31"/>
      <c r="D406" s="32"/>
      <c r="E406" s="33"/>
      <c r="F406" s="41"/>
    </row>
    <row r="407" spans="1:9">
      <c r="A407" s="6">
        <v>46107</v>
      </c>
      <c r="B407" s="30"/>
      <c r="C407" s="31"/>
      <c r="D407" s="32"/>
      <c r="E407" s="33"/>
      <c r="F407" s="41"/>
    </row>
    <row r="408" spans="1:9">
      <c r="A408" s="6">
        <v>46108</v>
      </c>
      <c r="B408" s="30"/>
      <c r="C408" s="31"/>
      <c r="D408" s="32"/>
      <c r="E408" s="33"/>
      <c r="F408" s="41"/>
    </row>
    <row r="409" spans="1:9">
      <c r="A409" s="7">
        <v>46109</v>
      </c>
      <c r="B409" s="3">
        <f t="shared" ref="B409" si="158">SUM(B404:B408)</f>
        <v>0</v>
      </c>
      <c r="C409" s="3">
        <f t="shared" si="156"/>
        <v>0</v>
      </c>
      <c r="D409" s="3">
        <f t="shared" si="156"/>
        <v>0</v>
      </c>
      <c r="E409" s="3">
        <f t="shared" si="156"/>
        <v>0</v>
      </c>
      <c r="F409" s="3" t="s">
        <v>18</v>
      </c>
    </row>
    <row r="410" spans="1:9">
      <c r="A410" s="7">
        <v>46110</v>
      </c>
      <c r="B410" s="4"/>
      <c r="C410" s="4"/>
      <c r="D410" s="4"/>
      <c r="E410" s="4"/>
      <c r="F410" s="4"/>
    </row>
    <row r="411" spans="1:9">
      <c r="A411" s="16">
        <v>46111</v>
      </c>
      <c r="B411" s="34"/>
      <c r="C411" s="35"/>
      <c r="D411" s="36"/>
      <c r="E411" s="37"/>
      <c r="F411" s="40"/>
    </row>
    <row r="412" spans="1:9">
      <c r="A412" s="9">
        <v>46112</v>
      </c>
      <c r="B412" s="23"/>
      <c r="C412" s="24"/>
      <c r="D412" s="25"/>
      <c r="E412" s="26"/>
      <c r="F412" s="43"/>
      <c r="G412" s="59" t="s">
        <v>27</v>
      </c>
      <c r="H412" s="10">
        <f>SUM(B388:C388,B395,C395,B402,C402,B409,C409,B411:C412)</f>
        <v>0</v>
      </c>
      <c r="I412" s="11">
        <f>SUM(D388:E388,D395,E395,D402,E402,D409,D409,E409,D411,D412,E411,E412)</f>
        <v>0</v>
      </c>
    </row>
  </sheetData>
  <protectedRanges>
    <protectedRange sqref="B4:F45 B47:F412" name="Bereich1"/>
  </protectedRanges>
  <mergeCells count="3">
    <mergeCell ref="B2:C2"/>
    <mergeCell ref="D2:E2"/>
    <mergeCell ref="A1:F1"/>
  </mergeCells>
  <conditionalFormatting sqref="A4:A412">
    <cfRule type="timePeriod" dxfId="0" priority="1" timePeriod="today">
      <formula>FLOOR(A4,1)=TODAY()</formula>
    </cfRule>
  </conditionalFormatting>
  <pageMargins left="0.7" right="0.7" top="0.78740157499999996" bottom="0.78740157499999996" header="0.3" footer="0.3"/>
  <pageSetup paperSize="9" orientation="portrait" r:id="rId1"/>
  <headerFooter>
    <oddFooter>&amp;C_x000D_&amp;1#&amp;"BMW Group Condensed"&amp;12&amp;KC00000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A1099-6AD2-4563-8F6F-1DDF6493FBE3}">
  <dimension ref="A1:D19"/>
  <sheetViews>
    <sheetView workbookViewId="0">
      <selection activeCell="B32" sqref="B32"/>
    </sheetView>
  </sheetViews>
  <sheetFormatPr baseColWidth="10" defaultColWidth="9" defaultRowHeight="14.25"/>
  <cols>
    <col min="1" max="1" width="9" style="60"/>
    <col min="2" max="2" width="25.75" customWidth="1"/>
    <col min="3" max="3" width="16.375" customWidth="1"/>
  </cols>
  <sheetData>
    <row r="1" spans="1:4" ht="15.75">
      <c r="A1" s="64" t="s">
        <v>1</v>
      </c>
      <c r="B1" s="86" t="s">
        <v>47</v>
      </c>
      <c r="D1" t="s">
        <v>55</v>
      </c>
    </row>
    <row r="2" spans="1:4" ht="15.75">
      <c r="A2" s="64" t="s">
        <v>8</v>
      </c>
      <c r="B2" s="87" t="s">
        <v>48</v>
      </c>
    </row>
    <row r="3" spans="1:4" ht="15" customHeight="1">
      <c r="A3" s="64" t="s">
        <v>11</v>
      </c>
      <c r="B3" s="87" t="s">
        <v>49</v>
      </c>
    </row>
    <row r="4" spans="1:4" ht="15.75">
      <c r="A4" s="64" t="s">
        <v>13</v>
      </c>
      <c r="B4" s="61" t="s">
        <v>14</v>
      </c>
    </row>
    <row r="5" spans="1:4" ht="15.75">
      <c r="A5" s="64" t="s">
        <v>45</v>
      </c>
      <c r="B5" s="87" t="s">
        <v>50</v>
      </c>
    </row>
    <row r="6" spans="1:4" ht="15.75">
      <c r="A6" s="64" t="s">
        <v>15</v>
      </c>
      <c r="B6" s="87" t="s">
        <v>51</v>
      </c>
    </row>
    <row r="7" spans="1:4" ht="15.75">
      <c r="A7" s="64" t="s">
        <v>16</v>
      </c>
      <c r="B7" s="87" t="s">
        <v>52</v>
      </c>
    </row>
    <row r="8" spans="1:4" ht="15.75">
      <c r="A8" s="64" t="s">
        <v>17</v>
      </c>
      <c r="B8" s="87" t="s">
        <v>53</v>
      </c>
    </row>
    <row r="9" spans="1:4" ht="15.75">
      <c r="A9" s="82" t="s">
        <v>12</v>
      </c>
      <c r="B9" s="87" t="s">
        <v>54</v>
      </c>
    </row>
    <row r="10" spans="1:4" ht="15.75">
      <c r="A10" s="64"/>
      <c r="B10" s="61"/>
    </row>
    <row r="11" spans="1:4" ht="15.75">
      <c r="A11" s="64"/>
      <c r="B11" s="61"/>
    </row>
    <row r="12" spans="1:4" ht="15.75">
      <c r="A12" s="64"/>
      <c r="B12" s="61"/>
    </row>
    <row r="13" spans="1:4" ht="15.75">
      <c r="A13" s="64"/>
      <c r="B13" s="61"/>
    </row>
    <row r="14" spans="1:4" ht="15.75">
      <c r="A14" s="64"/>
      <c r="B14" s="62"/>
    </row>
    <row r="15" spans="1:4" ht="15.75">
      <c r="A15" s="64"/>
      <c r="B15" s="63"/>
    </row>
    <row r="16" spans="1:4" ht="15.75">
      <c r="A16" s="64"/>
      <c r="B16" s="63"/>
    </row>
    <row r="17" spans="1:2" ht="15.75">
      <c r="A17" s="64"/>
      <c r="B17" s="63"/>
    </row>
    <row r="18" spans="1:2" ht="15.75">
      <c r="A18" s="64"/>
      <c r="B18" s="63"/>
    </row>
    <row r="19" spans="1:2" ht="15.75">
      <c r="A19" s="64"/>
      <c r="B19" s="6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1F979400DDA9489FA1B79BDBB11141" ma:contentTypeVersion="16" ma:contentTypeDescription="Create a new document." ma:contentTypeScope="" ma:versionID="e2095470835da657b007a9b7e8e97136">
  <xsd:schema xmlns:xsd="http://www.w3.org/2001/XMLSchema" xmlns:xs="http://www.w3.org/2001/XMLSchema" xmlns:p="http://schemas.microsoft.com/office/2006/metadata/properties" xmlns:ns2="1e676312-a19f-4cee-882d-cabfd922e449" xmlns:ns3="c19a4069-c00a-4bbe-ab68-7700e5bcf7e8" targetNamespace="http://schemas.microsoft.com/office/2006/metadata/properties" ma:root="true" ma:fieldsID="8125cfcc9f79f9fd315f07fc39ce15a1" ns2:_="" ns3:_="">
    <xsd:import namespace="1e676312-a19f-4cee-882d-cabfd922e449"/>
    <xsd:import namespace="c19a4069-c00a-4bbe-ab68-7700e5bcf7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6312-a19f-4cee-882d-cabfd922e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784a44a-adbf-45c9-9fec-5e440919d8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a4069-c00a-4bbe-ab68-7700e5bcf7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8e51935-c90a-4b5f-97dd-0dd93370b93f}" ma:internalName="TaxCatchAll" ma:showField="CatchAllData" ma:web="c19a4069-c00a-4bbe-ab68-7700e5bcf7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676312-a19f-4cee-882d-cabfd922e449">
      <Terms xmlns="http://schemas.microsoft.com/office/infopath/2007/PartnerControls"/>
    </lcf76f155ced4ddcb4097134ff3c332f>
    <TaxCatchAll xmlns="c19a4069-c00a-4bbe-ab68-7700e5bcf7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3EB341-809B-45C4-81AE-3A0EE0542F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676312-a19f-4cee-882d-cabfd922e449"/>
    <ds:schemaRef ds:uri="c19a4069-c00a-4bbe-ab68-7700e5bcf7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F81099-5627-4732-AD92-15EEA427085B}">
  <ds:schemaRefs>
    <ds:schemaRef ds:uri="http://schemas.microsoft.com/office/2006/metadata/properties"/>
    <ds:schemaRef ds:uri="http://schemas.microsoft.com/office/infopath/2007/PartnerControls"/>
    <ds:schemaRef ds:uri="1e676312-a19f-4cee-882d-cabfd922e449"/>
    <ds:schemaRef ds:uri="c19a4069-c00a-4bbe-ab68-7700e5bcf7e8"/>
  </ds:schemaRefs>
</ds:datastoreItem>
</file>

<file path=customXml/itemProps3.xml><?xml version="1.0" encoding="utf-8"?>
<ds:datastoreItem xmlns:ds="http://schemas.openxmlformats.org/officeDocument/2006/customXml" ds:itemID="{5885B2A2-4F9B-4826-A491-5DF8DE286D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Rechner</vt:lpstr>
      <vt:lpstr>Namen</vt:lpstr>
      <vt:lpstr>Initialen</vt:lpstr>
      <vt:lpstr>Namen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Schmutzer Mike</dc:creator>
  <cp:keywords/>
  <dc:description/>
  <cp:lastModifiedBy>Mike</cp:lastModifiedBy>
  <cp:revision/>
  <dcterms:created xsi:type="dcterms:W3CDTF">2021-10-20T10:11:11Z</dcterms:created>
  <dcterms:modified xsi:type="dcterms:W3CDTF">2025-09-01T08:51:29Z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935750-240b-48e4-a615-66942a738439_Enabled">
    <vt:lpwstr>true</vt:lpwstr>
  </property>
  <property fmtid="{D5CDD505-2E9C-101B-9397-08002B2CF9AE}" pid="3" name="MSIP_Label_e6935750-240b-48e4-a615-66942a738439_SetDate">
    <vt:lpwstr>2025-02-13T14:07:04Z</vt:lpwstr>
  </property>
  <property fmtid="{D5CDD505-2E9C-101B-9397-08002B2CF9AE}" pid="4" name="MSIP_Label_e6935750-240b-48e4-a615-66942a738439_Method">
    <vt:lpwstr>Standard</vt:lpwstr>
  </property>
  <property fmtid="{D5CDD505-2E9C-101B-9397-08002B2CF9AE}" pid="5" name="MSIP_Label_e6935750-240b-48e4-a615-66942a738439_Name">
    <vt:lpwstr>e6935750-240b-48e4-a615-66942a738439</vt:lpwstr>
  </property>
  <property fmtid="{D5CDD505-2E9C-101B-9397-08002B2CF9AE}" pid="6" name="MSIP_Label_e6935750-240b-48e4-a615-66942a738439_SiteId">
    <vt:lpwstr>ce849bab-cc1c-465b-b62e-18f07c9ac198</vt:lpwstr>
  </property>
  <property fmtid="{D5CDD505-2E9C-101B-9397-08002B2CF9AE}" pid="7" name="MSIP_Label_e6935750-240b-48e4-a615-66942a738439_ActionId">
    <vt:lpwstr>1f55e526-6716-4a37-bf2e-f53319d8c587</vt:lpwstr>
  </property>
  <property fmtid="{D5CDD505-2E9C-101B-9397-08002B2CF9AE}" pid="8" name="MSIP_Label_e6935750-240b-48e4-a615-66942a738439_ContentBits">
    <vt:lpwstr>2</vt:lpwstr>
  </property>
  <property fmtid="{D5CDD505-2E9C-101B-9397-08002B2CF9AE}" pid="9" name="ContentTypeId">
    <vt:lpwstr>0x010100DA1F979400DDA9489FA1B79BDBB11141</vt:lpwstr>
  </property>
  <property fmtid="{D5CDD505-2E9C-101B-9397-08002B2CF9AE}" pid="10" name="MediaServiceImageTags">
    <vt:lpwstr/>
  </property>
</Properties>
</file>