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Zielerreichungsprämie\"/>
    </mc:Choice>
  </mc:AlternateContent>
  <xr:revisionPtr revIDLastSave="0" documentId="13_ncr:1_{569A6108-B8A7-417E-91B8-BAA16727E681}" xr6:coauthVersionLast="46" xr6:coauthVersionMax="46" xr10:uidLastSave="{00000000-0000-0000-0000-000000000000}"/>
  <bookViews>
    <workbookView xWindow="-120" yWindow="-120" windowWidth="29040" windowHeight="15840" xr2:uid="{37AA5B11-9E4F-4E07-9024-758805D3959F}"/>
  </bookViews>
  <sheets>
    <sheet name="AZ" sheetId="2" r:id="rId1"/>
    <sheet name="AZPivot" sheetId="5" r:id="rId2"/>
    <sheet name="Auswertung" sheetId="1" r:id="rId3"/>
  </sheets>
  <definedNames>
    <definedName name="_xlnm._FilterDatabase" localSheetId="2" hidden="1">Auswertung!$A$3:$H$12</definedName>
  </definedNames>
  <calcPr calcId="191029"/>
  <pivotCaches>
    <pivotCache cacheId="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7" i="1"/>
  <c r="E7" i="1"/>
  <c r="D9" i="1"/>
  <c r="E9" i="1"/>
  <c r="D11" i="1"/>
  <c r="E11" i="1"/>
  <c r="E5" i="1"/>
  <c r="D5" i="1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C7" i="1" s="1"/>
  <c r="B5" i="1" l="1"/>
  <c r="B9" i="1"/>
  <c r="C9" i="1"/>
  <c r="B7" i="1"/>
  <c r="C5" i="1"/>
</calcChain>
</file>

<file path=xl/sharedStrings.xml><?xml version="1.0" encoding="utf-8"?>
<sst xmlns="http://schemas.openxmlformats.org/spreadsheetml/2006/main" count="226" uniqueCount="48">
  <si>
    <t>Zeilenbeschriftungen</t>
  </si>
  <si>
    <t>Personalnummer</t>
  </si>
  <si>
    <t>AK</t>
  </si>
  <si>
    <t>Summe von T_IST</t>
  </si>
  <si>
    <t>Summe von T_SOL</t>
  </si>
  <si>
    <t>Teilnahme?</t>
  </si>
  <si>
    <t>Wertschöpfend?</t>
  </si>
  <si>
    <t>ZIEL ERREICHT?</t>
  </si>
  <si>
    <t>Nachname+Vorname</t>
  </si>
  <si>
    <t>Mandant</t>
  </si>
  <si>
    <t>Kostenstelle</t>
  </si>
  <si>
    <t>Bezeichnung d.KST</t>
  </si>
  <si>
    <t>Pnr.</t>
  </si>
  <si>
    <t>Nachname</t>
  </si>
  <si>
    <t>Vorname</t>
  </si>
  <si>
    <t>T_IST</t>
  </si>
  <si>
    <t>T_SOL</t>
  </si>
  <si>
    <t>Tag</t>
  </si>
  <si>
    <t>Folgeorganisationseinheit</t>
  </si>
  <si>
    <t>Organisationseinheit</t>
  </si>
  <si>
    <t>Unterorganisationseinheit</t>
  </si>
  <si>
    <t>01</t>
  </si>
  <si>
    <t>Reparatur</t>
  </si>
  <si>
    <t>7150</t>
  </si>
  <si>
    <t>REP</t>
  </si>
  <si>
    <t>WERK</t>
  </si>
  <si>
    <t>20</t>
  </si>
  <si>
    <t>(Alle)</t>
  </si>
  <si>
    <t>Gesamtergebnis</t>
  </si>
  <si>
    <t>Einkauf</t>
  </si>
  <si>
    <t>7736</t>
  </si>
  <si>
    <t>EINKAUF</t>
  </si>
  <si>
    <t>Produktion</t>
  </si>
  <si>
    <t>7424</t>
  </si>
  <si>
    <t>HDO-AL</t>
  </si>
  <si>
    <t>PROD</t>
  </si>
  <si>
    <t>Test, Frau</t>
  </si>
  <si>
    <t>Test, Mann</t>
  </si>
  <si>
    <t>Muster, Frau</t>
  </si>
  <si>
    <t>Test</t>
  </si>
  <si>
    <t>Frau</t>
  </si>
  <si>
    <t>Mann</t>
  </si>
  <si>
    <t>Muster</t>
  </si>
  <si>
    <t>Qualitätssicherung</t>
  </si>
  <si>
    <t>7507</t>
  </si>
  <si>
    <t>PRÜFF</t>
  </si>
  <si>
    <t>QS</t>
  </si>
  <si>
    <t>Muster,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</si>
</sst>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3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indent="1"/>
    </xf>
    <xf numFmtId="0" fontId="0" fillId="3" borderId="0" xfId="0" applyFill="1"/>
    <xf numFmtId="49" fontId="0" fillId="3" borderId="0" xfId="0" applyNumberFormat="1" applyFill="1"/>
    <xf numFmtId="49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>
      <alignment horizontal="left"/>
    </xf>
    <xf numFmtId="49" fontId="3" fillId="0" borderId="0" xfId="0" applyNumberFormat="1" applyFont="1" applyFill="1" applyAlignment="1">
      <alignment horizontal="right" vertical="top"/>
    </xf>
    <xf numFmtId="49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5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aeft, Matthias" refreshedDate="45950.548355555555" createdVersion="6" refreshedVersion="6" minRefreshableVersion="3" recordCount="20" xr:uid="{273BB936-90B7-43A2-B376-F7B859D46E7A}">
  <cacheSource type="worksheet">
    <worksheetSource ref="A1:N21" sheet="AZ"/>
  </cacheSource>
  <cacheFields count="14">
    <cacheField name="Nachname+Vorname" numFmtId="0">
      <sharedItems count="4">
        <s v="Muster, Frau"/>
        <s v="Test, Frau"/>
        <s v="Test, Mann"/>
        <s v="Muster, Mann"/>
      </sharedItems>
    </cacheField>
    <cacheField name="Mandant" numFmtId="49">
      <sharedItems containsNonDate="0" containsString="0" containsBlank="1"/>
    </cacheField>
    <cacheField name="AK" numFmtId="49">
      <sharedItems/>
    </cacheField>
    <cacheField name="Kostenstelle" numFmtId="0">
      <sharedItems containsSemiMixedTypes="0" containsString="0" containsNumber="1" containsInteger="1" minValue="160" maxValue="250"/>
    </cacheField>
    <cacheField name="Bezeichnung d.KST" numFmtId="49">
      <sharedItems/>
    </cacheField>
    <cacheField name="Pnr." numFmtId="49">
      <sharedItems/>
    </cacheField>
    <cacheField name="Nachname" numFmtId="49">
      <sharedItems/>
    </cacheField>
    <cacheField name="Vorname" numFmtId="49">
      <sharedItems/>
    </cacheField>
    <cacheField name="T_IST" numFmtId="4">
      <sharedItems containsSemiMixedTypes="0" containsString="0" containsNumber="1" minValue="0" maxValue="9.92"/>
    </cacheField>
    <cacheField name="T_SOL" numFmtId="4">
      <sharedItems containsSemiMixedTypes="0" containsString="0" containsNumber="1" containsInteger="1" minValue="8" maxValue="8"/>
    </cacheField>
    <cacheField name="Tag" numFmtId="164">
      <sharedItems containsSemiMixedTypes="0" containsNonDate="0" containsDate="1" containsString="0" minDate="2025-09-01T00:00:00" maxDate="2025-09-06T00:00:00"/>
    </cacheField>
    <cacheField name="Folgeorganisationseinheit" numFmtId="49">
      <sharedItems count="4">
        <s v="REP"/>
        <s v="EINKAUF"/>
        <s v="HDO-AL"/>
        <s v="PRÜFF"/>
      </sharedItems>
    </cacheField>
    <cacheField name="Organisationseinheit" numFmtId="49">
      <sharedItems count="1">
        <s v="WERK"/>
      </sharedItems>
    </cacheField>
    <cacheField name="Unterorganisationseinheit" numFmtId="49">
      <sharedItems count="4">
        <s v="REP"/>
        <s v="EINKAUF"/>
        <s v="PROD"/>
        <s v="Q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m/>
    <s v="01"/>
    <n v="170"/>
    <s v="Reparatur"/>
    <s v="7150"/>
    <s v="Muster"/>
    <s v="Frau"/>
    <n v="8.2200000000000006"/>
    <n v="8"/>
    <d v="2025-09-01T00:00:00"/>
    <x v="0"/>
    <x v="0"/>
    <x v="0"/>
  </r>
  <r>
    <x v="0"/>
    <m/>
    <s v="01"/>
    <n v="170"/>
    <s v="Reparatur"/>
    <s v="7150"/>
    <s v="Muster"/>
    <s v="Frau"/>
    <n v="8.27"/>
    <n v="8"/>
    <d v="2025-09-02T00:00:00"/>
    <x v="0"/>
    <x v="0"/>
    <x v="0"/>
  </r>
  <r>
    <x v="0"/>
    <m/>
    <s v="01"/>
    <n v="170"/>
    <s v="Reparatur"/>
    <s v="7150"/>
    <s v="Muster"/>
    <s v="Frau"/>
    <n v="8.27"/>
    <n v="8"/>
    <d v="2025-09-03T00:00:00"/>
    <x v="0"/>
    <x v="0"/>
    <x v="0"/>
  </r>
  <r>
    <x v="0"/>
    <m/>
    <s v="01"/>
    <n v="170"/>
    <s v="Reparatur"/>
    <s v="7150"/>
    <s v="Muster"/>
    <s v="Frau"/>
    <n v="8.23"/>
    <n v="8"/>
    <d v="2025-09-04T00:00:00"/>
    <x v="0"/>
    <x v="0"/>
    <x v="0"/>
  </r>
  <r>
    <x v="0"/>
    <m/>
    <s v="01"/>
    <n v="170"/>
    <s v="Reparatur"/>
    <s v="7150"/>
    <s v="Muster"/>
    <s v="Frau"/>
    <n v="7.6"/>
    <n v="8"/>
    <d v="2025-09-05T00:00:00"/>
    <x v="0"/>
    <x v="0"/>
    <x v="0"/>
  </r>
  <r>
    <x v="1"/>
    <m/>
    <s v="01"/>
    <n v="160"/>
    <s v="Einkauf"/>
    <s v="7736"/>
    <s v="Test"/>
    <s v="Frau"/>
    <n v="8.2799999999999994"/>
    <n v="8"/>
    <d v="2025-09-01T00:00:00"/>
    <x v="1"/>
    <x v="0"/>
    <x v="1"/>
  </r>
  <r>
    <x v="1"/>
    <m/>
    <s v="01"/>
    <n v="160"/>
    <s v="Einkauf"/>
    <s v="7736"/>
    <s v="Test"/>
    <s v="Frau"/>
    <n v="7.85"/>
    <n v="8"/>
    <d v="2025-09-02T00:00:00"/>
    <x v="1"/>
    <x v="0"/>
    <x v="1"/>
  </r>
  <r>
    <x v="1"/>
    <m/>
    <s v="01"/>
    <n v="160"/>
    <s v="Einkauf"/>
    <s v="7736"/>
    <s v="Test"/>
    <s v="Frau"/>
    <n v="6.85"/>
    <n v="8"/>
    <d v="2025-09-03T00:00:00"/>
    <x v="1"/>
    <x v="0"/>
    <x v="1"/>
  </r>
  <r>
    <x v="1"/>
    <m/>
    <s v="01"/>
    <n v="160"/>
    <s v="Einkauf"/>
    <s v="7736"/>
    <s v="Test"/>
    <s v="Frau"/>
    <n v="7.77"/>
    <n v="8"/>
    <d v="2025-09-04T00:00:00"/>
    <x v="1"/>
    <x v="0"/>
    <x v="1"/>
  </r>
  <r>
    <x v="1"/>
    <m/>
    <s v="01"/>
    <n v="160"/>
    <s v="Einkauf"/>
    <s v="7736"/>
    <s v="Test"/>
    <s v="Frau"/>
    <n v="8.52"/>
    <n v="8"/>
    <d v="2025-09-05T00:00:00"/>
    <x v="1"/>
    <x v="0"/>
    <x v="1"/>
  </r>
  <r>
    <x v="2"/>
    <m/>
    <s v="01"/>
    <n v="165"/>
    <s v="Produktion"/>
    <s v="7424"/>
    <s v="Test"/>
    <s v="Mann"/>
    <n v="8"/>
    <n v="8"/>
    <d v="2025-09-01T00:00:00"/>
    <x v="2"/>
    <x v="0"/>
    <x v="2"/>
  </r>
  <r>
    <x v="2"/>
    <m/>
    <s v="01"/>
    <n v="165"/>
    <s v="Produktion"/>
    <s v="7424"/>
    <s v="Test"/>
    <s v="Mann"/>
    <n v="9.92"/>
    <n v="8"/>
    <d v="2025-09-02T00:00:00"/>
    <x v="2"/>
    <x v="0"/>
    <x v="2"/>
  </r>
  <r>
    <x v="2"/>
    <m/>
    <s v="01"/>
    <n v="165"/>
    <s v="Produktion"/>
    <s v="7424"/>
    <s v="Test"/>
    <s v="Mann"/>
    <n v="7.73"/>
    <n v="8"/>
    <d v="2025-09-03T00:00:00"/>
    <x v="2"/>
    <x v="0"/>
    <x v="2"/>
  </r>
  <r>
    <x v="2"/>
    <m/>
    <s v="01"/>
    <n v="165"/>
    <s v="Produktion"/>
    <s v="7424"/>
    <s v="Test"/>
    <s v="Mann"/>
    <n v="9.6300000000000008"/>
    <n v="8"/>
    <d v="2025-09-04T00:00:00"/>
    <x v="2"/>
    <x v="0"/>
    <x v="2"/>
  </r>
  <r>
    <x v="2"/>
    <m/>
    <s v="01"/>
    <n v="165"/>
    <s v="Produktion"/>
    <s v="7424"/>
    <s v="Test"/>
    <s v="Mann"/>
    <n v="7.32"/>
    <n v="8"/>
    <d v="2025-09-05T00:00:00"/>
    <x v="2"/>
    <x v="0"/>
    <x v="2"/>
  </r>
  <r>
    <x v="3"/>
    <m/>
    <s v="01"/>
    <n v="250"/>
    <s v="Qualitätssicherung"/>
    <s v="7507"/>
    <s v="Muster"/>
    <s v="Mann"/>
    <n v="0"/>
    <n v="8"/>
    <d v="2025-09-01T00:00:00"/>
    <x v="3"/>
    <x v="0"/>
    <x v="3"/>
  </r>
  <r>
    <x v="3"/>
    <m/>
    <s v="01"/>
    <n v="250"/>
    <s v="Qualitätssicherung"/>
    <s v="7507"/>
    <s v="Muster"/>
    <s v="Mann"/>
    <n v="0"/>
    <n v="8"/>
    <d v="2025-09-02T00:00:00"/>
    <x v="3"/>
    <x v="0"/>
    <x v="3"/>
  </r>
  <r>
    <x v="3"/>
    <m/>
    <s v="01"/>
    <n v="250"/>
    <s v="Qualitätssicherung"/>
    <s v="7507"/>
    <s v="Muster"/>
    <s v="Mann"/>
    <n v="0"/>
    <n v="8"/>
    <d v="2025-09-03T00:00:00"/>
    <x v="3"/>
    <x v="0"/>
    <x v="3"/>
  </r>
  <r>
    <x v="3"/>
    <m/>
    <s v="01"/>
    <n v="250"/>
    <s v="Qualitätssicherung"/>
    <s v="7507"/>
    <s v="Muster"/>
    <s v="Mann"/>
    <n v="0"/>
    <n v="8"/>
    <d v="2025-09-04T00:00:00"/>
    <x v="3"/>
    <x v="0"/>
    <x v="3"/>
  </r>
  <r>
    <x v="3"/>
    <m/>
    <s v="01"/>
    <n v="250"/>
    <s v="Qualitätssicherung"/>
    <s v="7507"/>
    <s v="Muster"/>
    <s v="Mann"/>
    <n v="0"/>
    <n v="8"/>
    <d v="2025-09-05T00:00:00"/>
    <x v="3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5301DF-D484-4406-8A34-D325EA9CB2E9}" name="PivotTable3" cacheId="42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4:C13" firstHeaderRow="0" firstDataRow="1" firstDataCol="1" rowPageCount="2" colPageCount="1"/>
  <pivotFields count="14"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164" showAll="0"/>
    <pivotField axis="axisRow" showAll="0">
      <items count="5">
        <item x="1"/>
        <item x="2"/>
        <item x="3"/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5">
        <item x="1"/>
        <item x="2"/>
        <item x="3"/>
        <item x="0"/>
        <item t="default"/>
      </items>
    </pivotField>
  </pivotFields>
  <rowFields count="2">
    <field x="11"/>
    <field x="0"/>
  </rowFields>
  <rowItems count="9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 t="grand">
      <x/>
    </i>
  </rowItems>
  <colFields count="1">
    <field x="-2"/>
  </colFields>
  <colItems count="2">
    <i>
      <x/>
    </i>
    <i i="1">
      <x v="1"/>
    </i>
  </colItems>
  <pageFields count="2">
    <pageField fld="12" hier="-1"/>
    <pageField fld="13" hier="-1"/>
  </pageFields>
  <dataFields count="2">
    <dataField name="Summe von T_IST" fld="8" baseField="0" baseItem="0"/>
    <dataField name="Summe von T_SOL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8476-AD1E-43CA-8CD0-5D4DE18F3D4B}">
  <dimension ref="A1:O21"/>
  <sheetViews>
    <sheetView tabSelected="1" workbookViewId="0">
      <selection activeCell="O2" sqref="O2"/>
    </sheetView>
  </sheetViews>
  <sheetFormatPr baseColWidth="10" defaultRowHeight="15" x14ac:dyDescent="0.25"/>
  <sheetData>
    <row r="1" spans="1:15" x14ac:dyDescent="0.25">
      <c r="A1" s="6" t="s">
        <v>8</v>
      </c>
      <c r="B1" s="6" t="s">
        <v>9</v>
      </c>
      <c r="C1" t="s">
        <v>2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</row>
    <row r="2" spans="1:15" x14ac:dyDescent="0.25">
      <c r="A2" s="6" t="str">
        <f t="shared" ref="A2:A21" si="0">CONCATENATE(G2,", ",H2)</f>
        <v>Muster, Frau</v>
      </c>
      <c r="B2" s="7"/>
      <c r="C2" s="8" t="s">
        <v>21</v>
      </c>
      <c r="D2">
        <v>170</v>
      </c>
      <c r="E2" s="8" t="s">
        <v>22</v>
      </c>
      <c r="F2" s="8" t="s">
        <v>23</v>
      </c>
      <c r="G2" s="8" t="s">
        <v>42</v>
      </c>
      <c r="H2" s="8" t="s">
        <v>40</v>
      </c>
      <c r="I2" s="9">
        <v>8.2200000000000006</v>
      </c>
      <c r="J2" s="9">
        <v>8</v>
      </c>
      <c r="K2" s="10">
        <v>45901</v>
      </c>
      <c r="L2" s="8" t="s">
        <v>24</v>
      </c>
      <c r="M2" s="8" t="s">
        <v>25</v>
      </c>
      <c r="N2" s="8" t="s">
        <v>24</v>
      </c>
      <c r="O2" s="8" t="s">
        <v>26</v>
      </c>
    </row>
    <row r="3" spans="1:15" x14ac:dyDescent="0.25">
      <c r="A3" s="6" t="str">
        <f t="shared" si="0"/>
        <v>Muster, Frau</v>
      </c>
      <c r="B3" s="7"/>
      <c r="C3" s="8" t="s">
        <v>21</v>
      </c>
      <c r="D3">
        <v>170</v>
      </c>
      <c r="E3" s="8" t="s">
        <v>22</v>
      </c>
      <c r="F3" s="8" t="s">
        <v>23</v>
      </c>
      <c r="G3" s="8" t="s">
        <v>42</v>
      </c>
      <c r="H3" s="8" t="s">
        <v>40</v>
      </c>
      <c r="I3" s="9">
        <v>8.27</v>
      </c>
      <c r="J3" s="9">
        <v>8</v>
      </c>
      <c r="K3" s="10">
        <v>45902</v>
      </c>
      <c r="L3" s="8" t="s">
        <v>24</v>
      </c>
      <c r="M3" s="8" t="s">
        <v>25</v>
      </c>
      <c r="N3" s="8" t="s">
        <v>24</v>
      </c>
      <c r="O3" s="8" t="s">
        <v>26</v>
      </c>
    </row>
    <row r="4" spans="1:15" x14ac:dyDescent="0.25">
      <c r="A4" s="6" t="str">
        <f t="shared" si="0"/>
        <v>Muster, Frau</v>
      </c>
      <c r="B4" s="7"/>
      <c r="C4" s="8" t="s">
        <v>21</v>
      </c>
      <c r="D4">
        <v>170</v>
      </c>
      <c r="E4" s="8" t="s">
        <v>22</v>
      </c>
      <c r="F4" s="8" t="s">
        <v>23</v>
      </c>
      <c r="G4" s="8" t="s">
        <v>42</v>
      </c>
      <c r="H4" s="8" t="s">
        <v>40</v>
      </c>
      <c r="I4" s="9">
        <v>8.27</v>
      </c>
      <c r="J4" s="9">
        <v>8</v>
      </c>
      <c r="K4" s="10">
        <v>45903</v>
      </c>
      <c r="L4" s="8" t="s">
        <v>24</v>
      </c>
      <c r="M4" s="8" t="s">
        <v>25</v>
      </c>
      <c r="N4" s="8" t="s">
        <v>24</v>
      </c>
      <c r="O4" s="8" t="s">
        <v>26</v>
      </c>
    </row>
    <row r="5" spans="1:15" x14ac:dyDescent="0.25">
      <c r="A5" s="6" t="str">
        <f t="shared" si="0"/>
        <v>Muster, Frau</v>
      </c>
      <c r="B5" s="7"/>
      <c r="C5" s="8" t="s">
        <v>21</v>
      </c>
      <c r="D5">
        <v>170</v>
      </c>
      <c r="E5" s="8" t="s">
        <v>22</v>
      </c>
      <c r="F5" s="8" t="s">
        <v>23</v>
      </c>
      <c r="G5" s="8" t="s">
        <v>42</v>
      </c>
      <c r="H5" s="8" t="s">
        <v>40</v>
      </c>
      <c r="I5" s="9">
        <v>8.23</v>
      </c>
      <c r="J5" s="9">
        <v>8</v>
      </c>
      <c r="K5" s="10">
        <v>45904</v>
      </c>
      <c r="L5" s="8" t="s">
        <v>24</v>
      </c>
      <c r="M5" s="8" t="s">
        <v>25</v>
      </c>
      <c r="N5" s="8" t="s">
        <v>24</v>
      </c>
      <c r="O5" s="8" t="s">
        <v>26</v>
      </c>
    </row>
    <row r="6" spans="1:15" x14ac:dyDescent="0.25">
      <c r="A6" s="6" t="str">
        <f t="shared" si="0"/>
        <v>Muster, Frau</v>
      </c>
      <c r="B6" s="7"/>
      <c r="C6" s="8" t="s">
        <v>21</v>
      </c>
      <c r="D6">
        <v>170</v>
      </c>
      <c r="E6" s="8" t="s">
        <v>22</v>
      </c>
      <c r="F6" s="8" t="s">
        <v>23</v>
      </c>
      <c r="G6" s="8" t="s">
        <v>42</v>
      </c>
      <c r="H6" s="8" t="s">
        <v>40</v>
      </c>
      <c r="I6" s="9">
        <v>7.6</v>
      </c>
      <c r="J6" s="9">
        <v>8</v>
      </c>
      <c r="K6" s="10">
        <v>45905</v>
      </c>
      <c r="L6" s="8" t="s">
        <v>24</v>
      </c>
      <c r="M6" s="8" t="s">
        <v>25</v>
      </c>
      <c r="N6" s="8" t="s">
        <v>24</v>
      </c>
      <c r="O6" s="8" t="s">
        <v>26</v>
      </c>
    </row>
    <row r="7" spans="1:15" x14ac:dyDescent="0.25">
      <c r="A7" s="6" t="str">
        <f t="shared" si="0"/>
        <v>Test, Frau</v>
      </c>
      <c r="B7" s="7"/>
      <c r="C7" s="8" t="s">
        <v>21</v>
      </c>
      <c r="D7">
        <v>160</v>
      </c>
      <c r="E7" s="8" t="s">
        <v>29</v>
      </c>
      <c r="F7" s="8" t="s">
        <v>30</v>
      </c>
      <c r="G7" s="8" t="s">
        <v>39</v>
      </c>
      <c r="H7" s="8" t="s">
        <v>40</v>
      </c>
      <c r="I7" s="9">
        <v>8.2799999999999994</v>
      </c>
      <c r="J7" s="9">
        <v>8</v>
      </c>
      <c r="K7" s="10">
        <v>45901</v>
      </c>
      <c r="L7" s="8" t="s">
        <v>31</v>
      </c>
      <c r="M7" s="8" t="s">
        <v>25</v>
      </c>
      <c r="N7" s="8" t="s">
        <v>31</v>
      </c>
      <c r="O7" s="8" t="s">
        <v>26</v>
      </c>
    </row>
    <row r="8" spans="1:15" x14ac:dyDescent="0.25">
      <c r="A8" s="6" t="str">
        <f t="shared" si="0"/>
        <v>Test, Frau</v>
      </c>
      <c r="B8" s="7"/>
      <c r="C8" s="8" t="s">
        <v>21</v>
      </c>
      <c r="D8">
        <v>160</v>
      </c>
      <c r="E8" s="8" t="s">
        <v>29</v>
      </c>
      <c r="F8" s="8" t="s">
        <v>30</v>
      </c>
      <c r="G8" s="8" t="s">
        <v>39</v>
      </c>
      <c r="H8" s="8" t="s">
        <v>40</v>
      </c>
      <c r="I8" s="9">
        <v>7.85</v>
      </c>
      <c r="J8" s="9">
        <v>8</v>
      </c>
      <c r="K8" s="10">
        <v>45902</v>
      </c>
      <c r="L8" s="8" t="s">
        <v>31</v>
      </c>
      <c r="M8" s="8" t="s">
        <v>25</v>
      </c>
      <c r="N8" s="8" t="s">
        <v>31</v>
      </c>
      <c r="O8" s="8" t="s">
        <v>26</v>
      </c>
    </row>
    <row r="9" spans="1:15" x14ac:dyDescent="0.25">
      <c r="A9" s="6" t="str">
        <f t="shared" si="0"/>
        <v>Test, Frau</v>
      </c>
      <c r="B9" s="7"/>
      <c r="C9" s="8" t="s">
        <v>21</v>
      </c>
      <c r="D9">
        <v>160</v>
      </c>
      <c r="E9" s="8" t="s">
        <v>29</v>
      </c>
      <c r="F9" s="8" t="s">
        <v>30</v>
      </c>
      <c r="G9" s="8" t="s">
        <v>39</v>
      </c>
      <c r="H9" s="8" t="s">
        <v>40</v>
      </c>
      <c r="I9" s="9">
        <v>6.85</v>
      </c>
      <c r="J9" s="9">
        <v>8</v>
      </c>
      <c r="K9" s="10">
        <v>45903</v>
      </c>
      <c r="L9" s="8" t="s">
        <v>31</v>
      </c>
      <c r="M9" s="8" t="s">
        <v>25</v>
      </c>
      <c r="N9" s="8" t="s">
        <v>31</v>
      </c>
      <c r="O9" s="8" t="s">
        <v>26</v>
      </c>
    </row>
    <row r="10" spans="1:15" x14ac:dyDescent="0.25">
      <c r="A10" s="6" t="str">
        <f t="shared" si="0"/>
        <v>Test, Frau</v>
      </c>
      <c r="B10" s="7"/>
      <c r="C10" s="8" t="s">
        <v>21</v>
      </c>
      <c r="D10">
        <v>160</v>
      </c>
      <c r="E10" s="8" t="s">
        <v>29</v>
      </c>
      <c r="F10" s="8" t="s">
        <v>30</v>
      </c>
      <c r="G10" s="8" t="s">
        <v>39</v>
      </c>
      <c r="H10" s="8" t="s">
        <v>40</v>
      </c>
      <c r="I10" s="9">
        <v>7.77</v>
      </c>
      <c r="J10" s="9">
        <v>8</v>
      </c>
      <c r="K10" s="10">
        <v>45904</v>
      </c>
      <c r="L10" s="8" t="s">
        <v>31</v>
      </c>
      <c r="M10" s="8" t="s">
        <v>25</v>
      </c>
      <c r="N10" s="8" t="s">
        <v>31</v>
      </c>
      <c r="O10" s="8" t="s">
        <v>26</v>
      </c>
    </row>
    <row r="11" spans="1:15" x14ac:dyDescent="0.25">
      <c r="A11" s="6" t="str">
        <f t="shared" si="0"/>
        <v>Test, Frau</v>
      </c>
      <c r="B11" s="7"/>
      <c r="C11" s="8" t="s">
        <v>21</v>
      </c>
      <c r="D11">
        <v>160</v>
      </c>
      <c r="E11" s="8" t="s">
        <v>29</v>
      </c>
      <c r="F11" s="8" t="s">
        <v>30</v>
      </c>
      <c r="G11" s="8" t="s">
        <v>39</v>
      </c>
      <c r="H11" s="8" t="s">
        <v>40</v>
      </c>
      <c r="I11" s="9">
        <v>8.52</v>
      </c>
      <c r="J11" s="9">
        <v>8</v>
      </c>
      <c r="K11" s="10">
        <v>45905</v>
      </c>
      <c r="L11" s="8" t="s">
        <v>31</v>
      </c>
      <c r="M11" s="8" t="s">
        <v>25</v>
      </c>
      <c r="N11" s="8" t="s">
        <v>31</v>
      </c>
      <c r="O11" s="8" t="s">
        <v>26</v>
      </c>
    </row>
    <row r="12" spans="1:15" x14ac:dyDescent="0.25">
      <c r="A12" s="6" t="str">
        <f t="shared" si="0"/>
        <v>Test, Mann</v>
      </c>
      <c r="B12" s="7"/>
      <c r="C12" s="8" t="s">
        <v>21</v>
      </c>
      <c r="D12">
        <v>165</v>
      </c>
      <c r="E12" s="8" t="s">
        <v>32</v>
      </c>
      <c r="F12" s="8" t="s">
        <v>33</v>
      </c>
      <c r="G12" s="8" t="s">
        <v>39</v>
      </c>
      <c r="H12" s="8" t="s">
        <v>41</v>
      </c>
      <c r="I12" s="9">
        <v>8</v>
      </c>
      <c r="J12" s="9">
        <v>8</v>
      </c>
      <c r="K12" s="10">
        <v>45901</v>
      </c>
      <c r="L12" s="8" t="s">
        <v>34</v>
      </c>
      <c r="M12" s="8" t="s">
        <v>25</v>
      </c>
      <c r="N12" s="8" t="s">
        <v>35</v>
      </c>
      <c r="O12" s="8" t="s">
        <v>26</v>
      </c>
    </row>
    <row r="13" spans="1:15" x14ac:dyDescent="0.25">
      <c r="A13" s="6" t="str">
        <f t="shared" si="0"/>
        <v>Test, Mann</v>
      </c>
      <c r="B13" s="7"/>
      <c r="C13" s="8" t="s">
        <v>21</v>
      </c>
      <c r="D13">
        <v>165</v>
      </c>
      <c r="E13" s="8" t="s">
        <v>32</v>
      </c>
      <c r="F13" s="8" t="s">
        <v>33</v>
      </c>
      <c r="G13" s="8" t="s">
        <v>39</v>
      </c>
      <c r="H13" s="8" t="s">
        <v>41</v>
      </c>
      <c r="I13" s="9">
        <v>9.92</v>
      </c>
      <c r="J13" s="9">
        <v>8</v>
      </c>
      <c r="K13" s="10">
        <v>45902</v>
      </c>
      <c r="L13" s="8" t="s">
        <v>34</v>
      </c>
      <c r="M13" s="8" t="s">
        <v>25</v>
      </c>
      <c r="N13" s="8" t="s">
        <v>35</v>
      </c>
      <c r="O13" s="8" t="s">
        <v>26</v>
      </c>
    </row>
    <row r="14" spans="1:15" x14ac:dyDescent="0.25">
      <c r="A14" s="6" t="str">
        <f t="shared" si="0"/>
        <v>Test, Mann</v>
      </c>
      <c r="B14" s="7"/>
      <c r="C14" s="8" t="s">
        <v>21</v>
      </c>
      <c r="D14">
        <v>165</v>
      </c>
      <c r="E14" s="8" t="s">
        <v>32</v>
      </c>
      <c r="F14" s="8" t="s">
        <v>33</v>
      </c>
      <c r="G14" s="8" t="s">
        <v>39</v>
      </c>
      <c r="H14" s="8" t="s">
        <v>41</v>
      </c>
      <c r="I14" s="9">
        <v>7.73</v>
      </c>
      <c r="J14" s="9">
        <v>8</v>
      </c>
      <c r="K14" s="10">
        <v>45903</v>
      </c>
      <c r="L14" s="8" t="s">
        <v>34</v>
      </c>
      <c r="M14" s="8" t="s">
        <v>25</v>
      </c>
      <c r="N14" s="8" t="s">
        <v>35</v>
      </c>
      <c r="O14" s="8" t="s">
        <v>26</v>
      </c>
    </row>
    <row r="15" spans="1:15" x14ac:dyDescent="0.25">
      <c r="A15" s="6" t="str">
        <f t="shared" si="0"/>
        <v>Test, Mann</v>
      </c>
      <c r="B15" s="7"/>
      <c r="C15" s="8" t="s">
        <v>21</v>
      </c>
      <c r="D15">
        <v>165</v>
      </c>
      <c r="E15" s="8" t="s">
        <v>32</v>
      </c>
      <c r="F15" s="8" t="s">
        <v>33</v>
      </c>
      <c r="G15" s="8" t="s">
        <v>39</v>
      </c>
      <c r="H15" s="8" t="s">
        <v>41</v>
      </c>
      <c r="I15" s="9">
        <v>9.6300000000000008</v>
      </c>
      <c r="J15" s="9">
        <v>8</v>
      </c>
      <c r="K15" s="10">
        <v>45904</v>
      </c>
      <c r="L15" s="8" t="s">
        <v>34</v>
      </c>
      <c r="M15" s="8" t="s">
        <v>25</v>
      </c>
      <c r="N15" s="8" t="s">
        <v>35</v>
      </c>
      <c r="O15" s="8" t="s">
        <v>26</v>
      </c>
    </row>
    <row r="16" spans="1:15" x14ac:dyDescent="0.25">
      <c r="A16" s="6" t="str">
        <f t="shared" si="0"/>
        <v>Test, Mann</v>
      </c>
      <c r="B16" s="7"/>
      <c r="C16" s="8" t="s">
        <v>21</v>
      </c>
      <c r="D16">
        <v>165</v>
      </c>
      <c r="E16" s="8" t="s">
        <v>32</v>
      </c>
      <c r="F16" s="8" t="s">
        <v>33</v>
      </c>
      <c r="G16" s="8" t="s">
        <v>39</v>
      </c>
      <c r="H16" s="8" t="s">
        <v>41</v>
      </c>
      <c r="I16" s="9">
        <v>7.32</v>
      </c>
      <c r="J16" s="9">
        <v>8</v>
      </c>
      <c r="K16" s="10">
        <v>45905</v>
      </c>
      <c r="L16" s="8" t="s">
        <v>34</v>
      </c>
      <c r="M16" s="8" t="s">
        <v>25</v>
      </c>
      <c r="N16" s="8" t="s">
        <v>35</v>
      </c>
      <c r="O16" s="8" t="s">
        <v>26</v>
      </c>
    </row>
    <row r="17" spans="1:15" x14ac:dyDescent="0.25">
      <c r="A17" s="6" t="str">
        <f t="shared" si="0"/>
        <v>Muster, Mann</v>
      </c>
      <c r="B17" s="7"/>
      <c r="C17" s="8" t="s">
        <v>21</v>
      </c>
      <c r="D17">
        <v>250</v>
      </c>
      <c r="E17" s="8" t="s">
        <v>43</v>
      </c>
      <c r="F17" s="8" t="s">
        <v>44</v>
      </c>
      <c r="G17" s="8" t="s">
        <v>42</v>
      </c>
      <c r="H17" s="8" t="s">
        <v>41</v>
      </c>
      <c r="I17" s="9">
        <v>0</v>
      </c>
      <c r="J17" s="9">
        <v>8</v>
      </c>
      <c r="K17" s="10">
        <v>45901</v>
      </c>
      <c r="L17" s="8" t="s">
        <v>45</v>
      </c>
      <c r="M17" s="8" t="s">
        <v>25</v>
      </c>
      <c r="N17" s="8" t="s">
        <v>46</v>
      </c>
      <c r="O17" s="8" t="s">
        <v>26</v>
      </c>
    </row>
    <row r="18" spans="1:15" x14ac:dyDescent="0.25">
      <c r="A18" s="6" t="str">
        <f t="shared" si="0"/>
        <v>Muster, Mann</v>
      </c>
      <c r="B18" s="7"/>
      <c r="C18" s="8" t="s">
        <v>21</v>
      </c>
      <c r="D18">
        <v>250</v>
      </c>
      <c r="E18" s="8" t="s">
        <v>43</v>
      </c>
      <c r="F18" s="8" t="s">
        <v>44</v>
      </c>
      <c r="G18" s="8" t="s">
        <v>42</v>
      </c>
      <c r="H18" s="8" t="s">
        <v>41</v>
      </c>
      <c r="I18" s="9">
        <v>0</v>
      </c>
      <c r="J18" s="9">
        <v>8</v>
      </c>
      <c r="K18" s="10">
        <v>45902</v>
      </c>
      <c r="L18" s="8" t="s">
        <v>45</v>
      </c>
      <c r="M18" s="8" t="s">
        <v>25</v>
      </c>
      <c r="N18" s="8" t="s">
        <v>46</v>
      </c>
      <c r="O18" s="8" t="s">
        <v>26</v>
      </c>
    </row>
    <row r="19" spans="1:15" x14ac:dyDescent="0.25">
      <c r="A19" s="6" t="str">
        <f t="shared" si="0"/>
        <v>Muster, Mann</v>
      </c>
      <c r="B19" s="7"/>
      <c r="C19" s="8" t="s">
        <v>21</v>
      </c>
      <c r="D19">
        <v>250</v>
      </c>
      <c r="E19" s="8" t="s">
        <v>43</v>
      </c>
      <c r="F19" s="8" t="s">
        <v>44</v>
      </c>
      <c r="G19" s="8" t="s">
        <v>42</v>
      </c>
      <c r="H19" s="8" t="s">
        <v>41</v>
      </c>
      <c r="I19" s="9">
        <v>0</v>
      </c>
      <c r="J19" s="9">
        <v>8</v>
      </c>
      <c r="K19" s="10">
        <v>45903</v>
      </c>
      <c r="L19" s="8" t="s">
        <v>45</v>
      </c>
      <c r="M19" s="8" t="s">
        <v>25</v>
      </c>
      <c r="N19" s="8" t="s">
        <v>46</v>
      </c>
      <c r="O19" s="8" t="s">
        <v>26</v>
      </c>
    </row>
    <row r="20" spans="1:15" x14ac:dyDescent="0.25">
      <c r="A20" s="6" t="str">
        <f t="shared" si="0"/>
        <v>Muster, Mann</v>
      </c>
      <c r="B20" s="7"/>
      <c r="C20" s="8" t="s">
        <v>21</v>
      </c>
      <c r="D20">
        <v>250</v>
      </c>
      <c r="E20" s="8" t="s">
        <v>43</v>
      </c>
      <c r="F20" s="8" t="s">
        <v>44</v>
      </c>
      <c r="G20" s="8" t="s">
        <v>42</v>
      </c>
      <c r="H20" s="8" t="s">
        <v>41</v>
      </c>
      <c r="I20" s="9">
        <v>0</v>
      </c>
      <c r="J20" s="9">
        <v>8</v>
      </c>
      <c r="K20" s="10">
        <v>45904</v>
      </c>
      <c r="L20" s="8" t="s">
        <v>45</v>
      </c>
      <c r="M20" s="8" t="s">
        <v>25</v>
      </c>
      <c r="N20" s="8" t="s">
        <v>46</v>
      </c>
      <c r="O20" s="8" t="s">
        <v>26</v>
      </c>
    </row>
    <row r="21" spans="1:15" x14ac:dyDescent="0.25">
      <c r="A21" s="6" t="str">
        <f t="shared" si="0"/>
        <v>Muster, Mann</v>
      </c>
      <c r="B21" s="7"/>
      <c r="C21" s="8" t="s">
        <v>21</v>
      </c>
      <c r="D21">
        <v>250</v>
      </c>
      <c r="E21" s="8" t="s">
        <v>43</v>
      </c>
      <c r="F21" s="8" t="s">
        <v>44</v>
      </c>
      <c r="G21" s="8" t="s">
        <v>42</v>
      </c>
      <c r="H21" s="8" t="s">
        <v>41</v>
      </c>
      <c r="I21" s="9">
        <v>0</v>
      </c>
      <c r="J21" s="9">
        <v>8</v>
      </c>
      <c r="K21" s="10">
        <v>45905</v>
      </c>
      <c r="L21" s="8" t="s">
        <v>45</v>
      </c>
      <c r="M21" s="8" t="s">
        <v>25</v>
      </c>
      <c r="N21" s="8" t="s">
        <v>46</v>
      </c>
      <c r="O21" s="8" t="s">
        <v>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28F0-C1F1-4D9C-80C4-AD7476BB0FBC}">
  <dimension ref="A1:C13"/>
  <sheetViews>
    <sheetView workbookViewId="0">
      <selection activeCell="A5" sqref="A5:A12"/>
    </sheetView>
  </sheetViews>
  <sheetFormatPr baseColWidth="10" defaultRowHeight="15" x14ac:dyDescent="0.25"/>
  <cols>
    <col min="1" max="1" width="24.5703125" bestFit="1" customWidth="1"/>
    <col min="2" max="2" width="16.5703125" bestFit="1" customWidth="1"/>
    <col min="3" max="3" width="17.28515625" bestFit="1" customWidth="1"/>
  </cols>
  <sheetData>
    <row r="1" spans="1:3" x14ac:dyDescent="0.25">
      <c r="A1" s="11" t="s">
        <v>19</v>
      </c>
      <c r="B1" t="s">
        <v>27</v>
      </c>
    </row>
    <row r="2" spans="1:3" x14ac:dyDescent="0.25">
      <c r="A2" s="11" t="s">
        <v>20</v>
      </c>
      <c r="B2" t="s">
        <v>27</v>
      </c>
    </row>
    <row r="4" spans="1:3" x14ac:dyDescent="0.25">
      <c r="A4" s="11" t="s">
        <v>0</v>
      </c>
      <c r="B4" t="s">
        <v>3</v>
      </c>
      <c r="C4" t="s">
        <v>4</v>
      </c>
    </row>
    <row r="5" spans="1:3" x14ac:dyDescent="0.25">
      <c r="A5" s="12" t="s">
        <v>31</v>
      </c>
      <c r="B5" s="13">
        <v>39.269999999999996</v>
      </c>
      <c r="C5" s="13">
        <v>40</v>
      </c>
    </row>
    <row r="6" spans="1:3" x14ac:dyDescent="0.25">
      <c r="A6" s="5" t="s">
        <v>36</v>
      </c>
      <c r="B6" s="13">
        <v>39.269999999999996</v>
      </c>
      <c r="C6" s="13">
        <v>40</v>
      </c>
    </row>
    <row r="7" spans="1:3" x14ac:dyDescent="0.25">
      <c r="A7" s="12" t="s">
        <v>34</v>
      </c>
      <c r="B7" s="13">
        <v>42.6</v>
      </c>
      <c r="C7" s="13">
        <v>40</v>
      </c>
    </row>
    <row r="8" spans="1:3" x14ac:dyDescent="0.25">
      <c r="A8" s="5" t="s">
        <v>37</v>
      </c>
      <c r="B8" s="13">
        <v>42.6</v>
      </c>
      <c r="C8" s="13">
        <v>40</v>
      </c>
    </row>
    <row r="9" spans="1:3" x14ac:dyDescent="0.25">
      <c r="A9" s="12" t="s">
        <v>45</v>
      </c>
      <c r="B9" s="13">
        <v>0</v>
      </c>
      <c r="C9" s="13">
        <v>40</v>
      </c>
    </row>
    <row r="10" spans="1:3" x14ac:dyDescent="0.25">
      <c r="A10" s="5" t="s">
        <v>47</v>
      </c>
      <c r="B10" s="13">
        <v>0</v>
      </c>
      <c r="C10" s="13">
        <v>40</v>
      </c>
    </row>
    <row r="11" spans="1:3" x14ac:dyDescent="0.25">
      <c r="A11" s="12" t="s">
        <v>24</v>
      </c>
      <c r="B11" s="13">
        <v>40.590000000000003</v>
      </c>
      <c r="C11" s="13">
        <v>40</v>
      </c>
    </row>
    <row r="12" spans="1:3" x14ac:dyDescent="0.25">
      <c r="A12" s="5" t="s">
        <v>38</v>
      </c>
      <c r="B12" s="13">
        <v>40.590000000000003</v>
      </c>
      <c r="C12" s="13">
        <v>40</v>
      </c>
    </row>
    <row r="13" spans="1:3" x14ac:dyDescent="0.25">
      <c r="A13" s="12" t="s">
        <v>28</v>
      </c>
      <c r="B13" s="13">
        <v>122.46000000000001</v>
      </c>
      <c r="C13" s="13">
        <v>160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1654-6AA2-4387-BE8A-DE1893D6DD01}">
  <dimension ref="A3:H12"/>
  <sheetViews>
    <sheetView workbookViewId="0">
      <selection activeCell="A8" sqref="A8"/>
    </sheetView>
  </sheetViews>
  <sheetFormatPr baseColWidth="10" defaultRowHeight="15" x14ac:dyDescent="0.25"/>
  <cols>
    <col min="1" max="1" width="20.140625" bestFit="1" customWidth="1"/>
    <col min="2" max="2" width="16.42578125" bestFit="1" customWidth="1"/>
    <col min="3" max="3" width="8.7109375" customWidth="1"/>
    <col min="4" max="4" width="16.5703125" bestFit="1" customWidth="1"/>
    <col min="5" max="5" width="17.28515625" bestFit="1" customWidth="1"/>
    <col min="6" max="6" width="13.7109375" bestFit="1" customWidth="1"/>
    <col min="7" max="7" width="15.85546875" bestFit="1" customWidth="1"/>
    <col min="8" max="8" width="14.140625" bestFit="1" customWidth="1"/>
  </cols>
  <sheetData>
    <row r="3" spans="1:8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1" t="s">
        <v>5</v>
      </c>
      <c r="G3" s="1" t="s">
        <v>6</v>
      </c>
      <c r="H3" s="4" t="s">
        <v>7</v>
      </c>
    </row>
    <row r="4" spans="1:8" x14ac:dyDescent="0.25">
      <c r="A4" s="14" t="s">
        <v>31</v>
      </c>
      <c r="B4" s="15"/>
      <c r="C4" s="16"/>
      <c r="D4" s="17"/>
      <c r="E4" s="17"/>
      <c r="F4" s="18"/>
      <c r="G4" s="18"/>
      <c r="H4" s="19"/>
    </row>
    <row r="5" spans="1:8" x14ac:dyDescent="0.25">
      <c r="A5" s="5" t="s">
        <v>36</v>
      </c>
      <c r="B5" s="15" t="str">
        <f>VLOOKUP(A5,AZ!A:F,6,FALSE)</f>
        <v>7736</v>
      </c>
      <c r="C5" s="16" t="str">
        <f>VLOOKUP(A5,AZ!A:C,3,FALSE)</f>
        <v>01</v>
      </c>
      <c r="D5" s="17">
        <f>_xlfn.XLOOKUP(A5,AZPivot!A:A,AZPivot!B:B)</f>
        <v>39.269999999999996</v>
      </c>
      <c r="E5" s="17">
        <f>_xlfn.XLOOKUP(A5,AZPivot!A:A,AZPivot!C:C)</f>
        <v>40</v>
      </c>
      <c r="F5" s="18"/>
      <c r="G5" s="18"/>
      <c r="H5" s="19"/>
    </row>
    <row r="6" spans="1:8" x14ac:dyDescent="0.25">
      <c r="A6" s="14" t="s">
        <v>34</v>
      </c>
      <c r="B6" s="15"/>
      <c r="C6" s="16"/>
      <c r="D6" s="17"/>
      <c r="E6" s="17"/>
      <c r="F6" s="18"/>
      <c r="G6" s="18"/>
      <c r="H6" s="19"/>
    </row>
    <row r="7" spans="1:8" x14ac:dyDescent="0.25">
      <c r="A7" s="5" t="s">
        <v>37</v>
      </c>
      <c r="B7" s="15" t="str">
        <f>VLOOKUP(A7,AZ!A:F,6,FALSE)</f>
        <v>7424</v>
      </c>
      <c r="C7" s="16" t="str">
        <f>VLOOKUP(A7,AZ!A:C,3,FALSE)</f>
        <v>01</v>
      </c>
      <c r="D7" s="17">
        <f>_xlfn.XLOOKUP(A7,AZPivot!A:A,AZPivot!B:B)</f>
        <v>42.6</v>
      </c>
      <c r="E7" s="17">
        <f>_xlfn.XLOOKUP(A7,AZPivot!A:A,AZPivot!C:C)</f>
        <v>40</v>
      </c>
      <c r="F7" s="18"/>
      <c r="G7" s="18"/>
      <c r="H7" s="19"/>
    </row>
    <row r="8" spans="1:8" x14ac:dyDescent="0.25">
      <c r="A8" s="14" t="s">
        <v>45</v>
      </c>
      <c r="B8" s="15"/>
      <c r="C8" s="16"/>
      <c r="D8" s="17"/>
      <c r="E8" s="17"/>
      <c r="F8" s="18"/>
      <c r="G8" s="18"/>
      <c r="H8" s="19"/>
    </row>
    <row r="9" spans="1:8" x14ac:dyDescent="0.25">
      <c r="A9" s="5" t="s">
        <v>47</v>
      </c>
      <c r="B9" s="15" t="str">
        <f>VLOOKUP(A9,AZ!A:F,6,FALSE)</f>
        <v>7507</v>
      </c>
      <c r="C9" s="16" t="str">
        <f>VLOOKUP(A9,AZ!A:C,3,FALSE)</f>
        <v>01</v>
      </c>
      <c r="D9" s="17">
        <f>_xlfn.XLOOKUP(A9,AZPivot!A:A,AZPivot!B:B)</f>
        <v>0</v>
      </c>
      <c r="E9" s="17">
        <f>_xlfn.XLOOKUP(A9,AZPivot!A:A,AZPivot!C:C)</f>
        <v>40</v>
      </c>
      <c r="F9" s="18"/>
      <c r="G9" s="18"/>
      <c r="H9" s="19"/>
    </row>
    <row r="10" spans="1:8" x14ac:dyDescent="0.25">
      <c r="A10" s="14" t="s">
        <v>24</v>
      </c>
      <c r="B10" s="15"/>
      <c r="C10" s="16"/>
      <c r="D10" s="17"/>
      <c r="E10" s="17"/>
      <c r="F10" s="18"/>
      <c r="G10" s="18"/>
      <c r="H10" s="19"/>
    </row>
    <row r="11" spans="1:8" x14ac:dyDescent="0.25">
      <c r="A11" s="5" t="s">
        <v>38</v>
      </c>
      <c r="B11" s="15" t="str">
        <f>VLOOKUP(A11,AZ!A:F,6,FALSE)</f>
        <v>7150</v>
      </c>
      <c r="C11" s="16" t="str">
        <f>VLOOKUP(A11,AZ!A:C,3,FALSE)</f>
        <v>01</v>
      </c>
      <c r="D11" s="17">
        <f>_xlfn.XLOOKUP(A11,AZPivot!A:A,AZPivot!B:B)</f>
        <v>40.590000000000003</v>
      </c>
      <c r="E11" s="17">
        <f>_xlfn.XLOOKUP(A11,AZPivot!A:A,AZPivot!C:C)</f>
        <v>40</v>
      </c>
      <c r="F11" s="18"/>
      <c r="G11" s="18"/>
      <c r="H11" s="19"/>
    </row>
    <row r="12" spans="1:8" x14ac:dyDescent="0.25">
      <c r="A12" s="5"/>
      <c r="B12" s="15"/>
      <c r="C12" s="16"/>
      <c r="D12" s="20"/>
      <c r="E12" s="20"/>
      <c r="F12" s="18"/>
      <c r="G12" s="18"/>
      <c r="H12" s="19"/>
    </row>
  </sheetData>
  <autoFilter ref="A3:H12" xr:uid="{731C5CD8-22F5-449C-B3AD-031BCA8475D1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AZ</vt:lpstr>
      <vt:lpstr>AZPivot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Kraeft, Matthias</dc:creator>
  <cp:lastModifiedBy>Kraeft, Matthias</cp:lastModifiedBy>
  <dcterms:created xsi:type="dcterms:W3CDTF">2025-10-20T10:44:29Z</dcterms:created>
  <dcterms:modified xsi:type="dcterms:W3CDTF">2025-10-20T11:43:59Z</dcterms:modified>
</cp:coreProperties>
</file>