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ower\Downloads\"/>
    </mc:Choice>
  </mc:AlternateContent>
  <xr:revisionPtr revIDLastSave="0" documentId="13_ncr:1_{9E6602FE-2F15-4F8D-A812-4B902C64B1DF}" xr6:coauthVersionLast="47" xr6:coauthVersionMax="47" xr10:uidLastSave="{00000000-0000-0000-0000-000000000000}"/>
  <bookViews>
    <workbookView xWindow="1950" yWindow="1950" windowWidth="26190" windowHeight="12615" activeTab="1" xr2:uid="{19EB4B0B-927D-44A2-BCC8-3791E6805BB8}"/>
  </bookViews>
  <sheets>
    <sheet name="Gantt Diagramm" sheetId="3" r:id="rId1"/>
    <sheet name="Gantt Diagramm (2)" sheetId="5" r:id="rId2"/>
    <sheet name="Einsätze" sheetId="2" r:id="rId3"/>
  </sheets>
  <definedNames>
    <definedName name="Beginn">_xlfn.ANCHORARRAY('Gantt Diagramm (2)'!$B$4)</definedName>
    <definedName name="Dienst">_xlfn.ANCHORARRAY('Gantt Diagramm (2)'!$A$4)</definedName>
    <definedName name="F_Proz">_xlfn.ANCHORARRAY('Gantt Diagramm (2)'!$F$4)</definedName>
    <definedName name="FAhren">_xlfn.ANCHORARRAY('Gantt Diagramm (2)'!$C$4)</definedName>
    <definedName name="W_Proz">_xlfn.ANCHORARRAY('Gantt Diagramm (2)'!$G$4)</definedName>
    <definedName name="Warten">_xlfn.ANCHORARRAY('Gantt Diagramm (2)'!$D$4)</definedName>
    <definedName name="xasch">'Gantt Diagramm (2)'!$A$3:INDEX(_xlfn.ANCHORARRAY('Gantt Diagramm (2)'!$D$4),,)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 a="1"/>
  <c r="A4" i="5" s="1"/>
  <c r="I81" i="5" a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I4" i="5" a="1"/>
  <c r="I4" i="5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E4" i="3" a="1"/>
  <c r="E4" i="3" s="1"/>
  <c r="A4" i="3" a="1"/>
  <c r="A4" i="3" s="1"/>
  <c r="I81" i="5" l="1"/>
  <c r="J81" i="5" s="1" a="1"/>
  <c r="J81" i="5" s="1"/>
  <c r="C4" i="5" a="1"/>
  <c r="D4" i="5" a="1"/>
  <c r="B4" i="5" a="1"/>
  <c r="B4" i="5" s="1"/>
  <c r="F15" i="5"/>
  <c r="G15" i="5"/>
  <c r="G17" i="5"/>
  <c r="F17" i="5"/>
  <c r="F12" i="5"/>
  <c r="G12" i="5"/>
  <c r="G16" i="5"/>
  <c r="F16" i="5"/>
  <c r="F13" i="5"/>
  <c r="G13" i="5"/>
  <c r="G14" i="5"/>
  <c r="F14" i="5"/>
  <c r="K81" i="5" l="1" a="1"/>
  <c r="K81" i="5" s="1"/>
  <c r="L81" i="5" a="1"/>
  <c r="D4" i="5"/>
  <c r="C4" i="5"/>
  <c r="F1" i="5" s="1"/>
  <c r="F4" i="5" l="1" a="1"/>
  <c r="F4" i="5" s="1"/>
  <c r="G4" i="5" a="1"/>
  <c r="G4" i="5" s="1"/>
  <c r="L81" i="5"/>
  <c r="O81" i="5" s="1" a="1"/>
  <c r="O81" i="5" s="1"/>
  <c r="N81" i="5" l="1" a="1"/>
  <c r="N81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<sst xmlns="http://schemas.openxmlformats.org/spreadsheetml/2006/main" count="664" uniqueCount="143">
  <si>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</si>
  <si>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</si>
  <si>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</si>
  <si>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</si>
  <si>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</si>
  <si>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</si>
  <si>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</si>
  <si>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</si>
  <si>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</si>
  <si>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</si>
  <si>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</si>
  <si>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</si>
  <si>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</si>
  <si>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</si>
  <si>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</si>
  <si>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</si>
  <si>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</si>
  <si>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</si>
  <si>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</si>
  <si>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200</t>
  </si>
  <si>
    <t>.BWD</t>
  </si>
  <si>
    <t>12:30</t>
  </si>
  <si>
    <t>12:50</t>
  </si>
  <si>
    <t>1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</si>
  <si>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</si>
  <si>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</si>
  <si>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</si>
  <si>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</si>
  <si>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</si>
  <si>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</si>
  <si>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</si>
  <si>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</si>
  <si>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</si>
  <si>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</si>
  <si>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</si>
  <si>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</si>
  <si>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</si>
  <si>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</si>
  <si>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</si>
  <si>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</si>
  <si>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</si>
  <si>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</si>
  <si>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</si>
  <si>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</si>
  <si>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</si>
  <si>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</si>
  <si>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</si>
  <si>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</si>
  <si>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</si>
  <si>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</si>
  <si>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</si>
  <si>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</si>
  <si>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</si>
  <si>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</si>
  <si>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</si>
  <si>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</si>
  <si>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</si>
  <si>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</si>
  <si>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</si>
  <si>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</si>
  <si>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</si>
  <si>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</si>
  <si>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</si>
  <si>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</si>
  <si>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</si>
  <si>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</si>
  <si>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</si>
  <si>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</si>
  <si>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</si>
  <si>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</si>
  <si>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</si>
  <si>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</si>
  <si>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</si>
  <si>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</si>
  <si>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</si>
  <si>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</si>
  <si>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</si>
  <si>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</si>
  <si>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</si>
  <si>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</si>
  <si>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</si>
  <si>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</si>
  <si>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</si>
  <si>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</si>
  <si>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</si>
  <si>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</si>
  <si>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</si>
  <si>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</si>
  <si>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</si>
  <si>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</si>
  <si>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</si>
  <si>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</si>
  <si>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</si>
  <si>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</si>
  <si>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</si>
  <si>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</si>
  <si>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</si>
  <si>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</si>
  <si>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</si>
  <si>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</si>
  <si>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</si>
  <si>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</si>
  <si>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</si>
  <si>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</si>
  <si>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</si>
  <si>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</si>
  <si>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</si>
  <si>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</si>
  <si>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</si>
  <si>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</si>
  <si>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</si>
  <si>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</si>
  <si>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</si>
  <si>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</si>
  <si>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</si>
  <si>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</si>
  <si>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</si>
  <si>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</si>
  <si>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</si>
  <si>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</si>
  <si>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</si>
  <si>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</si>
  <si>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</si>
  <si>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</si>
  <si>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</si>
  <si>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</si>
  <si>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</si>
  <si>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</si>
  <si>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</si>
  <si>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</si>
  <si>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</si>
  <si>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</si>
  <si>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</si>
  <si>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</si>
  <si>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</si>
  <si>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</si>
  <si>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Dauer</t>
  </si>
  <si>
    <t>=LET(xA;FILTER(Tabelle1[[Datum]:[Endzeit]];Tabelle1[Datum]='Gantt Diagramm'!B1);
xDienst;INDEX(xA;;2);
xStart;INDEX(xA;;4)*1;
xDauer;INDEX(xA;;6)-INDEX(xA;;4);
HSTAPELN(xDienst;xStart;xDauer))</t>
  </si>
  <si>
    <t>Spalte3</t>
  </si>
  <si>
    <t>Fahren (1)</t>
  </si>
  <si>
    <t>Warten (200)</t>
  </si>
  <si>
    <t>Fahren (1 %)</t>
  </si>
  <si>
    <t>Warten (200 %)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</si>
</sst>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400]h:mm:ss\ AM/PM"/>
    <numFmt numFmtId="166" formatCode="h:mm;@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0" fillId="0" borderId="0" xfId="0" quotePrefix="1"/>
    <xf numFmtId="166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10" fontId="0" fillId="0" borderId="0" xfId="0" applyNumberFormat="1"/>
    <xf numFmtId="0" fontId="1" fillId="0" borderId="0" xfId="0" applyFont="1"/>
    <xf numFmtId="0" fontId="0" fillId="0" borderId="0" xfId="0" quotePrefix="1" applyAlignment="1"/>
  </cellXfs>
  <cellStyles count="1">
    <cellStyle name="Standard" xfId="0" builtinId="0"/>
  </cellStyles>
  <dxfs count="11">
    <dxf>
      <numFmt numFmtId="166" formatCode="h:mm;@"/>
    </dxf>
    <dxf>
      <numFmt numFmtId="0" formatCode="General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Zeiträume der Dienste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'Gantt Diagramm'!$A$4:$A$13</c:f>
              <c:numCache>
                <c:formatCode>General</c:formatCode>
                <c:ptCount val="10"/>
                <c:pt idx="0">
                  <c:v>1031</c:v>
                </c:pt>
                <c:pt idx="1">
                  <c:v>1032</c:v>
                </c:pt>
                <c:pt idx="2">
                  <c:v>1032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1034</c:v>
                </c:pt>
                <c:pt idx="8">
                  <c:v>1035</c:v>
                </c:pt>
                <c:pt idx="9">
                  <c:v>1036</c:v>
                </c:pt>
              </c:numCache>
            </c:numRef>
          </c:cat>
          <c:val>
            <c:numRef>
              <c:f>'Gantt Diagramm'!$B$4:$B$13</c:f>
              <c:numCache>
                <c:formatCode>[$-F400]h:mm:ss\ AM/PM</c:formatCode>
                <c:ptCount val="10"/>
                <c:pt idx="0">
                  <c:v>0.28125</c:v>
                </c:pt>
                <c:pt idx="1">
                  <c:v>0.28125</c:v>
                </c:pt>
                <c:pt idx="2">
                  <c:v>0.52083333333333337</c:v>
                </c:pt>
                <c:pt idx="3">
                  <c:v>0.53472222222222221</c:v>
                </c:pt>
                <c:pt idx="4">
                  <c:v>0.54166666666666663</c:v>
                </c:pt>
                <c:pt idx="5">
                  <c:v>0.68819444444444444</c:v>
                </c:pt>
                <c:pt idx="6">
                  <c:v>0.74027777777777781</c:v>
                </c:pt>
                <c:pt idx="7">
                  <c:v>0.625</c:v>
                </c:pt>
                <c:pt idx="8">
                  <c:v>0.72916666666666663</c:v>
                </c:pt>
                <c:pt idx="9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2-4701-94A7-DC94C9D55FE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'Gantt Diagramm'!$A$4:$A$13</c:f>
              <c:numCache>
                <c:formatCode>General</c:formatCode>
                <c:ptCount val="10"/>
                <c:pt idx="0">
                  <c:v>1031</c:v>
                </c:pt>
                <c:pt idx="1">
                  <c:v>1032</c:v>
                </c:pt>
                <c:pt idx="2">
                  <c:v>1032</c:v>
                </c:pt>
                <c:pt idx="3">
                  <c:v>1032</c:v>
                </c:pt>
                <c:pt idx="4">
                  <c:v>1033</c:v>
                </c:pt>
                <c:pt idx="5">
                  <c:v>1033</c:v>
                </c:pt>
                <c:pt idx="6">
                  <c:v>1033</c:v>
                </c:pt>
                <c:pt idx="7">
                  <c:v>1034</c:v>
                </c:pt>
                <c:pt idx="8">
                  <c:v>1035</c:v>
                </c:pt>
                <c:pt idx="9">
                  <c:v>1036</c:v>
                </c:pt>
              </c:numCache>
            </c:numRef>
          </c:cat>
          <c:val>
            <c:numRef>
              <c:f>'Gantt Diagramm'!$C$4:$C$13</c:f>
              <c:numCache>
                <c:formatCode>[$-F400]h:mm:ss\ AM/PM</c:formatCode>
                <c:ptCount val="10"/>
                <c:pt idx="0">
                  <c:v>0.32499999999999996</c:v>
                </c:pt>
                <c:pt idx="1">
                  <c:v>0.23958333333333337</c:v>
                </c:pt>
                <c:pt idx="2">
                  <c:v>1.388888888888884E-2</c:v>
                </c:pt>
                <c:pt idx="3">
                  <c:v>7.1527777777777746E-2</c:v>
                </c:pt>
                <c:pt idx="4">
                  <c:v>0.14652777777777781</c:v>
                </c:pt>
                <c:pt idx="5">
                  <c:v>5.208333333333337E-2</c:v>
                </c:pt>
                <c:pt idx="6">
                  <c:v>0.12638888888888888</c:v>
                </c:pt>
                <c:pt idx="7">
                  <c:v>0.32499999999999996</c:v>
                </c:pt>
                <c:pt idx="8">
                  <c:v>0.32500000000000007</c:v>
                </c:pt>
                <c:pt idx="9">
                  <c:v>0.32500000000000007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42-4701-94A7-DC94C9D55FE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98954207"/>
        <c:axId val="998944607"/>
      </c:barChart>
      <c:catAx>
        <c:axId val="998954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1.3834846519671422E-2"/>
              <c:y val="0.4167618015217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44607"/>
        <c:crosses val="autoZero"/>
        <c:auto val="1"/>
        <c:lblAlgn val="ctr"/>
        <c:lblOffset val="100"/>
        <c:noMultiLvlLbl val="0"/>
      </c:catAx>
      <c:valAx>
        <c:axId val="998944607"/>
        <c:scaling>
          <c:orientation val="minMax"/>
          <c:min val="0.1600000000000000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1.9960306518105469E-2"/>
              <c:y val="0.925043232552024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8954207"/>
        <c:crosses val="autoZero"/>
        <c:crossBetween val="between"/>
        <c:majorUnit val="3.0000000000000006E-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'Gantt Diagramm (2)'!$B$3</c:f>
              <c:strCache>
                <c:ptCount val="1"/>
                <c:pt idx="0">
                  <c:v>Spalte3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[0]!Dienst</c:f>
              <c:strCach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strCache>
            </c:strRef>
          </c:cat>
          <c:val>
            <c:numRef>
              <c:f>[0]!Beginn</c:f>
              <c:numCache>
                <c:formatCode>h:mm;@</c:formatCode>
                <c:ptCount val="6"/>
                <c:pt idx="0">
                  <c:v>0.28125</c:v>
                </c:pt>
                <c:pt idx="1">
                  <c:v>0.28125</c:v>
                </c:pt>
                <c:pt idx="2">
                  <c:v>0.54166666666666663</c:v>
                </c:pt>
                <c:pt idx="3">
                  <c:v>0.625</c:v>
                </c:pt>
                <c:pt idx="4">
                  <c:v>0.72916666666666663</c:v>
                </c:pt>
                <c:pt idx="5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97-4DCB-B528-556499C5291B}"/>
            </c:ext>
          </c:extLst>
        </c:ser>
        <c:ser>
          <c:idx val="1"/>
          <c:order val="1"/>
          <c:tx>
            <c:strRef>
              <c:f>'Gantt Diagramm (2)'!$C$3</c:f>
              <c:strCache>
                <c:ptCount val="1"/>
                <c:pt idx="0">
                  <c:v>Fahren (1)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E461813-5225-4F1F-9319-9D9FA863027D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3F97-4DCB-B528-556499C5291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3C855B2-223B-4D6A-A489-E928974DAB8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F97-4DCB-B528-556499C5291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C772378-E2EA-400E-B8B4-08F41FA40F4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F97-4DCB-B528-556499C5291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769929A-2E1A-4F21-B9FA-E1FAC1C026F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F97-4DCB-B528-556499C5291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B13F16D-6C6D-4A53-8A52-BC3B4CF7E1E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F97-4DCB-B528-556499C5291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CC43542-7BD2-4A80-86F7-3B86A606F53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F97-4DCB-B528-556499C529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[0]!Dienst</c:f>
              <c:strCach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strCache>
            </c:strRef>
          </c:cat>
          <c:val>
            <c:numRef>
              <c:f>[0]!FAhren</c:f>
              <c:numCache>
                <c:formatCode>h:mm;@</c:formatCode>
                <c:ptCount val="6"/>
                <c:pt idx="0">
                  <c:v>0</c:v>
                </c:pt>
                <c:pt idx="1">
                  <c:v>1.388888888888884E-2</c:v>
                </c:pt>
                <c:pt idx="2">
                  <c:v>5.208333333333337E-2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 (2)'!$F$4:$F$170</c15:f>
                <c15:dlblRangeCache>
                  <c:ptCount val="167"/>
                  <c:pt idx="1">
                    <c:v>4,27%</c:v>
                  </c:pt>
                  <c:pt idx="2">
                    <c:v>16,03%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3F97-4DCB-B528-556499C5291B}"/>
            </c:ext>
          </c:extLst>
        </c:ser>
        <c:ser>
          <c:idx val="2"/>
          <c:order val="2"/>
          <c:tx>
            <c:strRef>
              <c:f>'Gantt Diagramm (2)'!$D$3</c:f>
              <c:strCache>
                <c:ptCount val="1"/>
                <c:pt idx="0">
                  <c:v>Warten (200)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05C0EA6-AF24-4A3E-A280-B7888B2294F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3F97-4DCB-B528-556499C5291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2166E1A-B0FE-4436-8900-7FC9EE7001C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3F97-4DCB-B528-556499C5291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A4B18B0-72B2-4F2F-BD7E-AF54F683972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3F97-4DCB-B528-556499C5291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B773EE0-BCC8-4244-8785-82772044B7D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3F97-4DCB-B528-556499C5291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AC18297-5E27-49CC-9FC3-9556BE14672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3F97-4DCB-B528-556499C5291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ED9BC8E-C7F1-48AA-8750-4827E911C32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3F97-4DCB-B528-556499C5291B}"/>
                </c:ext>
              </c:extLst>
            </c:dLbl>
            <c:numFmt formatCode="h:mm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[0]!Dienst</c:f>
              <c:strCache>
                <c:ptCount val="6"/>
                <c:pt idx="0">
                  <c:v>1031</c:v>
                </c:pt>
                <c:pt idx="1">
                  <c:v>1032</c:v>
                </c:pt>
                <c:pt idx="2">
                  <c:v>1033</c:v>
                </c:pt>
                <c:pt idx="3">
                  <c:v>1034</c:v>
                </c:pt>
                <c:pt idx="4">
                  <c:v>1035</c:v>
                </c:pt>
                <c:pt idx="5">
                  <c:v>1036</c:v>
                </c:pt>
              </c:strCache>
            </c:strRef>
          </c:cat>
          <c:val>
            <c:numRef>
              <c:f>[0]!Warten</c:f>
              <c:numCache>
                <c:formatCode>h:mm;@</c:formatCode>
                <c:ptCount val="6"/>
                <c:pt idx="0">
                  <c:v>0.32499999999999996</c:v>
                </c:pt>
                <c:pt idx="1">
                  <c:v>0.31111111111111112</c:v>
                </c:pt>
                <c:pt idx="2">
                  <c:v>0.2729166666666667</c:v>
                </c:pt>
                <c:pt idx="3">
                  <c:v>0.32499999999999996</c:v>
                </c:pt>
                <c:pt idx="4">
                  <c:v>0.32500000000000007</c:v>
                </c:pt>
                <c:pt idx="5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'Gantt Diagramm (2)'!$G$4:$G$170</c15:f>
                <c15:dlblRangeCache>
                  <c:ptCount val="167"/>
                  <c:pt idx="0">
                    <c:v>100,00%</c:v>
                  </c:pt>
                  <c:pt idx="1">
                    <c:v>95,73%</c:v>
                  </c:pt>
                  <c:pt idx="2">
                    <c:v>83,97%</c:v>
                  </c:pt>
                  <c:pt idx="3">
                    <c:v>100,00%</c:v>
                  </c:pt>
                  <c:pt idx="4">
                    <c:v>100,00%</c:v>
                  </c:pt>
                  <c:pt idx="5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3F97-4DCB-B528-556499C52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77595408"/>
        <c:axId val="1377619408"/>
      </c:barChart>
      <c:catAx>
        <c:axId val="1377595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7619408"/>
        <c:crosses val="autoZero"/>
        <c:auto val="1"/>
        <c:lblAlgn val="ctr"/>
        <c:lblOffset val="100"/>
        <c:noMultiLvlLbl val="0"/>
      </c:catAx>
      <c:valAx>
        <c:axId val="1377619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7595408"/>
        <c:crosses val="autoZero"/>
        <c:crossBetween val="between"/>
        <c:majorUnit val="0.125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685799</xdr:colOff>
      <xdr:row>1</xdr:row>
      <xdr:rowOff>33335</xdr:rowOff>
    </xdr:from>
    <xdr:to>
      <xdr:col>17</xdr:col>
      <xdr:colOff>409574</xdr:colOff>
      <xdr:row>27</xdr:row>
      <xdr:rowOff>28574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C673508-5376-6CA2-454E-5210C9AAC6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614361</xdr:colOff>
      <xdr:row>0</xdr:row>
      <xdr:rowOff>47624</xdr:rowOff>
    </xdr:from>
    <xdr:to>
      <xdr:col>20</xdr:col>
      <xdr:colOff>257174</xdr:colOff>
      <xdr:row>24</xdr:row>
      <xdr:rowOff>19049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869AF11-432E-ACA8-2E8F-E47BE07682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K118" totalsRowShown="0" headerRowDxfId="10">
  <autoFilter ref="A2:K118" xr:uid="{72090BC2-157E-47D5-83DE-1CF9A9F67FB4}"/>
  <tableColumns count="11">
    <tableColumn id="1" xr3:uid="{0A111667-428D-4F1C-9461-FABACCAB9FD8}" name="Datum" dataDxfId="9"/>
    <tableColumn id="2" xr3:uid="{B56C8238-92DA-4424-B572-72D5F18BE0C0}" name="Dienst" dataDxfId="8"/>
    <tableColumn id="3" xr3:uid="{C89A30E2-BDC2-4DE7-9A73-5D498C32756B}" name="EinsatzNr"/>
    <tableColumn id="4" xr3:uid="{9200DB92-36B8-45E5-AB9A-A1C0FB676D48}" name="Startzeit" dataDxfId="7"/>
    <tableColumn id="5" xr3:uid="{AFCC4C93-CC0C-4CBA-B506-540C061655D9}" name="Spalte1" dataDxfId="6"/>
    <tableColumn id="6" xr3:uid="{8D44B409-E2A6-4500-ADD9-F1BFCAA68FA3}" name="Endzeit" dataDxfId="5"/>
    <tableColumn id="7" xr3:uid="{E670222E-7DD8-4781-B839-9FE5BD975F7F}" name="Spalte2" dataDxfId="4"/>
    <tableColumn id="8" xr3:uid="{AF09DACC-CAAA-4A3E-8C28-FBBAA3A3C789}" name="Typ" dataDxfId="3"/>
    <tableColumn id="9" xr3:uid="{CC8B7FA8-B1D1-435F-BBF1-9158B7F6A669}" name="Bemerkung" dataDxfId="2"/>
    <tableColumn id="11" xr3:uid="{8FB4A161-6C22-4054-95A7-4AC813428C5B}" name="Spalte3" dataDxfId="1">
      <calculatedColumnFormula>--Tabelle1[[#This Row],[Startzeit]]</calculatedColumnFormula>
    </tableColumn>
    <tableColumn id="10" xr3:uid="{D396FA56-8BA8-4FFA-AD03-12B5F41CDC69}" name="Dauer" dataDxfId="0">
      <calculatedColumnFormula>Tabelle1[[#This Row],[Endzeit]]-Tabelle1[[#This Row],[Startzeit]]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G119"/>
  <sheetViews>
    <sheetView workbookViewId="0">
      <selection activeCell="F21" sqref="F21"/>
    </sheetView>
  </sheetViews>
  <sheetFormatPr baseColWidth="10" defaultRowHeight="15" x14ac:dyDescent="0.25"/>
  <cols>
    <col min="2" max="3" width="11.42578125" style="16"/>
  </cols>
  <sheetData>
    <row r="1" spans="1:7" x14ac:dyDescent="0.25">
      <c r="A1" t="s">
        <v>135</v>
      </c>
      <c r="B1" s="2">
        <v>45962</v>
      </c>
    </row>
    <row r="3" spans="1:7" x14ac:dyDescent="0.25">
      <c r="A3" t="s">
        <v>1</v>
      </c>
      <c r="B3" s="16" t="s">
        <v>3</v>
      </c>
      <c r="C3" s="16" t="s">
        <v>136</v>
      </c>
    </row>
    <row r="4" spans="1:7" x14ac:dyDescent="0.25">
      <c r="A4" cm="1">
        <f t="array" ref="A4:C13">_xlfn.LET(_xlpm.xA,_xlfn._xlws.FILTER(Tabelle1[[Datum]:[Endzeit]],Tabelle1[Datum]='Gantt Diagramm'!B1),
_xlpm.xDienst,INDEX(_xlpm.xA,,2),
_xlpm.xStart,INDEX(_xlpm.xA,,4)*1,
_xlpm.xDauer,INDEX(_xlpm.xA,,6)-INDEX(_xlpm.xA,,4),
_xlfn.HSTACK(_xlpm.xDienst,_xlpm.xStart,_xlpm.xDauer))</f>
        <v>1031</v>
      </c>
      <c r="B4" s="16">
        <v>0.28125</v>
      </c>
      <c r="C4" s="16">
        <v>0.32499999999999996</v>
      </c>
      <c r="E4" s="2" cm="1">
        <f t="array" ref="E4:E8">_xlfn.UNIQUE(Tabelle1[Datum],FALSE)</f>
        <v>45962</v>
      </c>
      <c r="G4" s="17" t="s">
        <v>137</v>
      </c>
    </row>
    <row r="5" spans="1:7" x14ac:dyDescent="0.25">
      <c r="A5">
        <v>1032</v>
      </c>
      <c r="B5" s="16">
        <v>0.28125</v>
      </c>
      <c r="C5" s="16">
        <v>0.23958333333333337</v>
      </c>
      <c r="E5" s="2">
        <v>45963</v>
      </c>
    </row>
    <row r="6" spans="1:7" x14ac:dyDescent="0.25">
      <c r="A6">
        <v>1032</v>
      </c>
      <c r="B6" s="16">
        <v>0.52083333333333337</v>
      </c>
      <c r="C6" s="16">
        <v>1.388888888888884E-2</v>
      </c>
      <c r="E6" s="2">
        <v>45964</v>
      </c>
    </row>
    <row r="7" spans="1:7" x14ac:dyDescent="0.25">
      <c r="A7">
        <v>1032</v>
      </c>
      <c r="B7" s="16">
        <v>0.53472222222222221</v>
      </c>
      <c r="C7" s="16">
        <v>7.1527777777777746E-2</v>
      </c>
      <c r="E7" s="2">
        <v>45965</v>
      </c>
    </row>
    <row r="8" spans="1:7" x14ac:dyDescent="0.25">
      <c r="A8">
        <v>1033</v>
      </c>
      <c r="B8" s="16">
        <v>0.54166666666666663</v>
      </c>
      <c r="C8" s="16">
        <v>0.14652777777777781</v>
      </c>
      <c r="E8" s="2">
        <v>45966</v>
      </c>
    </row>
    <row r="9" spans="1:7" x14ac:dyDescent="0.25">
      <c r="A9">
        <v>1033</v>
      </c>
      <c r="B9" s="16">
        <v>0.68819444444444444</v>
      </c>
      <c r="C9" s="16">
        <v>5.208333333333337E-2</v>
      </c>
      <c r="E9" s="2"/>
    </row>
    <row r="10" spans="1:7" x14ac:dyDescent="0.25">
      <c r="A10">
        <v>1033</v>
      </c>
      <c r="B10" s="16">
        <v>0.74027777777777781</v>
      </c>
      <c r="C10" s="16">
        <v>0.12638888888888888</v>
      </c>
      <c r="E10" s="2"/>
    </row>
    <row r="11" spans="1:7" x14ac:dyDescent="0.25">
      <c r="A11">
        <v>1034</v>
      </c>
      <c r="B11" s="16">
        <v>0.625</v>
      </c>
      <c r="C11" s="16">
        <v>0.32499999999999996</v>
      </c>
      <c r="E11" s="2"/>
    </row>
    <row r="12" spans="1:7" x14ac:dyDescent="0.25">
      <c r="A12">
        <v>1035</v>
      </c>
      <c r="B12" s="16">
        <v>0.72916666666666663</v>
      </c>
      <c r="C12" s="16">
        <v>0.32500000000000007</v>
      </c>
      <c r="E12" s="2"/>
    </row>
    <row r="13" spans="1:7" x14ac:dyDescent="0.25">
      <c r="A13">
        <v>1036</v>
      </c>
      <c r="B13" s="16">
        <v>0.77083333333333337</v>
      </c>
      <c r="C13" s="16">
        <v>0.32500000000000007</v>
      </c>
      <c r="E13" s="2"/>
    </row>
    <row r="14" spans="1:7" x14ac:dyDescent="0.25">
      <c r="E14" s="2"/>
    </row>
    <row r="15" spans="1:7" x14ac:dyDescent="0.25">
      <c r="E15" s="2"/>
    </row>
    <row r="16" spans="1:7" x14ac:dyDescent="0.25">
      <c r="E16" s="2"/>
    </row>
    <row r="17" spans="5:5" x14ac:dyDescent="0.25">
      <c r="E17" s="2"/>
    </row>
    <row r="18" spans="5:5" x14ac:dyDescent="0.25">
      <c r="E18" s="2"/>
    </row>
    <row r="19" spans="5:5" x14ac:dyDescent="0.25">
      <c r="E19" s="2"/>
    </row>
    <row r="20" spans="5:5" x14ac:dyDescent="0.25">
      <c r="E20" s="2"/>
    </row>
    <row r="21" spans="5:5" x14ac:dyDescent="0.25">
      <c r="E21" s="2"/>
    </row>
    <row r="22" spans="5:5" x14ac:dyDescent="0.25">
      <c r="E22" s="2"/>
    </row>
    <row r="23" spans="5:5" x14ac:dyDescent="0.25">
      <c r="E23" s="2"/>
    </row>
    <row r="24" spans="5:5" x14ac:dyDescent="0.25">
      <c r="E24" s="2"/>
    </row>
    <row r="25" spans="5:5" x14ac:dyDescent="0.25">
      <c r="E25" s="2"/>
    </row>
    <row r="26" spans="5:5" x14ac:dyDescent="0.25">
      <c r="E26" s="2"/>
    </row>
    <row r="27" spans="5:5" x14ac:dyDescent="0.25">
      <c r="E27" s="2"/>
    </row>
    <row r="28" spans="5:5" x14ac:dyDescent="0.25">
      <c r="E28" s="2"/>
    </row>
    <row r="29" spans="5:5" x14ac:dyDescent="0.25">
      <c r="E29" s="2"/>
    </row>
    <row r="30" spans="5:5" x14ac:dyDescent="0.25">
      <c r="E30" s="2"/>
    </row>
    <row r="31" spans="5:5" x14ac:dyDescent="0.25">
      <c r="E31" s="2"/>
    </row>
    <row r="32" spans="5:5" x14ac:dyDescent="0.25">
      <c r="E32" s="2"/>
    </row>
    <row r="33" spans="5:5" x14ac:dyDescent="0.25">
      <c r="E33" s="2"/>
    </row>
    <row r="34" spans="5:5" x14ac:dyDescent="0.25">
      <c r="E34" s="2"/>
    </row>
    <row r="35" spans="5:5" x14ac:dyDescent="0.25">
      <c r="E35" s="2"/>
    </row>
    <row r="36" spans="5:5" x14ac:dyDescent="0.25">
      <c r="E36" s="2"/>
    </row>
    <row r="37" spans="5:5" x14ac:dyDescent="0.25">
      <c r="E37" s="2"/>
    </row>
    <row r="38" spans="5:5" x14ac:dyDescent="0.25">
      <c r="E38" s="2"/>
    </row>
    <row r="39" spans="5:5" x14ac:dyDescent="0.25">
      <c r="E39" s="2"/>
    </row>
    <row r="40" spans="5:5" x14ac:dyDescent="0.25">
      <c r="E40" s="2"/>
    </row>
    <row r="41" spans="5:5" x14ac:dyDescent="0.25">
      <c r="E41" s="2"/>
    </row>
    <row r="42" spans="5:5" x14ac:dyDescent="0.25">
      <c r="E42" s="2"/>
    </row>
    <row r="43" spans="5:5" x14ac:dyDescent="0.25">
      <c r="E43" s="2"/>
    </row>
    <row r="44" spans="5:5" x14ac:dyDescent="0.25">
      <c r="E44" s="2"/>
    </row>
    <row r="45" spans="5:5" x14ac:dyDescent="0.25">
      <c r="E45" s="2"/>
    </row>
    <row r="46" spans="5:5" x14ac:dyDescent="0.25">
      <c r="E46" s="2"/>
    </row>
    <row r="47" spans="5:5" x14ac:dyDescent="0.25">
      <c r="E47" s="2"/>
    </row>
    <row r="48" spans="5:5" x14ac:dyDescent="0.25">
      <c r="E48" s="2"/>
    </row>
    <row r="49" spans="5:5" x14ac:dyDescent="0.25">
      <c r="E49" s="2"/>
    </row>
    <row r="50" spans="5:5" x14ac:dyDescent="0.25">
      <c r="E50" s="2"/>
    </row>
    <row r="51" spans="5:5" x14ac:dyDescent="0.25">
      <c r="E51" s="2"/>
    </row>
    <row r="52" spans="5:5" x14ac:dyDescent="0.25">
      <c r="E52" s="2"/>
    </row>
    <row r="53" spans="5:5" x14ac:dyDescent="0.25">
      <c r="E53" s="2"/>
    </row>
    <row r="54" spans="5:5" x14ac:dyDescent="0.25">
      <c r="E54" s="2"/>
    </row>
    <row r="55" spans="5:5" x14ac:dyDescent="0.25">
      <c r="E55" s="2"/>
    </row>
    <row r="56" spans="5:5" x14ac:dyDescent="0.25">
      <c r="E56" s="2"/>
    </row>
    <row r="57" spans="5:5" x14ac:dyDescent="0.25">
      <c r="E57" s="2"/>
    </row>
    <row r="58" spans="5:5" x14ac:dyDescent="0.25">
      <c r="E58" s="2"/>
    </row>
    <row r="59" spans="5:5" x14ac:dyDescent="0.25">
      <c r="E59" s="2"/>
    </row>
    <row r="60" spans="5:5" x14ac:dyDescent="0.25">
      <c r="E60" s="2"/>
    </row>
    <row r="61" spans="5:5" x14ac:dyDescent="0.25">
      <c r="E61" s="2"/>
    </row>
    <row r="62" spans="5:5" x14ac:dyDescent="0.25">
      <c r="E62" s="2"/>
    </row>
    <row r="63" spans="5:5" x14ac:dyDescent="0.25">
      <c r="E63" s="2"/>
    </row>
    <row r="64" spans="5:5" x14ac:dyDescent="0.25">
      <c r="E64" s="2"/>
    </row>
    <row r="65" spans="5:5" x14ac:dyDescent="0.25">
      <c r="E65" s="2"/>
    </row>
    <row r="66" spans="5:5" x14ac:dyDescent="0.25">
      <c r="E66" s="2"/>
    </row>
    <row r="67" spans="5:5" x14ac:dyDescent="0.25">
      <c r="E67" s="2"/>
    </row>
    <row r="68" spans="5:5" x14ac:dyDescent="0.25">
      <c r="E68" s="2"/>
    </row>
    <row r="69" spans="5:5" x14ac:dyDescent="0.25">
      <c r="E69" s="2"/>
    </row>
    <row r="70" spans="5:5" x14ac:dyDescent="0.25">
      <c r="E70" s="2"/>
    </row>
    <row r="71" spans="5:5" x14ac:dyDescent="0.25">
      <c r="E71" s="2"/>
    </row>
    <row r="72" spans="5:5" x14ac:dyDescent="0.25">
      <c r="E72" s="2"/>
    </row>
    <row r="73" spans="5:5" x14ac:dyDescent="0.25">
      <c r="E73" s="2"/>
    </row>
    <row r="74" spans="5:5" x14ac:dyDescent="0.25">
      <c r="E74" s="2"/>
    </row>
    <row r="75" spans="5:5" x14ac:dyDescent="0.25">
      <c r="E75" s="2"/>
    </row>
    <row r="76" spans="5:5" x14ac:dyDescent="0.25">
      <c r="E76" s="2"/>
    </row>
    <row r="77" spans="5:5" x14ac:dyDescent="0.25">
      <c r="E77" s="2"/>
    </row>
    <row r="78" spans="5:5" x14ac:dyDescent="0.25">
      <c r="E78" s="2"/>
    </row>
    <row r="79" spans="5:5" x14ac:dyDescent="0.25">
      <c r="E79" s="2"/>
    </row>
    <row r="80" spans="5:5" x14ac:dyDescent="0.25">
      <c r="E80" s="2"/>
    </row>
    <row r="81" spans="5:5" x14ac:dyDescent="0.25">
      <c r="E81" s="2"/>
    </row>
    <row r="82" spans="5:5" x14ac:dyDescent="0.25">
      <c r="E82" s="2"/>
    </row>
    <row r="83" spans="5:5" x14ac:dyDescent="0.25">
      <c r="E83" s="2"/>
    </row>
    <row r="84" spans="5:5" x14ac:dyDescent="0.25">
      <c r="E84" s="2"/>
    </row>
    <row r="85" spans="5:5" x14ac:dyDescent="0.25">
      <c r="E85" s="2"/>
    </row>
    <row r="86" spans="5:5" x14ac:dyDescent="0.25">
      <c r="E86" s="2"/>
    </row>
    <row r="87" spans="5:5" x14ac:dyDescent="0.25">
      <c r="E87" s="2"/>
    </row>
    <row r="88" spans="5:5" x14ac:dyDescent="0.25">
      <c r="E88" s="2"/>
    </row>
    <row r="89" spans="5:5" x14ac:dyDescent="0.25">
      <c r="E89" s="2"/>
    </row>
    <row r="90" spans="5:5" x14ac:dyDescent="0.25">
      <c r="E90" s="2"/>
    </row>
    <row r="91" spans="5:5" x14ac:dyDescent="0.25">
      <c r="E91" s="2"/>
    </row>
    <row r="92" spans="5:5" x14ac:dyDescent="0.25">
      <c r="E92" s="2"/>
    </row>
    <row r="93" spans="5:5" x14ac:dyDescent="0.25">
      <c r="E93" s="2"/>
    </row>
    <row r="94" spans="5:5" x14ac:dyDescent="0.25">
      <c r="E94" s="2"/>
    </row>
    <row r="95" spans="5:5" x14ac:dyDescent="0.25">
      <c r="E95" s="2"/>
    </row>
    <row r="96" spans="5:5" x14ac:dyDescent="0.25">
      <c r="E96" s="2"/>
    </row>
    <row r="97" spans="5:5" x14ac:dyDescent="0.25">
      <c r="E97" s="2"/>
    </row>
    <row r="98" spans="5:5" x14ac:dyDescent="0.25">
      <c r="E98" s="2"/>
    </row>
    <row r="99" spans="5:5" x14ac:dyDescent="0.25">
      <c r="E99" s="2"/>
    </row>
    <row r="100" spans="5:5" x14ac:dyDescent="0.25">
      <c r="E100" s="2"/>
    </row>
    <row r="101" spans="5:5" x14ac:dyDescent="0.25">
      <c r="E101" s="2"/>
    </row>
    <row r="102" spans="5:5" x14ac:dyDescent="0.25">
      <c r="E102" s="2"/>
    </row>
    <row r="103" spans="5:5" x14ac:dyDescent="0.25">
      <c r="E103" s="2"/>
    </row>
    <row r="104" spans="5:5" x14ac:dyDescent="0.25">
      <c r="E104" s="2"/>
    </row>
    <row r="105" spans="5:5" x14ac:dyDescent="0.25">
      <c r="E105" s="2"/>
    </row>
    <row r="106" spans="5:5" x14ac:dyDescent="0.25">
      <c r="E106" s="2"/>
    </row>
    <row r="107" spans="5:5" x14ac:dyDescent="0.25">
      <c r="E107" s="2"/>
    </row>
    <row r="108" spans="5:5" x14ac:dyDescent="0.25">
      <c r="E108" s="2"/>
    </row>
    <row r="109" spans="5:5" x14ac:dyDescent="0.25">
      <c r="E109" s="2"/>
    </row>
    <row r="110" spans="5:5" x14ac:dyDescent="0.25">
      <c r="E110" s="2"/>
    </row>
    <row r="111" spans="5:5" x14ac:dyDescent="0.25">
      <c r="E111" s="2"/>
    </row>
    <row r="112" spans="5:5" x14ac:dyDescent="0.25">
      <c r="E112" s="2"/>
    </row>
    <row r="113" spans="5:5" x14ac:dyDescent="0.25">
      <c r="E113" s="2"/>
    </row>
    <row r="114" spans="5:5" x14ac:dyDescent="0.25">
      <c r="E114" s="2"/>
    </row>
    <row r="115" spans="5:5" x14ac:dyDescent="0.25">
      <c r="E115" s="2"/>
    </row>
    <row r="116" spans="5:5" x14ac:dyDescent="0.25">
      <c r="E116" s="2"/>
    </row>
    <row r="117" spans="5:5" x14ac:dyDescent="0.25">
      <c r="E117" s="2"/>
    </row>
    <row r="118" spans="5:5" x14ac:dyDescent="0.25">
      <c r="E118" s="2"/>
    </row>
    <row r="119" spans="5:5" x14ac:dyDescent="0.25">
      <c r="E119" s="2"/>
    </row>
  </sheetData>
  <dataValidations count="1">
    <dataValidation type="list" allowBlank="1" showInputMessage="1" showErrorMessage="1" sqref="B1" xr:uid="{E39E67C7-B873-4148-8B73-92A46E6DCB3B}">
      <formula1>_xlfn.ANCHORARRAY($E$4)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8A1F-DCD4-470E-9A3E-63B78FBB1840}">
  <dimension ref="A1:O120"/>
  <sheetViews>
    <sheetView tabSelected="1" workbookViewId="0">
      <selection activeCell="B1" sqref="B1"/>
    </sheetView>
  </sheetViews>
  <sheetFormatPr baseColWidth="10" defaultRowHeight="15" x14ac:dyDescent="0.25"/>
  <cols>
    <col min="1" max="1" width="11.5703125" bestFit="1" customWidth="1"/>
    <col min="2" max="2" width="10.140625" style="16" bestFit="1" customWidth="1"/>
    <col min="3" max="3" width="10" style="16" bestFit="1" customWidth="1"/>
    <col min="4" max="4" width="12.140625" bestFit="1" customWidth="1"/>
    <col min="5" max="5" width="3.85546875" customWidth="1"/>
    <col min="6" max="6" width="12" bestFit="1" customWidth="1"/>
    <col min="7" max="7" width="14.140625" bestFit="1" customWidth="1"/>
    <col min="8" max="8" width="3.85546875" customWidth="1"/>
  </cols>
  <sheetData>
    <row r="1" spans="1:11" x14ac:dyDescent="0.25">
      <c r="A1" t="s">
        <v>135</v>
      </c>
      <c r="B1" s="2">
        <v>45962</v>
      </c>
      <c r="F1">
        <f>COUNTA(xasch)</f>
        <v>28</v>
      </c>
    </row>
    <row r="3" spans="1:11" x14ac:dyDescent="0.25">
      <c r="A3" t="s">
        <v>1</v>
      </c>
      <c r="B3" s="16" t="s">
        <v>138</v>
      </c>
      <c r="C3" s="16" t="s">
        <v>139</v>
      </c>
      <c r="D3" t="s">
        <v>140</v>
      </c>
      <c r="F3" s="16" t="s">
        <v>141</v>
      </c>
      <c r="G3" t="s">
        <v>142</v>
      </c>
    </row>
    <row r="4" spans="1:11" x14ac:dyDescent="0.25">
      <c r="A4" t="str" cm="1">
        <f t="array" ref="A4:A9">TEXT(_xlfn.UNIQUE(_xlfn._xlws.FILTER(Tabelle1[Dienst],Tabelle1[Datum]='Gantt Diagramm (2)'!B1)),"0")</f>
        <v>1031</v>
      </c>
      <c r="B4" s="18" cm="1">
        <f t="array" ref="B4:B9">_xlfn.MINIFS(Tabelle1[Spalte3],Tabelle1[Datum],'Gantt Diagramm (2)'!$B$1,Tabelle1[Dienst],_xlfn.ANCHORARRAY(A4))</f>
        <v>0.28125</v>
      </c>
      <c r="C4" s="18" cm="1">
        <f t="array" ref="C4:C9">SUMIFS(Tabelle1[Dauer],Tabelle1[Datum],'Gantt Diagramm (2)'!$B$1,Tabelle1[Typ],1,Tabelle1[Dienst],_xlfn.ANCHORARRAY(A4))</f>
        <v>0</v>
      </c>
      <c r="D4" s="18" cm="1">
        <f t="array" ref="D4:D9">SUMIFS(Tabelle1[Dauer],Tabelle1[Datum],'Gantt Diagramm (2)'!$B$1,Tabelle1[Typ],200,Tabelle1[Dienst],_xlfn.ANCHORARRAY(A4))</f>
        <v>0.32499999999999996</v>
      </c>
      <c r="E4" s="18"/>
      <c r="F4" s="21" t="str" cm="1">
        <f t="array" ref="F4:F9">IFERROR(IF(_xlfn.ANCHORARRAY(C4)/(_xlfn.ANCHORARRAY(C4)+_xlfn.ANCHORARRAY(D4))&gt;0,_xlfn.ANCHORARRAY(C4)/(_xlfn.ANCHORARRAY(C4)+_xlfn.ANCHORARRAY(D4)),""),"")</f>
        <v/>
      </c>
      <c r="G4" s="21" cm="1">
        <f t="array" ref="G4:G9">IFERROR(IF(_xlfn.ANCHORARRAY(D4)/(_xlfn.ANCHORARRAY(C4)+_xlfn.ANCHORARRAY(D4))&gt;0,_xlfn.ANCHORARRAY(D4)/(_xlfn.ANCHORARRAY(C4)+_xlfn.ANCHORARRAY(D4)),""),"")</f>
        <v>1</v>
      </c>
      <c r="H4" s="21"/>
      <c r="I4" s="2" cm="1">
        <f t="array" ref="I4:I8">_xlfn.UNIQUE(Tabelle1[Datum],FALSE)</f>
        <v>45962</v>
      </c>
      <c r="K4" s="17"/>
    </row>
    <row r="5" spans="1:11" x14ac:dyDescent="0.25">
      <c r="A5" t="str">
        <v>1032</v>
      </c>
      <c r="B5" s="18">
        <v>0.28125</v>
      </c>
      <c r="C5" s="18">
        <v>1.388888888888884E-2</v>
      </c>
      <c r="D5" s="18">
        <v>0.31111111111111112</v>
      </c>
      <c r="E5" s="18"/>
      <c r="F5" s="21">
        <v>4.273504273504259E-2</v>
      </c>
      <c r="G5" s="21">
        <v>0.95726495726495742</v>
      </c>
      <c r="H5" s="21"/>
      <c r="I5" s="2">
        <v>45963</v>
      </c>
    </row>
    <row r="6" spans="1:11" x14ac:dyDescent="0.25">
      <c r="A6" t="str">
        <v>1033</v>
      </c>
      <c r="B6" s="18">
        <v>0.54166666666666663</v>
      </c>
      <c r="C6" s="18">
        <v>5.208333333333337E-2</v>
      </c>
      <c r="D6" s="18">
        <v>0.2729166666666667</v>
      </c>
      <c r="E6" s="18"/>
      <c r="F6" s="21">
        <v>0.16025641025641033</v>
      </c>
      <c r="G6" s="21">
        <v>0.83974358974358965</v>
      </c>
      <c r="H6" s="21"/>
      <c r="I6" s="2">
        <v>45964</v>
      </c>
    </row>
    <row r="7" spans="1:11" x14ac:dyDescent="0.25">
      <c r="A7" t="str">
        <v>1034</v>
      </c>
      <c r="B7" s="18">
        <v>0.625</v>
      </c>
      <c r="C7" s="18">
        <v>0</v>
      </c>
      <c r="D7" s="18">
        <v>0.32499999999999996</v>
      </c>
      <c r="E7" s="18"/>
      <c r="F7" s="21" t="str">
        <v/>
      </c>
      <c r="G7" s="21">
        <v>1</v>
      </c>
      <c r="H7" s="21"/>
      <c r="I7" s="2">
        <v>45965</v>
      </c>
    </row>
    <row r="8" spans="1:11" x14ac:dyDescent="0.25">
      <c r="A8" t="str">
        <v>1035</v>
      </c>
      <c r="B8" s="18">
        <v>0.72916666666666663</v>
      </c>
      <c r="C8" s="18">
        <v>0</v>
      </c>
      <c r="D8" s="18">
        <v>0.32500000000000007</v>
      </c>
      <c r="E8" s="18"/>
      <c r="F8" s="21" t="str">
        <v/>
      </c>
      <c r="G8" s="21">
        <v>1</v>
      </c>
      <c r="H8" s="21"/>
      <c r="I8" s="2">
        <v>45966</v>
      </c>
    </row>
    <row r="9" spans="1:11" x14ac:dyDescent="0.25">
      <c r="A9" t="str">
        <v>1036</v>
      </c>
      <c r="B9" s="18">
        <v>0.77083333333333337</v>
      </c>
      <c r="C9" s="18">
        <v>0</v>
      </c>
      <c r="D9" s="18">
        <v>0.32500000000000007</v>
      </c>
      <c r="E9" s="18"/>
      <c r="F9" s="21" t="str">
        <v/>
      </c>
      <c r="G9" s="21">
        <v>1</v>
      </c>
      <c r="H9" s="21"/>
      <c r="I9" s="2"/>
    </row>
    <row r="10" spans="1:11" x14ac:dyDescent="0.25">
      <c r="B10" s="18"/>
      <c r="C10" s="18"/>
      <c r="D10" s="18"/>
      <c r="E10" s="18"/>
      <c r="F10" s="21"/>
      <c r="G10" s="21"/>
      <c r="H10" s="21"/>
      <c r="I10" s="2"/>
    </row>
    <row r="11" spans="1:11" x14ac:dyDescent="0.25">
      <c r="B11" s="18"/>
      <c r="C11" s="18"/>
      <c r="D11" s="18"/>
      <c r="E11" s="18"/>
      <c r="F11" s="21"/>
      <c r="G11" s="21"/>
      <c r="H11" s="21"/>
      <c r="I11" s="2"/>
    </row>
    <row r="12" spans="1:11" x14ac:dyDescent="0.25">
      <c r="B12" s="18"/>
      <c r="C12" s="18"/>
      <c r="D12" s="18"/>
      <c r="E12" s="18"/>
      <c r="F12" s="21" t="str">
        <f t="shared" ref="F4:F17" si="0">IFERROR(IF(C12/(C12+D12)&gt;0,C12/(C12+D12),""),"")</f>
        <v/>
      </c>
      <c r="G12" s="21" t="str">
        <f t="shared" ref="G4:G17" si="1">IFERROR(IF(D12/(C12+D12)&gt;0,D12/(C12+D12),""),"")</f>
        <v/>
      </c>
      <c r="H12" s="21"/>
      <c r="I12" s="2"/>
    </row>
    <row r="13" spans="1:11" x14ac:dyDescent="0.25">
      <c r="B13" s="18"/>
      <c r="C13" s="18"/>
      <c r="D13" s="18"/>
      <c r="E13" s="18"/>
      <c r="F13" s="21" t="str">
        <f t="shared" si="0"/>
        <v/>
      </c>
      <c r="G13" s="21" t="str">
        <f t="shared" si="1"/>
        <v/>
      </c>
      <c r="H13" s="21"/>
      <c r="I13" s="2"/>
    </row>
    <row r="14" spans="1:11" x14ac:dyDescent="0.25">
      <c r="B14" s="18"/>
      <c r="C14" s="18"/>
      <c r="D14" s="18"/>
      <c r="E14" s="18"/>
      <c r="F14" s="21" t="str">
        <f t="shared" si="0"/>
        <v/>
      </c>
      <c r="G14" s="21" t="str">
        <f t="shared" si="1"/>
        <v/>
      </c>
      <c r="H14" s="21"/>
      <c r="I14" s="2"/>
    </row>
    <row r="15" spans="1:11" x14ac:dyDescent="0.25">
      <c r="B15" s="18"/>
      <c r="C15" s="18"/>
      <c r="D15" s="18"/>
      <c r="E15" s="18"/>
      <c r="F15" s="21" t="str">
        <f t="shared" si="0"/>
        <v/>
      </c>
      <c r="G15" s="21" t="str">
        <f t="shared" si="1"/>
        <v/>
      </c>
      <c r="H15" s="21"/>
      <c r="I15" s="2"/>
    </row>
    <row r="16" spans="1:11" x14ac:dyDescent="0.25">
      <c r="B16" s="18"/>
      <c r="C16" s="18"/>
      <c r="D16" s="18"/>
      <c r="E16" s="18"/>
      <c r="F16" s="21" t="str">
        <f t="shared" si="0"/>
        <v/>
      </c>
      <c r="G16" s="21" t="str">
        <f t="shared" si="1"/>
        <v/>
      </c>
      <c r="H16" s="21"/>
      <c r="I16" s="2"/>
    </row>
    <row r="17" spans="1:9" x14ac:dyDescent="0.25">
      <c r="B17" s="18"/>
      <c r="C17" s="18"/>
      <c r="D17" s="18"/>
      <c r="E17" s="18"/>
      <c r="F17" s="21" t="str">
        <f t="shared" si="0"/>
        <v/>
      </c>
      <c r="G17" s="21" t="str">
        <f t="shared" si="1"/>
        <v/>
      </c>
      <c r="H17" s="21"/>
      <c r="I17" s="2"/>
    </row>
    <row r="18" spans="1:9" x14ac:dyDescent="0.25">
      <c r="F18" s="2"/>
    </row>
    <row r="19" spans="1:9" x14ac:dyDescent="0.25">
      <c r="A19" s="22"/>
      <c r="F19" s="2"/>
    </row>
    <row r="20" spans="1:9" x14ac:dyDescent="0.25">
      <c r="F20" s="2"/>
    </row>
    <row r="38" spans="9:14" x14ac:dyDescent="0.25">
      <c r="I38" s="23"/>
    </row>
    <row r="41" spans="9:14" x14ac:dyDescent="0.25">
      <c r="J41" s="16"/>
      <c r="K41" s="16"/>
      <c r="N41" s="16"/>
    </row>
    <row r="42" spans="9:14" x14ac:dyDescent="0.25">
      <c r="J42" s="18"/>
      <c r="K42" s="16"/>
      <c r="L42" s="16"/>
      <c r="N42" s="2"/>
    </row>
    <row r="43" spans="9:14" x14ac:dyDescent="0.25">
      <c r="J43" s="18"/>
      <c r="K43" s="16"/>
      <c r="L43" s="16"/>
      <c r="N43" s="2"/>
    </row>
    <row r="44" spans="9:14" x14ac:dyDescent="0.25">
      <c r="J44" s="18"/>
      <c r="K44" s="16"/>
      <c r="L44" s="16"/>
      <c r="N44" s="2"/>
    </row>
    <row r="45" spans="9:14" x14ac:dyDescent="0.25">
      <c r="J45" s="18"/>
      <c r="K45" s="16"/>
      <c r="L45" s="16"/>
      <c r="N45" s="2"/>
    </row>
    <row r="46" spans="9:14" x14ac:dyDescent="0.25">
      <c r="J46" s="18"/>
      <c r="K46" s="16"/>
      <c r="L46" s="16"/>
      <c r="N46" s="2"/>
    </row>
    <row r="47" spans="9:14" x14ac:dyDescent="0.25">
      <c r="J47" s="18"/>
      <c r="K47" s="16"/>
      <c r="L47" s="16"/>
      <c r="N47" s="2"/>
    </row>
    <row r="48" spans="9:14" x14ac:dyDescent="0.25">
      <c r="J48" s="18"/>
      <c r="K48" s="16"/>
      <c r="L48" s="16"/>
      <c r="N48" s="2"/>
    </row>
    <row r="49" spans="10:14" x14ac:dyDescent="0.25">
      <c r="J49" s="18"/>
      <c r="K49" s="16"/>
      <c r="L49" s="16"/>
      <c r="N49" s="2"/>
    </row>
    <row r="50" spans="10:14" x14ac:dyDescent="0.25">
      <c r="J50" s="18"/>
      <c r="K50" s="16"/>
      <c r="L50" s="16"/>
      <c r="N50" s="2"/>
    </row>
    <row r="51" spans="10:14" x14ac:dyDescent="0.25">
      <c r="J51" s="18"/>
      <c r="K51" s="16"/>
      <c r="L51" s="16"/>
      <c r="N51" s="2"/>
    </row>
    <row r="52" spans="10:14" x14ac:dyDescent="0.25">
      <c r="J52" s="18"/>
      <c r="K52" s="16"/>
      <c r="L52" s="16"/>
      <c r="N52" s="2"/>
    </row>
    <row r="53" spans="10:14" x14ac:dyDescent="0.25">
      <c r="J53" s="18"/>
      <c r="K53" s="16"/>
      <c r="L53" s="16"/>
      <c r="N53" s="2"/>
    </row>
    <row r="54" spans="10:14" x14ac:dyDescent="0.25">
      <c r="J54" s="18"/>
      <c r="K54" s="16"/>
      <c r="L54" s="16"/>
      <c r="N54" s="2"/>
    </row>
    <row r="55" spans="10:14" x14ac:dyDescent="0.25">
      <c r="J55" s="18"/>
      <c r="K55" s="16"/>
      <c r="L55" s="16"/>
      <c r="N55" s="2"/>
    </row>
    <row r="56" spans="10:14" x14ac:dyDescent="0.25">
      <c r="J56" s="18"/>
      <c r="K56" s="16"/>
      <c r="L56" s="16"/>
      <c r="N56" s="2"/>
    </row>
    <row r="57" spans="10:14" x14ac:dyDescent="0.25">
      <c r="J57" s="18"/>
      <c r="K57" s="16"/>
      <c r="N57" s="2"/>
    </row>
    <row r="58" spans="10:14" x14ac:dyDescent="0.25">
      <c r="J58" s="18"/>
      <c r="K58" s="16"/>
      <c r="N58" s="2"/>
    </row>
    <row r="59" spans="10:14" x14ac:dyDescent="0.25">
      <c r="J59" s="18"/>
      <c r="K59" s="16"/>
      <c r="N59" s="2"/>
    </row>
    <row r="60" spans="10:14" x14ac:dyDescent="0.25">
      <c r="J60" s="18"/>
      <c r="K60" s="16"/>
      <c r="N60" s="2"/>
    </row>
    <row r="61" spans="10:14" x14ac:dyDescent="0.25">
      <c r="J61" s="18"/>
      <c r="K61" s="16"/>
    </row>
    <row r="62" spans="10:14" x14ac:dyDescent="0.25">
      <c r="J62" s="18"/>
      <c r="K62" s="16"/>
    </row>
    <row r="63" spans="10:14" x14ac:dyDescent="0.25">
      <c r="J63" s="18"/>
      <c r="K63" s="16"/>
    </row>
    <row r="64" spans="10:14" x14ac:dyDescent="0.25">
      <c r="J64" s="18"/>
      <c r="K64" s="16"/>
    </row>
    <row r="65" spans="9:15" x14ac:dyDescent="0.25">
      <c r="J65" s="18"/>
      <c r="K65" s="16"/>
    </row>
    <row r="66" spans="9:15" x14ac:dyDescent="0.25">
      <c r="J66" s="18"/>
      <c r="K66" s="16"/>
    </row>
    <row r="67" spans="9:15" x14ac:dyDescent="0.25">
      <c r="J67" s="18"/>
      <c r="K67" s="16"/>
    </row>
    <row r="68" spans="9:15" x14ac:dyDescent="0.25">
      <c r="J68" s="18"/>
      <c r="K68" s="16"/>
    </row>
    <row r="69" spans="9:15" x14ac:dyDescent="0.25">
      <c r="J69" s="16"/>
      <c r="K69" s="16"/>
    </row>
    <row r="70" spans="9:15" x14ac:dyDescent="0.25">
      <c r="J70" s="16"/>
      <c r="K70" s="16"/>
    </row>
    <row r="71" spans="9:15" x14ac:dyDescent="0.25">
      <c r="J71" s="16"/>
      <c r="K71" s="16"/>
    </row>
    <row r="72" spans="9:15" x14ac:dyDescent="0.25">
      <c r="J72" s="16"/>
      <c r="K72" s="16"/>
    </row>
    <row r="73" spans="9:15" x14ac:dyDescent="0.25">
      <c r="J73" s="16"/>
      <c r="K73" s="16"/>
    </row>
    <row r="74" spans="9:15" x14ac:dyDescent="0.25">
      <c r="J74" s="16"/>
      <c r="K74" s="16"/>
    </row>
    <row r="75" spans="9:15" x14ac:dyDescent="0.25">
      <c r="J75" s="16"/>
      <c r="K75" s="16"/>
    </row>
    <row r="76" spans="9:15" x14ac:dyDescent="0.25">
      <c r="J76" s="16"/>
      <c r="K76" s="16"/>
      <c r="N76" s="2"/>
    </row>
    <row r="77" spans="9:15" x14ac:dyDescent="0.25">
      <c r="J77" s="16"/>
      <c r="K77" s="16"/>
      <c r="N77" s="2"/>
    </row>
    <row r="78" spans="9:15" x14ac:dyDescent="0.25">
      <c r="J78" s="16"/>
      <c r="K78" s="16"/>
      <c r="N78" s="2"/>
    </row>
    <row r="79" spans="9:15" x14ac:dyDescent="0.25">
      <c r="J79" s="16"/>
      <c r="K79" s="16"/>
      <c r="N79" s="2"/>
    </row>
    <row r="80" spans="9:15" x14ac:dyDescent="0.25">
      <c r="I80" t="s">
        <v>1</v>
      </c>
      <c r="J80" s="16" t="s">
        <v>138</v>
      </c>
      <c r="K80" s="16" t="s">
        <v>139</v>
      </c>
      <c r="L80" t="s">
        <v>140</v>
      </c>
      <c r="N80" s="16" t="s">
        <v>141</v>
      </c>
      <c r="O80" t="s">
        <v>142</v>
      </c>
    </row>
    <row r="81" spans="6:15" x14ac:dyDescent="0.25">
      <c r="I81" cm="1">
        <f t="array" ref="I81:I86">_xlfn.UNIQUE(_xlfn._xlws.FILTER(Tabelle1[Dienst],Tabelle1[Datum]='Gantt Diagramm (2)'!B1))</f>
        <v>1031</v>
      </c>
      <c r="J81" s="16" cm="1">
        <f t="array" ref="J81:J86">_xlfn.MINIFS(Tabelle1[Spalte3],Tabelle1[Datum],'Gantt Diagramm (2)'!$B$1,Tabelle1[Dienst],_xlfn.ANCHORARRAY(I81))</f>
        <v>0.28125</v>
      </c>
      <c r="K81" s="16" cm="1">
        <f t="array" ref="K81:K86">SUMIFS(Tabelle1[Dauer],Tabelle1[Datum],'Gantt Diagramm (2)'!$B$1,Tabelle1[Typ],1,Tabelle1[Dienst],_xlfn.ANCHORARRAY(I81))</f>
        <v>0</v>
      </c>
      <c r="L81" s="16" cm="1">
        <f t="array" ref="L81:L86">SUMIFS(Tabelle1[Dauer],Tabelle1[Datum],'Gantt Diagramm (2)'!$B$1,Tabelle1[Typ],200,Tabelle1[Dienst],_xlfn.ANCHORARRAY(I81))</f>
        <v>0.32499999999999996</v>
      </c>
      <c r="N81" s="21" t="str" cm="1">
        <f t="array" ref="N81:N86">IFERROR(IF(_xlfn.ANCHORARRAY(K81)/(_xlfn.ANCHORARRAY(K81)+_xlfn.ANCHORARRAY(L81))&gt;0,_xlfn.ANCHORARRAY(K81)*(_xlfn.ANCHORARRAY(K81)+_xlfn.ANCHORARRAY(L81)),""),"")</f>
        <v/>
      </c>
      <c r="O81" s="21" cm="1">
        <f t="array" ref="O81:O86">IFERROR(IF(_xlfn.ANCHORARRAY(L81)/(_xlfn.ANCHORARRAY(K81)+_xlfn.ANCHORARRAY(L81))&gt;0,_xlfn.ANCHORARRAY(L81)*(_xlfn.ANCHORARRAY(K81)+_xlfn.ANCHORARRAY(L81)),""),"")</f>
        <v>0.10562499999999997</v>
      </c>
    </row>
    <row r="82" spans="6:15" x14ac:dyDescent="0.25">
      <c r="F82" s="2"/>
      <c r="I82">
        <v>1032</v>
      </c>
      <c r="J82" s="16">
        <v>0.28125</v>
      </c>
      <c r="K82" s="16">
        <v>1.388888888888884E-2</v>
      </c>
      <c r="L82" s="16">
        <v>0.31111111111111112</v>
      </c>
      <c r="N82" s="21">
        <v>4.513888888888872E-3</v>
      </c>
      <c r="O82" s="21">
        <v>0.1011111111111111</v>
      </c>
    </row>
    <row r="83" spans="6:15" x14ac:dyDescent="0.25">
      <c r="F83" s="2"/>
      <c r="I83">
        <v>1033</v>
      </c>
      <c r="J83" s="16">
        <v>0.54166666666666663</v>
      </c>
      <c r="K83" s="16">
        <v>5.208333333333337E-2</v>
      </c>
      <c r="L83" s="16">
        <v>0.2729166666666667</v>
      </c>
      <c r="N83" s="21">
        <v>1.692708333333335E-2</v>
      </c>
      <c r="O83" s="21">
        <v>8.8697916666666696E-2</v>
      </c>
    </row>
    <row r="84" spans="6:15" x14ac:dyDescent="0.25">
      <c r="F84" s="2"/>
      <c r="I84">
        <v>1034</v>
      </c>
      <c r="J84" s="16">
        <v>0.625</v>
      </c>
      <c r="K84" s="16">
        <v>0</v>
      </c>
      <c r="L84" s="16">
        <v>0.32499999999999996</v>
      </c>
      <c r="N84" s="21" t="str">
        <v/>
      </c>
      <c r="O84" s="21">
        <v>0.10562499999999997</v>
      </c>
    </row>
    <row r="85" spans="6:15" x14ac:dyDescent="0.25">
      <c r="F85" s="2"/>
      <c r="I85">
        <v>1035</v>
      </c>
      <c r="J85" s="16">
        <v>0.72916666666666663</v>
      </c>
      <c r="K85" s="16">
        <v>0</v>
      </c>
      <c r="L85" s="16">
        <v>0.32500000000000007</v>
      </c>
      <c r="N85" s="21" t="str">
        <v/>
      </c>
      <c r="O85" s="21">
        <v>0.10562500000000004</v>
      </c>
    </row>
    <row r="86" spans="6:15" x14ac:dyDescent="0.25">
      <c r="F86" s="2"/>
      <c r="I86">
        <v>1036</v>
      </c>
      <c r="J86" s="16">
        <v>0.77083333333333337</v>
      </c>
      <c r="K86" s="16">
        <v>0</v>
      </c>
      <c r="L86" s="16">
        <v>0.32500000000000007</v>
      </c>
      <c r="N86" s="21" t="str">
        <v/>
      </c>
      <c r="O86" s="21">
        <v>0.10562500000000004</v>
      </c>
    </row>
    <row r="87" spans="6:15" x14ac:dyDescent="0.25">
      <c r="F87" s="2"/>
      <c r="J87" s="16"/>
      <c r="K87" s="16"/>
      <c r="L87" s="16"/>
      <c r="N87" s="21"/>
      <c r="O87" s="21"/>
    </row>
    <row r="88" spans="6:15" x14ac:dyDescent="0.25">
      <c r="F88" s="2"/>
      <c r="J88" s="16"/>
      <c r="K88" s="16"/>
      <c r="L88" s="16"/>
      <c r="N88" s="21"/>
      <c r="O88" s="21"/>
    </row>
    <row r="89" spans="6:15" x14ac:dyDescent="0.25">
      <c r="F89" s="2"/>
      <c r="J89" s="16"/>
      <c r="K89" s="16"/>
      <c r="N89" s="2"/>
    </row>
    <row r="90" spans="6:15" x14ac:dyDescent="0.25">
      <c r="F90" s="2"/>
      <c r="J90" s="16"/>
      <c r="K90" s="16"/>
      <c r="N90" s="2"/>
    </row>
    <row r="91" spans="6:15" x14ac:dyDescent="0.25">
      <c r="F91" s="2"/>
      <c r="J91" s="16"/>
      <c r="K91" s="16"/>
      <c r="N91" s="2"/>
    </row>
    <row r="92" spans="6:15" x14ac:dyDescent="0.25">
      <c r="F92" s="2"/>
      <c r="J92" s="16"/>
      <c r="K92" s="16"/>
      <c r="N92" s="2"/>
    </row>
    <row r="93" spans="6:15" x14ac:dyDescent="0.25">
      <c r="F93" s="2"/>
      <c r="J93" s="16"/>
      <c r="K93" s="16"/>
      <c r="N93" s="2"/>
    </row>
    <row r="94" spans="6:15" x14ac:dyDescent="0.25">
      <c r="F94" s="2"/>
      <c r="J94" s="16"/>
      <c r="K94" s="16"/>
      <c r="N94" s="2"/>
    </row>
    <row r="95" spans="6:15" x14ac:dyDescent="0.25">
      <c r="F95" s="2"/>
      <c r="J95" s="16"/>
      <c r="K95" s="16"/>
      <c r="N95" s="2"/>
    </row>
    <row r="96" spans="6:15" x14ac:dyDescent="0.25">
      <c r="F96" s="2"/>
      <c r="J96" s="16"/>
      <c r="K96" s="16"/>
      <c r="N96" s="2"/>
    </row>
    <row r="97" spans="6:14" x14ac:dyDescent="0.25">
      <c r="F97" s="2"/>
      <c r="J97" s="16"/>
      <c r="K97" s="16"/>
      <c r="N97" s="2"/>
    </row>
    <row r="98" spans="6:14" x14ac:dyDescent="0.25">
      <c r="F98" s="2"/>
      <c r="J98" s="16"/>
      <c r="K98" s="16"/>
      <c r="N98" s="2"/>
    </row>
    <row r="99" spans="6:14" x14ac:dyDescent="0.25">
      <c r="F99" s="2"/>
      <c r="J99" s="16"/>
      <c r="K99" s="16"/>
      <c r="N99" s="2"/>
    </row>
    <row r="100" spans="6:14" x14ac:dyDescent="0.25">
      <c r="F100" s="2"/>
      <c r="J100" s="16"/>
      <c r="K100" s="16"/>
      <c r="N100" s="2"/>
    </row>
    <row r="101" spans="6:14" x14ac:dyDescent="0.25">
      <c r="F101" s="2"/>
      <c r="J101" s="16"/>
      <c r="K101" s="16"/>
      <c r="N101" s="2"/>
    </row>
    <row r="102" spans="6:14" x14ac:dyDescent="0.25">
      <c r="F102" s="2"/>
    </row>
    <row r="103" spans="6:14" x14ac:dyDescent="0.25">
      <c r="F103" s="2"/>
    </row>
    <row r="104" spans="6:14" x14ac:dyDescent="0.25">
      <c r="F104" s="2"/>
    </row>
    <row r="105" spans="6:14" x14ac:dyDescent="0.25">
      <c r="F105" s="2"/>
    </row>
    <row r="106" spans="6:14" x14ac:dyDescent="0.25">
      <c r="F106" s="2"/>
    </row>
    <row r="107" spans="6:14" x14ac:dyDescent="0.25">
      <c r="F107" s="2"/>
    </row>
    <row r="108" spans="6:14" x14ac:dyDescent="0.25">
      <c r="F108" s="2"/>
    </row>
    <row r="109" spans="6:14" x14ac:dyDescent="0.25">
      <c r="F109" s="2"/>
    </row>
    <row r="110" spans="6:14" x14ac:dyDescent="0.25">
      <c r="F110" s="2"/>
    </row>
    <row r="111" spans="6:14" x14ac:dyDescent="0.25">
      <c r="F111" s="2"/>
    </row>
    <row r="112" spans="6:14" x14ac:dyDescent="0.25">
      <c r="F112" s="2"/>
    </row>
    <row r="113" spans="6:6" x14ac:dyDescent="0.25">
      <c r="F113" s="2"/>
    </row>
    <row r="114" spans="6:6" x14ac:dyDescent="0.25">
      <c r="F114" s="2"/>
    </row>
    <row r="115" spans="6:6" x14ac:dyDescent="0.25">
      <c r="F115" s="2"/>
    </row>
    <row r="116" spans="6:6" x14ac:dyDescent="0.25">
      <c r="F116" s="2"/>
    </row>
    <row r="117" spans="6:6" x14ac:dyDescent="0.25">
      <c r="F117" s="2"/>
    </row>
    <row r="118" spans="6:6" x14ac:dyDescent="0.25">
      <c r="F118" s="2"/>
    </row>
    <row r="119" spans="6:6" x14ac:dyDescent="0.25">
      <c r="F119" s="2"/>
    </row>
    <row r="120" spans="6:6" x14ac:dyDescent="0.25">
      <c r="F120" s="2"/>
    </row>
  </sheetData>
  <dataValidations count="1">
    <dataValidation type="list" allowBlank="1" showInputMessage="1" showErrorMessage="1" sqref="B1" xr:uid="{21B0EBD3-89F4-43D9-9D7C-7A64712CBCF6}">
      <formula1>_xlfn.ANCHORARRAY($I$4)</formula1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Z118"/>
  <sheetViews>
    <sheetView workbookViewId="0">
      <selection activeCell="M1" sqref="M1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10" width="16.140625" customWidth="1"/>
    <col min="12" max="12" width="4.42578125" bestFit="1" customWidth="1"/>
    <col min="13" max="13" width="4.42578125" customWidth="1"/>
    <col min="14" max="14" width="10.140625" bestFit="1" customWidth="1"/>
    <col min="15" max="17" width="4.42578125" customWidth="1"/>
    <col min="18" max="18" width="11.140625" customWidth="1"/>
    <col min="20" max="20" width="4.42578125" bestFit="1" customWidth="1"/>
    <col min="21" max="21" width="12.28515625" customWidth="1"/>
    <col min="23" max="23" width="4.42578125" bestFit="1" customWidth="1"/>
    <col min="24" max="24" width="10.5703125" customWidth="1"/>
  </cols>
  <sheetData>
    <row r="1" spans="1:26" x14ac:dyDescent="0.25">
      <c r="R1" t="s">
        <v>12</v>
      </c>
    </row>
    <row r="2" spans="1:26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133</v>
      </c>
      <c r="F2" s="1" t="s">
        <v>4</v>
      </c>
      <c r="G2" s="1" t="s">
        <v>134</v>
      </c>
      <c r="H2" s="1" t="s">
        <v>5</v>
      </c>
      <c r="I2" s="1" t="s">
        <v>6</v>
      </c>
      <c r="J2" s="1" t="s">
        <v>138</v>
      </c>
      <c r="K2" s="1" t="s">
        <v>136</v>
      </c>
      <c r="R2" s="5" t="s">
        <v>7</v>
      </c>
      <c r="S2" s="6" t="s">
        <v>13</v>
      </c>
      <c r="T2" s="6" t="s">
        <v>14</v>
      </c>
      <c r="U2" s="5" t="s">
        <v>8</v>
      </c>
      <c r="V2" s="6" t="s">
        <v>13</v>
      </c>
      <c r="W2" s="6" t="s">
        <v>14</v>
      </c>
      <c r="X2" s="5" t="s">
        <v>9</v>
      </c>
      <c r="Y2" s="6" t="s">
        <v>13</v>
      </c>
      <c r="Z2" s="6" t="s">
        <v>14</v>
      </c>
    </row>
    <row r="3" spans="1:26" x14ac:dyDescent="0.25">
      <c r="A3" s="3">
        <v>45962</v>
      </c>
      <c r="B3" s="4">
        <v>1031</v>
      </c>
      <c r="C3" s="4"/>
      <c r="D3" s="19" t="s">
        <v>16</v>
      </c>
      <c r="E3" s="13" t="s">
        <v>17</v>
      </c>
      <c r="F3" s="19" t="s">
        <v>18</v>
      </c>
      <c r="G3" s="13" t="s">
        <v>17</v>
      </c>
      <c r="H3" s="12" t="s">
        <v>19</v>
      </c>
      <c r="I3" s="4" t="s">
        <v>15</v>
      </c>
      <c r="J3" s="4">
        <f>--Tabelle1[[#This Row],[Startzeit]]</f>
        <v>0.28125</v>
      </c>
      <c r="K3" s="18">
        <f>Tabelle1[[#This Row],[Endzeit]]-Tabelle1[[#This Row],[Startzeit]]</f>
        <v>0.32499999999999996</v>
      </c>
      <c r="R3" s="10">
        <v>1011</v>
      </c>
      <c r="S3" s="8">
        <v>0.11458333333333333</v>
      </c>
      <c r="T3" s="8">
        <v>0.43958333333333333</v>
      </c>
      <c r="U3" s="11">
        <v>1021</v>
      </c>
      <c r="V3" s="8">
        <v>0.15625</v>
      </c>
      <c r="W3" s="8">
        <v>0.48125000000000001</v>
      </c>
      <c r="X3" s="10">
        <v>1031</v>
      </c>
      <c r="Y3" s="8">
        <v>0.28125</v>
      </c>
      <c r="Z3" s="8">
        <v>0.60624999999999996</v>
      </c>
    </row>
    <row r="4" spans="1:26" x14ac:dyDescent="0.25">
      <c r="A4" s="3">
        <v>45962</v>
      </c>
      <c r="B4" s="4">
        <v>1032</v>
      </c>
      <c r="C4" s="4"/>
      <c r="D4" s="20" t="s">
        <v>16</v>
      </c>
      <c r="E4" s="15" t="s">
        <v>20</v>
      </c>
      <c r="F4" s="20" t="s">
        <v>21</v>
      </c>
      <c r="G4" s="15" t="s">
        <v>20</v>
      </c>
      <c r="H4" s="14" t="s">
        <v>19</v>
      </c>
      <c r="I4" s="4" t="s">
        <v>15</v>
      </c>
      <c r="J4" s="4">
        <f>--Tabelle1[[#This Row],[Startzeit]]</f>
        <v>0.28125</v>
      </c>
      <c r="K4" s="18">
        <f>Tabelle1[[#This Row],[Endzeit]]-Tabelle1[[#This Row],[Startzeit]]</f>
        <v>0.23958333333333337</v>
      </c>
      <c r="R4" s="10">
        <v>1012</v>
      </c>
      <c r="S4" s="8">
        <v>0.11458333333333333</v>
      </c>
      <c r="T4" s="8">
        <v>0.43958333333333333</v>
      </c>
      <c r="U4" s="11">
        <v>1022</v>
      </c>
      <c r="V4" s="8">
        <v>0.16666666666666666</v>
      </c>
      <c r="W4" s="8">
        <v>0.49166666666666664</v>
      </c>
      <c r="X4" s="10">
        <v>1032</v>
      </c>
      <c r="Y4" s="8">
        <v>0.28125</v>
      </c>
      <c r="Z4" s="8">
        <v>0.60624999999999996</v>
      </c>
    </row>
    <row r="5" spans="1:26" x14ac:dyDescent="0.25">
      <c r="A5" s="3">
        <v>45962</v>
      </c>
      <c r="B5" s="4">
        <v>1032</v>
      </c>
      <c r="C5" s="4">
        <v>1</v>
      </c>
      <c r="D5" s="20" t="s">
        <v>21</v>
      </c>
      <c r="E5" s="15" t="s">
        <v>20</v>
      </c>
      <c r="F5" s="20" t="s">
        <v>22</v>
      </c>
      <c r="G5" s="15"/>
      <c r="H5" s="14" t="s">
        <v>23</v>
      </c>
      <c r="I5" s="4" t="s">
        <v>132</v>
      </c>
      <c r="J5" s="4">
        <f>--Tabelle1[[#This Row],[Startzeit]]</f>
        <v>0.52083333333333337</v>
      </c>
      <c r="K5" s="18">
        <f>Tabelle1[[#This Row],[Endzeit]]-Tabelle1[[#This Row],[Startzeit]]</f>
        <v>1.388888888888884E-2</v>
      </c>
      <c r="R5" s="10">
        <v>1013</v>
      </c>
      <c r="S5" s="8">
        <v>0.125</v>
      </c>
      <c r="T5" s="8">
        <v>0.45</v>
      </c>
      <c r="U5" s="11">
        <v>1023</v>
      </c>
      <c r="V5" s="8">
        <v>0.20833333333333334</v>
      </c>
      <c r="W5" s="8">
        <v>0.53333333333333333</v>
      </c>
      <c r="X5" s="10">
        <v>1033</v>
      </c>
      <c r="Y5" s="8">
        <v>0.54166666666666663</v>
      </c>
      <c r="Z5" s="8">
        <v>0.8666666666666667</v>
      </c>
    </row>
    <row r="6" spans="1:26" x14ac:dyDescent="0.25">
      <c r="A6" s="3">
        <v>45962</v>
      </c>
      <c r="B6" s="4">
        <v>1032</v>
      </c>
      <c r="C6" s="4"/>
      <c r="D6" s="20" t="s">
        <v>22</v>
      </c>
      <c r="E6" s="15"/>
      <c r="F6" s="20" t="s">
        <v>18</v>
      </c>
      <c r="G6" s="15"/>
      <c r="H6" s="14" t="s">
        <v>19</v>
      </c>
      <c r="I6" s="4" t="s">
        <v>15</v>
      </c>
      <c r="J6" s="4">
        <f>--Tabelle1[[#This Row],[Startzeit]]</f>
        <v>0.53472222222222221</v>
      </c>
      <c r="K6" s="18">
        <f>Tabelle1[[#This Row],[Endzeit]]-Tabelle1[[#This Row],[Startzeit]]</f>
        <v>7.1527777777777746E-2</v>
      </c>
      <c r="R6" s="10">
        <v>1014</v>
      </c>
      <c r="S6" s="8">
        <v>0.41666666666666669</v>
      </c>
      <c r="T6" s="8">
        <v>0.7416666666666667</v>
      </c>
      <c r="U6" s="11">
        <v>1024</v>
      </c>
      <c r="V6" s="8">
        <v>0.45833333333333331</v>
      </c>
      <c r="W6" s="8">
        <v>0.78333333333333333</v>
      </c>
      <c r="X6" s="10">
        <v>1034</v>
      </c>
      <c r="Y6" s="8">
        <v>0.625</v>
      </c>
      <c r="Z6" s="8">
        <v>0.95</v>
      </c>
    </row>
    <row r="7" spans="1:26" x14ac:dyDescent="0.25">
      <c r="A7" s="3">
        <v>45962</v>
      </c>
      <c r="B7" s="4">
        <v>1033</v>
      </c>
      <c r="C7" s="4"/>
      <c r="D7" s="20" t="s">
        <v>24</v>
      </c>
      <c r="E7" s="15" t="s">
        <v>17</v>
      </c>
      <c r="F7" s="20" t="s">
        <v>25</v>
      </c>
      <c r="G7" s="15" t="s">
        <v>17</v>
      </c>
      <c r="H7" s="14" t="s">
        <v>19</v>
      </c>
      <c r="I7" s="4" t="s">
        <v>15</v>
      </c>
      <c r="J7" s="4">
        <f>--Tabelle1[[#This Row],[Startzeit]]</f>
        <v>0.54166666666666663</v>
      </c>
      <c r="K7" s="18">
        <f>Tabelle1[[#This Row],[Endzeit]]-Tabelle1[[#This Row],[Startzeit]]</f>
        <v>0.14652777777777781</v>
      </c>
      <c r="R7" s="10">
        <v>1015</v>
      </c>
      <c r="S7" s="8">
        <v>0.45833333333333331</v>
      </c>
      <c r="T7" s="8">
        <v>0.78333333333333333</v>
      </c>
      <c r="U7" s="11">
        <v>1025</v>
      </c>
      <c r="V7" s="8">
        <v>0.54166666666666663</v>
      </c>
      <c r="W7" s="8">
        <v>0.8666666666666667</v>
      </c>
      <c r="X7" s="10">
        <v>1035</v>
      </c>
      <c r="Y7" s="8">
        <v>0.72916666666666663</v>
      </c>
      <c r="Z7" s="8">
        <v>1.0541666666666667</v>
      </c>
    </row>
    <row r="8" spans="1:26" x14ac:dyDescent="0.25">
      <c r="A8" s="3">
        <v>45962</v>
      </c>
      <c r="B8" s="4">
        <v>1033</v>
      </c>
      <c r="C8" s="4">
        <v>1</v>
      </c>
      <c r="D8" s="20" t="s">
        <v>25</v>
      </c>
      <c r="E8" s="15" t="s">
        <v>26</v>
      </c>
      <c r="F8" s="20" t="s">
        <v>27</v>
      </c>
      <c r="G8" s="15" t="s">
        <v>26</v>
      </c>
      <c r="H8" s="14" t="s">
        <v>23</v>
      </c>
      <c r="I8" s="4" t="s">
        <v>15</v>
      </c>
      <c r="J8" s="4">
        <f>--Tabelle1[[#This Row],[Startzeit]]</f>
        <v>0.68819444444444444</v>
      </c>
      <c r="K8" s="18">
        <f>Tabelle1[[#This Row],[Endzeit]]-Tabelle1[[#This Row],[Startzeit]]</f>
        <v>5.208333333333337E-2</v>
      </c>
      <c r="R8" s="10">
        <v>1016</v>
      </c>
      <c r="S8" s="8">
        <v>0.72916666666666663</v>
      </c>
      <c r="T8" s="9">
        <v>1.0541666666666667</v>
      </c>
      <c r="U8" s="11">
        <v>1026</v>
      </c>
      <c r="V8" s="8">
        <v>0.72916666666666663</v>
      </c>
      <c r="W8" s="9">
        <v>1.0541666666666667</v>
      </c>
      <c r="X8" s="10">
        <v>1036</v>
      </c>
      <c r="Y8" s="8">
        <v>0.77083333333333337</v>
      </c>
      <c r="Z8" s="9">
        <v>1.0958333333333334</v>
      </c>
    </row>
    <row r="9" spans="1:26" x14ac:dyDescent="0.25">
      <c r="A9" s="3">
        <v>45962</v>
      </c>
      <c r="B9" s="4">
        <v>1033</v>
      </c>
      <c r="C9" s="4"/>
      <c r="D9" s="20" t="s">
        <v>27</v>
      </c>
      <c r="E9" s="15"/>
      <c r="F9" s="20" t="s">
        <v>28</v>
      </c>
      <c r="G9" s="15"/>
      <c r="H9" s="14" t="s">
        <v>19</v>
      </c>
      <c r="I9" s="4" t="s">
        <v>15</v>
      </c>
      <c r="J9" s="4">
        <f>--Tabelle1[[#This Row],[Startzeit]]</f>
        <v>0.74027777777777781</v>
      </c>
      <c r="K9" s="18">
        <f>Tabelle1[[#This Row],[Endzeit]]-Tabelle1[[#This Row],[Startzeit]]</f>
        <v>0.12638888888888888</v>
      </c>
      <c r="R9" s="10">
        <v>1017</v>
      </c>
      <c r="S9" s="8">
        <v>0.72916666666666663</v>
      </c>
      <c r="T9" s="9">
        <v>1.0541666666666667</v>
      </c>
      <c r="U9" s="11">
        <v>1027</v>
      </c>
      <c r="V9" s="8">
        <v>0.72916666666666663</v>
      </c>
      <c r="W9" s="9">
        <v>1.0541666666666667</v>
      </c>
      <c r="X9" s="10"/>
      <c r="Y9" s="6"/>
    </row>
    <row r="10" spans="1:26" x14ac:dyDescent="0.25">
      <c r="A10" s="3">
        <v>45962</v>
      </c>
      <c r="B10" s="4">
        <v>1034</v>
      </c>
      <c r="D10" s="20" t="s">
        <v>29</v>
      </c>
      <c r="E10" s="15" t="s">
        <v>17</v>
      </c>
      <c r="F10" s="20" t="s">
        <v>30</v>
      </c>
      <c r="G10" s="15" t="s">
        <v>17</v>
      </c>
      <c r="H10" s="14" t="s">
        <v>19</v>
      </c>
      <c r="I10" s="4" t="s">
        <v>15</v>
      </c>
      <c r="J10" s="4">
        <f>--Tabelle1[[#This Row],[Startzeit]]</f>
        <v>0.625</v>
      </c>
      <c r="K10" s="18">
        <f>Tabelle1[[#This Row],[Endzeit]]-Tabelle1[[#This Row],[Startzeit]]</f>
        <v>0.32499999999999996</v>
      </c>
      <c r="R10" s="10">
        <v>1018</v>
      </c>
      <c r="S10" s="8">
        <v>0.77083333333333337</v>
      </c>
      <c r="T10" s="9">
        <v>1.0958333333333334</v>
      </c>
      <c r="U10" s="11">
        <v>1028</v>
      </c>
      <c r="V10" s="8">
        <v>0.77083333333333337</v>
      </c>
      <c r="W10" s="9">
        <v>1.0965277777777778</v>
      </c>
      <c r="X10" s="10"/>
      <c r="Y10" s="6"/>
    </row>
    <row r="11" spans="1:26" x14ac:dyDescent="0.25">
      <c r="A11" s="3">
        <v>45962</v>
      </c>
      <c r="B11" s="4">
        <v>1035</v>
      </c>
      <c r="D11" s="20" t="s">
        <v>31</v>
      </c>
      <c r="E11" s="15" t="s">
        <v>17</v>
      </c>
      <c r="F11" s="20" t="s">
        <v>32</v>
      </c>
      <c r="G11" s="15" t="s">
        <v>17</v>
      </c>
      <c r="H11" s="14" t="s">
        <v>19</v>
      </c>
      <c r="I11" s="4" t="s">
        <v>15</v>
      </c>
      <c r="J11" s="4">
        <f>--Tabelle1[[#This Row],[Startzeit]]</f>
        <v>0.72916666666666663</v>
      </c>
      <c r="K11" s="18">
        <f>Tabelle1[[#This Row],[Endzeit]]-Tabelle1[[#This Row],[Startzeit]]</f>
        <v>0.32500000000000007</v>
      </c>
      <c r="R11" s="7"/>
      <c r="S11" s="6"/>
      <c r="T11" s="6"/>
      <c r="U11" s="6"/>
      <c r="V11" s="6"/>
      <c r="W11" s="6"/>
      <c r="X11" s="6"/>
      <c r="Y11" s="6"/>
    </row>
    <row r="12" spans="1:26" x14ac:dyDescent="0.25">
      <c r="A12" s="3">
        <v>45962</v>
      </c>
      <c r="B12" s="4">
        <v>1036</v>
      </c>
      <c r="D12" s="20" t="s">
        <v>33</v>
      </c>
      <c r="E12" s="15" t="s">
        <v>20</v>
      </c>
      <c r="F12" s="20" t="s">
        <v>34</v>
      </c>
      <c r="G12" s="15" t="s">
        <v>20</v>
      </c>
      <c r="H12" s="14" t="s">
        <v>19</v>
      </c>
      <c r="I12" s="4" t="s">
        <v>15</v>
      </c>
      <c r="J12" s="4">
        <f>--Tabelle1[[#This Row],[Startzeit]]</f>
        <v>0.77083333333333337</v>
      </c>
      <c r="K12" s="18">
        <f>Tabelle1[[#This Row],[Endzeit]]-Tabelle1[[#This Row],[Startzeit]]</f>
        <v>0.32500000000000007</v>
      </c>
      <c r="R12" s="7" t="s">
        <v>10</v>
      </c>
      <c r="S12" s="8">
        <v>0.11805555555555557</v>
      </c>
      <c r="T12" s="8"/>
      <c r="U12" s="7" t="s">
        <v>10</v>
      </c>
      <c r="V12" s="8">
        <v>0.16527777777777777</v>
      </c>
      <c r="W12" s="8"/>
      <c r="X12" s="7" t="s">
        <v>10</v>
      </c>
      <c r="Y12" s="8">
        <v>0.27777777777777779</v>
      </c>
    </row>
    <row r="13" spans="1:26" x14ac:dyDescent="0.25">
      <c r="A13" s="2">
        <v>45963</v>
      </c>
      <c r="B13" s="4">
        <v>1031</v>
      </c>
      <c r="D13" s="20" t="s">
        <v>16</v>
      </c>
      <c r="E13" s="15" t="s">
        <v>17</v>
      </c>
      <c r="F13" s="20" t="s">
        <v>40</v>
      </c>
      <c r="G13" s="15" t="s">
        <v>17</v>
      </c>
      <c r="H13" s="14" t="s">
        <v>19</v>
      </c>
      <c r="I13" s="4" t="s">
        <v>15</v>
      </c>
      <c r="J13" s="4">
        <f>--Tabelle1[[#This Row],[Startzeit]]</f>
        <v>0.28125</v>
      </c>
      <c r="K13" s="18">
        <f>Tabelle1[[#This Row],[Endzeit]]-Tabelle1[[#This Row],[Startzeit]]</f>
        <v>0.10625000000000001</v>
      </c>
      <c r="R13" s="7" t="s">
        <v>11</v>
      </c>
      <c r="S13" s="9">
        <v>1.0916666666666666</v>
      </c>
      <c r="T13" s="9"/>
      <c r="U13" s="7" t="s">
        <v>11</v>
      </c>
      <c r="V13" s="9">
        <v>1.0916666666666666</v>
      </c>
      <c r="W13" s="9"/>
      <c r="X13" s="7" t="s">
        <v>11</v>
      </c>
      <c r="Y13" s="9">
        <v>1.0958333333333334</v>
      </c>
    </row>
    <row r="14" spans="1:26" x14ac:dyDescent="0.25">
      <c r="A14" s="2">
        <v>45963</v>
      </c>
      <c r="B14" s="4">
        <v>1031</v>
      </c>
      <c r="C14">
        <v>1</v>
      </c>
      <c r="D14" s="20" t="s">
        <v>40</v>
      </c>
      <c r="E14" s="15" t="s">
        <v>39</v>
      </c>
      <c r="F14" s="20" t="s">
        <v>41</v>
      </c>
      <c r="G14" s="15" t="s">
        <v>39</v>
      </c>
      <c r="H14" s="14" t="s">
        <v>23</v>
      </c>
      <c r="I14" s="4" t="s">
        <v>15</v>
      </c>
      <c r="J14" s="4">
        <f>--Tabelle1[[#This Row],[Startzeit]]</f>
        <v>0.38750000000000001</v>
      </c>
      <c r="K14" s="18">
        <f>Tabelle1[[#This Row],[Endzeit]]-Tabelle1[[#This Row],[Startzeit]]</f>
        <v>0.18749999999999994</v>
      </c>
      <c r="R14" s="10" t="s">
        <v>35</v>
      </c>
      <c r="S14" s="10" t="s">
        <v>36</v>
      </c>
    </row>
    <row r="15" spans="1:26" x14ac:dyDescent="0.25">
      <c r="A15" s="2">
        <v>45963</v>
      </c>
      <c r="B15" s="4">
        <v>1031</v>
      </c>
      <c r="D15" s="20" t="s">
        <v>41</v>
      </c>
      <c r="E15" s="15"/>
      <c r="F15" s="20" t="s">
        <v>18</v>
      </c>
      <c r="G15" s="15"/>
      <c r="H15" s="14" t="s">
        <v>19</v>
      </c>
      <c r="I15" s="4" t="s">
        <v>15</v>
      </c>
      <c r="J15" s="4">
        <f>--Tabelle1[[#This Row],[Startzeit]]</f>
        <v>0.57499999999999996</v>
      </c>
      <c r="K15" s="18">
        <f>Tabelle1[[#This Row],[Endzeit]]-Tabelle1[[#This Row],[Startzeit]]</f>
        <v>3.125E-2</v>
      </c>
      <c r="R15" s="10" t="s">
        <v>37</v>
      </c>
      <c r="S15" s="10" t="s">
        <v>38</v>
      </c>
    </row>
    <row r="16" spans="1:26" x14ac:dyDescent="0.25">
      <c r="A16" s="2">
        <v>45963</v>
      </c>
      <c r="B16" s="4">
        <v>1032</v>
      </c>
      <c r="D16" s="20" t="s">
        <v>16</v>
      </c>
      <c r="E16" s="15" t="s">
        <v>20</v>
      </c>
      <c r="F16" s="20" t="s">
        <v>18</v>
      </c>
      <c r="G16" s="15" t="s">
        <v>20</v>
      </c>
      <c r="H16" s="14" t="s">
        <v>19</v>
      </c>
      <c r="I16" s="4" t="s">
        <v>15</v>
      </c>
      <c r="J16" s="4">
        <f>--Tabelle1[[#This Row],[Startzeit]]</f>
        <v>0.28125</v>
      </c>
      <c r="K16" s="18">
        <f>Tabelle1[[#This Row],[Endzeit]]-Tabelle1[[#This Row],[Startzeit]]</f>
        <v>0.32499999999999996</v>
      </c>
    </row>
    <row r="17" spans="1:11" x14ac:dyDescent="0.25">
      <c r="A17" s="2">
        <v>45963</v>
      </c>
      <c r="B17" s="4">
        <v>1033</v>
      </c>
      <c r="C17">
        <v>1</v>
      </c>
      <c r="D17" s="20" t="s">
        <v>24</v>
      </c>
      <c r="E17" s="15" t="s">
        <v>17</v>
      </c>
      <c r="F17" s="20" t="s">
        <v>42</v>
      </c>
      <c r="G17" s="15" t="s">
        <v>17</v>
      </c>
      <c r="H17" s="14" t="s">
        <v>23</v>
      </c>
      <c r="I17" s="4" t="s">
        <v>15</v>
      </c>
      <c r="J17" s="4">
        <f>--Tabelle1[[#This Row],[Startzeit]]</f>
        <v>0.54166666666666663</v>
      </c>
      <c r="K17" s="18">
        <f>Tabelle1[[#This Row],[Endzeit]]-Tabelle1[[#This Row],[Startzeit]]</f>
        <v>4.1666666666666741E-2</v>
      </c>
    </row>
    <row r="18" spans="1:11" x14ac:dyDescent="0.25">
      <c r="A18" s="2">
        <v>45963</v>
      </c>
      <c r="B18" s="4">
        <v>1033</v>
      </c>
      <c r="D18" s="20" t="s">
        <v>42</v>
      </c>
      <c r="E18" s="15" t="s">
        <v>17</v>
      </c>
      <c r="F18" s="20" t="s">
        <v>43</v>
      </c>
      <c r="G18" s="15" t="s">
        <v>44</v>
      </c>
      <c r="H18" s="14" t="s">
        <v>19</v>
      </c>
      <c r="I18" s="4" t="s">
        <v>15</v>
      </c>
      <c r="J18" s="4">
        <f>--Tabelle1[[#This Row],[Startzeit]]</f>
        <v>0.58333333333333337</v>
      </c>
      <c r="K18" s="18">
        <f>Tabelle1[[#This Row],[Endzeit]]-Tabelle1[[#This Row],[Startzeit]]</f>
        <v>4.5833333333333282E-2</v>
      </c>
    </row>
    <row r="19" spans="1:11" x14ac:dyDescent="0.25">
      <c r="A19" s="2">
        <v>45963</v>
      </c>
      <c r="B19" s="4">
        <v>1033</v>
      </c>
      <c r="C19">
        <v>2</v>
      </c>
      <c r="D19" s="20" t="s">
        <v>43</v>
      </c>
      <c r="E19" s="15" t="s">
        <v>44</v>
      </c>
      <c r="F19" s="20" t="s">
        <v>45</v>
      </c>
      <c r="G19" s="15" t="s">
        <v>44</v>
      </c>
      <c r="H19" s="14" t="s">
        <v>23</v>
      </c>
      <c r="I19" s="4" t="s">
        <v>15</v>
      </c>
      <c r="J19" s="4">
        <f>--Tabelle1[[#This Row],[Startzeit]]</f>
        <v>0.62916666666666665</v>
      </c>
      <c r="K19" s="18">
        <f>Tabelle1[[#This Row],[Endzeit]]-Tabelle1[[#This Row],[Startzeit]]</f>
        <v>5.208333333333337E-2</v>
      </c>
    </row>
    <row r="20" spans="1:11" x14ac:dyDescent="0.25">
      <c r="A20" s="2">
        <v>45963</v>
      </c>
      <c r="B20" s="4">
        <v>1033</v>
      </c>
      <c r="D20" s="20" t="s">
        <v>45</v>
      </c>
      <c r="E20" s="15"/>
      <c r="F20" s="20" t="s">
        <v>46</v>
      </c>
      <c r="G20" s="15"/>
      <c r="H20" s="14" t="s">
        <v>19</v>
      </c>
      <c r="I20" s="4" t="s">
        <v>15</v>
      </c>
      <c r="J20" s="4">
        <f>--Tabelle1[[#This Row],[Startzeit]]</f>
        <v>0.68125000000000002</v>
      </c>
      <c r="K20" s="18">
        <f>Tabelle1[[#This Row],[Endzeit]]-Tabelle1[[#This Row],[Startzeit]]</f>
        <v>7.5694444444444398E-2</v>
      </c>
    </row>
    <row r="21" spans="1:11" x14ac:dyDescent="0.25">
      <c r="A21" s="2">
        <v>45963</v>
      </c>
      <c r="B21" s="4">
        <v>1033</v>
      </c>
      <c r="C21">
        <v>3</v>
      </c>
      <c r="D21" s="20" t="s">
        <v>46</v>
      </c>
      <c r="E21" s="15" t="s">
        <v>39</v>
      </c>
      <c r="F21" s="20" t="s">
        <v>47</v>
      </c>
      <c r="G21" s="15" t="s">
        <v>39</v>
      </c>
      <c r="H21" s="14" t="s">
        <v>23</v>
      </c>
      <c r="I21" s="4" t="s">
        <v>15</v>
      </c>
      <c r="J21" s="4">
        <f>--Tabelle1[[#This Row],[Startzeit]]</f>
        <v>0.75694444444444442</v>
      </c>
      <c r="K21" s="18">
        <f>Tabelle1[[#This Row],[Endzeit]]-Tabelle1[[#This Row],[Startzeit]]</f>
        <v>4.7222222222222276E-2</v>
      </c>
    </row>
    <row r="22" spans="1:11" x14ac:dyDescent="0.25">
      <c r="A22" s="2">
        <v>45963</v>
      </c>
      <c r="B22" s="4">
        <v>1033</v>
      </c>
      <c r="D22" s="20" t="s">
        <v>47</v>
      </c>
      <c r="E22" s="15"/>
      <c r="F22" s="20" t="s">
        <v>28</v>
      </c>
      <c r="G22" s="15"/>
      <c r="H22" s="14" t="s">
        <v>19</v>
      </c>
      <c r="I22" s="4" t="s">
        <v>15</v>
      </c>
      <c r="J22" s="4">
        <f>--Tabelle1[[#This Row],[Startzeit]]</f>
        <v>0.8041666666666667</v>
      </c>
      <c r="K22" s="18">
        <f>Tabelle1[[#This Row],[Endzeit]]-Tabelle1[[#This Row],[Startzeit]]</f>
        <v>6.25E-2</v>
      </c>
    </row>
    <row r="23" spans="1:11" x14ac:dyDescent="0.25">
      <c r="A23" s="2">
        <v>45963</v>
      </c>
      <c r="B23" s="4">
        <v>1034</v>
      </c>
      <c r="D23" s="20" t="s">
        <v>29</v>
      </c>
      <c r="E23" s="15" t="s">
        <v>17</v>
      </c>
      <c r="F23" s="20" t="s">
        <v>30</v>
      </c>
      <c r="G23" s="15" t="s">
        <v>17</v>
      </c>
      <c r="H23" s="14" t="s">
        <v>19</v>
      </c>
      <c r="I23" s="4" t="s">
        <v>15</v>
      </c>
      <c r="J23" s="4">
        <f>--Tabelle1[[#This Row],[Startzeit]]</f>
        <v>0.625</v>
      </c>
      <c r="K23" s="18">
        <f>Tabelle1[[#This Row],[Endzeit]]-Tabelle1[[#This Row],[Startzeit]]</f>
        <v>0.32499999999999996</v>
      </c>
    </row>
    <row r="24" spans="1:11" x14ac:dyDescent="0.25">
      <c r="A24" s="2">
        <v>45963</v>
      </c>
      <c r="B24" s="4">
        <v>1035</v>
      </c>
      <c r="D24" s="20" t="s">
        <v>31</v>
      </c>
      <c r="E24" s="15" t="s">
        <v>17</v>
      </c>
      <c r="F24" s="20" t="s">
        <v>48</v>
      </c>
      <c r="G24" s="15" t="s">
        <v>17</v>
      </c>
      <c r="H24" s="14" t="s">
        <v>19</v>
      </c>
      <c r="I24" s="4" t="s">
        <v>15</v>
      </c>
      <c r="J24" s="4">
        <f>--Tabelle1[[#This Row],[Startzeit]]</f>
        <v>0.72916666666666663</v>
      </c>
      <c r="K24" s="18">
        <f>Tabelle1[[#This Row],[Endzeit]]-Tabelle1[[#This Row],[Startzeit]]</f>
        <v>0.17222222222222228</v>
      </c>
    </row>
    <row r="25" spans="1:11" x14ac:dyDescent="0.25">
      <c r="A25" s="2">
        <v>45963</v>
      </c>
      <c r="B25" s="4">
        <v>1035</v>
      </c>
      <c r="C25">
        <v>1</v>
      </c>
      <c r="D25" s="20" t="s">
        <v>48</v>
      </c>
      <c r="E25" s="15" t="s">
        <v>49</v>
      </c>
      <c r="F25" s="20" t="s">
        <v>50</v>
      </c>
      <c r="G25" s="15" t="s">
        <v>51</v>
      </c>
      <c r="H25" s="14" t="s">
        <v>23</v>
      </c>
      <c r="I25" s="4" t="s">
        <v>132</v>
      </c>
      <c r="J25" s="4">
        <f>--Tabelle1[[#This Row],[Startzeit]]</f>
        <v>0.90138888888888891</v>
      </c>
      <c r="K25" s="18">
        <f>Tabelle1[[#This Row],[Endzeit]]-Tabelle1[[#This Row],[Startzeit]]</f>
        <v>0.13541666666666663</v>
      </c>
    </row>
    <row r="26" spans="1:11" x14ac:dyDescent="0.25">
      <c r="A26" s="2">
        <v>45963</v>
      </c>
      <c r="B26" s="4">
        <v>1035</v>
      </c>
      <c r="D26" s="20" t="s">
        <v>50</v>
      </c>
      <c r="E26" s="15"/>
      <c r="F26" s="20" t="s">
        <v>32</v>
      </c>
      <c r="G26" s="15"/>
      <c r="H26" s="14" t="s">
        <v>19</v>
      </c>
      <c r="I26" s="4" t="s">
        <v>15</v>
      </c>
      <c r="J26" s="4">
        <f>--Tabelle1[[#This Row],[Startzeit]]</f>
        <v>1.0368055555555555</v>
      </c>
      <c r="K26" s="18">
        <f>Tabelle1[[#This Row],[Endzeit]]-Tabelle1[[#This Row],[Startzeit]]</f>
        <v>1.736111111111116E-2</v>
      </c>
    </row>
    <row r="27" spans="1:11" x14ac:dyDescent="0.25">
      <c r="A27" s="2">
        <v>45963</v>
      </c>
      <c r="B27" s="4">
        <v>1036</v>
      </c>
      <c r="D27" s="20" t="s">
        <v>33</v>
      </c>
      <c r="E27" s="15" t="s">
        <v>20</v>
      </c>
      <c r="F27" s="20" t="s">
        <v>34</v>
      </c>
      <c r="G27" s="15" t="s">
        <v>20</v>
      </c>
      <c r="H27" s="14" t="s">
        <v>19</v>
      </c>
      <c r="I27" s="4" t="s">
        <v>15</v>
      </c>
      <c r="J27" s="4">
        <f>--Tabelle1[[#This Row],[Startzeit]]</f>
        <v>0.77083333333333337</v>
      </c>
      <c r="K27" s="18">
        <f>Tabelle1[[#This Row],[Endzeit]]-Tabelle1[[#This Row],[Startzeit]]</f>
        <v>0.32500000000000007</v>
      </c>
    </row>
    <row r="28" spans="1:11" x14ac:dyDescent="0.25">
      <c r="A28" s="2">
        <v>45964</v>
      </c>
      <c r="B28" s="4">
        <v>1011</v>
      </c>
      <c r="D28" s="20" t="s">
        <v>52</v>
      </c>
      <c r="E28" s="15" t="s">
        <v>20</v>
      </c>
      <c r="F28" s="20" t="s">
        <v>54</v>
      </c>
      <c r="G28" s="15" t="s">
        <v>20</v>
      </c>
      <c r="H28" s="14" t="s">
        <v>19</v>
      </c>
      <c r="I28" s="4" t="s">
        <v>15</v>
      </c>
      <c r="J28" s="4">
        <f>--Tabelle1[[#This Row],[Startzeit]]</f>
        <v>0.11458333333333333</v>
      </c>
      <c r="K28" s="18">
        <f>Tabelle1[[#This Row],[Endzeit]]-Tabelle1[[#This Row],[Startzeit]]</f>
        <v>9.2361111111111102E-2</v>
      </c>
    </row>
    <row r="29" spans="1:11" x14ac:dyDescent="0.25">
      <c r="A29" s="2">
        <v>45964</v>
      </c>
      <c r="B29" s="4">
        <v>1011</v>
      </c>
      <c r="C29">
        <v>1</v>
      </c>
      <c r="D29" s="20" t="s">
        <v>54</v>
      </c>
      <c r="E29" s="15" t="s">
        <v>55</v>
      </c>
      <c r="F29" s="20" t="s">
        <v>56</v>
      </c>
      <c r="G29" s="15" t="s">
        <v>26</v>
      </c>
      <c r="H29" s="14" t="s">
        <v>23</v>
      </c>
      <c r="I29" s="4" t="s">
        <v>15</v>
      </c>
      <c r="J29" s="4">
        <f>--Tabelle1[[#This Row],[Startzeit]]</f>
        <v>0.20694444444444443</v>
      </c>
      <c r="K29" s="18">
        <f>Tabelle1[[#This Row],[Endzeit]]-Tabelle1[[#This Row],[Startzeit]]</f>
        <v>0.13958333333333334</v>
      </c>
    </row>
    <row r="30" spans="1:11" x14ac:dyDescent="0.25">
      <c r="A30" s="2">
        <v>45964</v>
      </c>
      <c r="B30" s="4">
        <v>1011</v>
      </c>
      <c r="D30" s="20" t="s">
        <v>56</v>
      </c>
      <c r="E30" s="15"/>
      <c r="F30" s="20" t="s">
        <v>57</v>
      </c>
      <c r="G30" s="15"/>
      <c r="H30" s="14" t="s">
        <v>19</v>
      </c>
      <c r="I30" s="4" t="s">
        <v>15</v>
      </c>
      <c r="J30" s="4">
        <f>--Tabelle1[[#This Row],[Startzeit]]</f>
        <v>0.34652777777777777</v>
      </c>
      <c r="K30" s="18">
        <f>Tabelle1[[#This Row],[Endzeit]]-Tabelle1[[#This Row],[Startzeit]]</f>
        <v>3.8888888888888917E-2</v>
      </c>
    </row>
    <row r="31" spans="1:11" x14ac:dyDescent="0.25">
      <c r="A31" s="2">
        <v>45964</v>
      </c>
      <c r="B31" s="4">
        <v>1011</v>
      </c>
      <c r="C31">
        <v>2</v>
      </c>
      <c r="D31" s="20" t="s">
        <v>57</v>
      </c>
      <c r="E31" s="15" t="s">
        <v>44</v>
      </c>
      <c r="F31" s="20" t="s">
        <v>58</v>
      </c>
      <c r="G31" s="15"/>
      <c r="H31" s="14" t="s">
        <v>23</v>
      </c>
      <c r="I31" s="4" t="s">
        <v>15</v>
      </c>
      <c r="J31" s="4">
        <f>--Tabelle1[[#This Row],[Startzeit]]</f>
        <v>0.38541666666666669</v>
      </c>
      <c r="K31" s="18">
        <f>Tabelle1[[#This Row],[Endzeit]]-Tabelle1[[#This Row],[Startzeit]]</f>
        <v>4.8611111111111105E-2</v>
      </c>
    </row>
    <row r="32" spans="1:11" x14ac:dyDescent="0.25">
      <c r="A32" s="2">
        <v>45964</v>
      </c>
      <c r="B32" s="4">
        <v>1011</v>
      </c>
      <c r="D32" s="20" t="s">
        <v>58</v>
      </c>
      <c r="E32" s="15"/>
      <c r="F32" s="20" t="s">
        <v>53</v>
      </c>
      <c r="G32" s="15"/>
      <c r="H32" s="14" t="s">
        <v>19</v>
      </c>
      <c r="I32" s="4" t="s">
        <v>15</v>
      </c>
      <c r="J32" s="4">
        <f>--Tabelle1[[#This Row],[Startzeit]]</f>
        <v>0.43402777777777779</v>
      </c>
      <c r="K32" s="18">
        <f>Tabelle1[[#This Row],[Endzeit]]-Tabelle1[[#This Row],[Startzeit]]</f>
        <v>5.5555555555555358E-3</v>
      </c>
    </row>
    <row r="33" spans="1:11" x14ac:dyDescent="0.25">
      <c r="A33" s="2">
        <v>45964</v>
      </c>
      <c r="B33" s="4">
        <v>1012</v>
      </c>
      <c r="D33" s="20" t="s">
        <v>52</v>
      </c>
      <c r="E33" s="15" t="s">
        <v>17</v>
      </c>
      <c r="F33" s="20" t="s">
        <v>59</v>
      </c>
      <c r="G33" s="15" t="s">
        <v>17</v>
      </c>
      <c r="H33" s="14" t="s">
        <v>19</v>
      </c>
      <c r="I33" s="4" t="s">
        <v>15</v>
      </c>
      <c r="J33" s="4">
        <f>--Tabelle1[[#This Row],[Startzeit]]</f>
        <v>0.11458333333333333</v>
      </c>
      <c r="K33" s="18">
        <f>Tabelle1[[#This Row],[Endzeit]]-Tabelle1[[#This Row],[Startzeit]]</f>
        <v>1.5972222222222235E-2</v>
      </c>
    </row>
    <row r="34" spans="1:11" x14ac:dyDescent="0.25">
      <c r="A34" s="2">
        <v>45964</v>
      </c>
      <c r="B34" s="4">
        <v>1012</v>
      </c>
      <c r="C34">
        <v>1</v>
      </c>
      <c r="D34" s="20" t="s">
        <v>59</v>
      </c>
      <c r="E34" s="15" t="s">
        <v>60</v>
      </c>
      <c r="F34" s="20" t="s">
        <v>61</v>
      </c>
      <c r="G34" s="15" t="s">
        <v>60</v>
      </c>
      <c r="H34" s="14" t="s">
        <v>23</v>
      </c>
      <c r="I34" s="4" t="s">
        <v>15</v>
      </c>
      <c r="J34" s="4">
        <f>--Tabelle1[[#This Row],[Startzeit]]</f>
        <v>0.13055555555555556</v>
      </c>
      <c r="K34" s="18">
        <f>Tabelle1[[#This Row],[Endzeit]]-Tabelle1[[#This Row],[Startzeit]]</f>
        <v>8.4722222222222227E-2</v>
      </c>
    </row>
    <row r="35" spans="1:11" x14ac:dyDescent="0.25">
      <c r="A35" s="2">
        <v>45964</v>
      </c>
      <c r="B35" s="4">
        <v>1012</v>
      </c>
      <c r="D35" s="20" t="s">
        <v>61</v>
      </c>
      <c r="E35" s="15"/>
      <c r="F35" s="20" t="s">
        <v>62</v>
      </c>
      <c r="G35" s="15"/>
      <c r="H35" s="14" t="s">
        <v>19</v>
      </c>
      <c r="I35" s="4" t="s">
        <v>15</v>
      </c>
      <c r="J35" s="4">
        <f>--Tabelle1[[#This Row],[Startzeit]]</f>
        <v>0.21527777777777779</v>
      </c>
      <c r="K35" s="18">
        <f>Tabelle1[[#This Row],[Endzeit]]-Tabelle1[[#This Row],[Startzeit]]</f>
        <v>5.5555555555555525E-2</v>
      </c>
    </row>
    <row r="36" spans="1:11" x14ac:dyDescent="0.25">
      <c r="A36" s="2">
        <v>45964</v>
      </c>
      <c r="B36" s="4">
        <v>1012</v>
      </c>
      <c r="C36">
        <v>2</v>
      </c>
      <c r="D36" s="20" t="s">
        <v>62</v>
      </c>
      <c r="E36" s="15" t="s">
        <v>55</v>
      </c>
      <c r="F36" s="20" t="s">
        <v>16</v>
      </c>
      <c r="G36" s="15"/>
      <c r="H36" s="14" t="s">
        <v>23</v>
      </c>
      <c r="I36" s="4" t="s">
        <v>15</v>
      </c>
      <c r="J36" s="4">
        <f>--Tabelle1[[#This Row],[Startzeit]]</f>
        <v>0.27083333333333331</v>
      </c>
      <c r="K36" s="18">
        <f>Tabelle1[[#This Row],[Endzeit]]-Tabelle1[[#This Row],[Startzeit]]</f>
        <v>1.0416666666666685E-2</v>
      </c>
    </row>
    <row r="37" spans="1:11" x14ac:dyDescent="0.25">
      <c r="A37" s="2">
        <v>45964</v>
      </c>
      <c r="B37" s="4">
        <v>1012</v>
      </c>
      <c r="C37">
        <v>3</v>
      </c>
      <c r="D37" s="20" t="s">
        <v>16</v>
      </c>
      <c r="E37" s="15"/>
      <c r="F37" s="20" t="s">
        <v>63</v>
      </c>
      <c r="G37" s="15"/>
      <c r="H37" s="14" t="s">
        <v>23</v>
      </c>
      <c r="I37" s="4" t="s">
        <v>15</v>
      </c>
      <c r="J37" s="4">
        <f>--Tabelle1[[#This Row],[Startzeit]]</f>
        <v>0.28125</v>
      </c>
      <c r="K37" s="18">
        <f>Tabelle1[[#This Row],[Endzeit]]-Tabelle1[[#This Row],[Startzeit]]</f>
        <v>3.125E-2</v>
      </c>
    </row>
    <row r="38" spans="1:11" x14ac:dyDescent="0.25">
      <c r="A38" s="2">
        <v>45964</v>
      </c>
      <c r="B38" s="4">
        <v>1012</v>
      </c>
      <c r="D38" s="20" t="s">
        <v>63</v>
      </c>
      <c r="E38" s="15"/>
      <c r="F38" s="20" t="s">
        <v>53</v>
      </c>
      <c r="G38" s="15"/>
      <c r="H38" s="14" t="s">
        <v>19</v>
      </c>
      <c r="I38" s="4" t="s">
        <v>15</v>
      </c>
      <c r="J38" s="4">
        <f>--Tabelle1[[#This Row],[Startzeit]]</f>
        <v>0.3125</v>
      </c>
      <c r="K38" s="18">
        <f>Tabelle1[[#This Row],[Endzeit]]-Tabelle1[[#This Row],[Startzeit]]</f>
        <v>0.12708333333333333</v>
      </c>
    </row>
    <row r="39" spans="1:11" x14ac:dyDescent="0.25">
      <c r="A39" s="2">
        <v>45964</v>
      </c>
      <c r="B39" s="4">
        <v>1013</v>
      </c>
      <c r="D39" s="20" t="s">
        <v>64</v>
      </c>
      <c r="E39" s="15" t="s">
        <v>17</v>
      </c>
      <c r="F39" s="20" t="s">
        <v>65</v>
      </c>
      <c r="G39" s="15" t="s">
        <v>17</v>
      </c>
      <c r="H39" s="14" t="s">
        <v>19</v>
      </c>
      <c r="I39" s="4" t="s">
        <v>15</v>
      </c>
      <c r="J39" s="4">
        <f>--Tabelle1[[#This Row],[Startzeit]]</f>
        <v>0.125</v>
      </c>
      <c r="K39" s="18">
        <f>Tabelle1[[#This Row],[Endzeit]]-Tabelle1[[#This Row],[Startzeit]]</f>
        <v>0.14652777777777776</v>
      </c>
    </row>
    <row r="40" spans="1:11" x14ac:dyDescent="0.25">
      <c r="A40" s="2">
        <v>45964</v>
      </c>
      <c r="B40" s="4">
        <v>1013</v>
      </c>
      <c r="C40">
        <v>1</v>
      </c>
      <c r="D40" s="20" t="s">
        <v>65</v>
      </c>
      <c r="E40" s="15" t="s">
        <v>66</v>
      </c>
      <c r="F40" s="20" t="s">
        <v>67</v>
      </c>
      <c r="G40" s="15" t="s">
        <v>68</v>
      </c>
      <c r="H40" s="14" t="s">
        <v>23</v>
      </c>
      <c r="I40" s="4" t="s">
        <v>15</v>
      </c>
      <c r="J40" s="4">
        <f>--Tabelle1[[#This Row],[Startzeit]]</f>
        <v>0.27152777777777776</v>
      </c>
      <c r="K40" s="18">
        <f>Tabelle1[[#This Row],[Endzeit]]-Tabelle1[[#This Row],[Startzeit]]</f>
        <v>7.6388888888889173E-3</v>
      </c>
    </row>
    <row r="41" spans="1:11" x14ac:dyDescent="0.25">
      <c r="A41" s="2">
        <v>45964</v>
      </c>
      <c r="B41" s="4">
        <v>1013</v>
      </c>
      <c r="C41">
        <v>2</v>
      </c>
      <c r="D41" s="20" t="s">
        <v>67</v>
      </c>
      <c r="E41" s="15" t="s">
        <v>68</v>
      </c>
      <c r="F41" s="20" t="s">
        <v>69</v>
      </c>
      <c r="G41" s="15" t="s">
        <v>70</v>
      </c>
      <c r="H41" s="14" t="s">
        <v>23</v>
      </c>
      <c r="I41" s="4" t="s">
        <v>15</v>
      </c>
      <c r="J41" s="4">
        <f>--Tabelle1[[#This Row],[Startzeit]]</f>
        <v>0.27916666666666667</v>
      </c>
      <c r="K41" s="18">
        <f>Tabelle1[[#This Row],[Endzeit]]-Tabelle1[[#This Row],[Startzeit]]</f>
        <v>2.9166666666666674E-2</v>
      </c>
    </row>
    <row r="42" spans="1:11" x14ac:dyDescent="0.25">
      <c r="A42" s="2">
        <v>45964</v>
      </c>
      <c r="B42" s="4">
        <v>1013</v>
      </c>
      <c r="C42">
        <v>3</v>
      </c>
      <c r="D42" s="20" t="s">
        <v>69</v>
      </c>
      <c r="E42" s="15" t="s">
        <v>70</v>
      </c>
      <c r="F42" s="20" t="s">
        <v>71</v>
      </c>
      <c r="G42" s="15" t="s">
        <v>72</v>
      </c>
      <c r="H42" s="14" t="s">
        <v>23</v>
      </c>
      <c r="I42" s="4" t="s">
        <v>15</v>
      </c>
      <c r="J42" s="4">
        <f>--Tabelle1[[#This Row],[Startzeit]]</f>
        <v>0.30833333333333335</v>
      </c>
      <c r="K42" s="18">
        <f>Tabelle1[[#This Row],[Endzeit]]-Tabelle1[[#This Row],[Startzeit]]</f>
        <v>1.2500000000000011E-2</v>
      </c>
    </row>
    <row r="43" spans="1:11" x14ac:dyDescent="0.25">
      <c r="A43" s="2">
        <v>45964</v>
      </c>
      <c r="B43" s="4">
        <v>1013</v>
      </c>
      <c r="C43">
        <v>4</v>
      </c>
      <c r="D43" s="20" t="s">
        <v>71</v>
      </c>
      <c r="E43" s="15" t="s">
        <v>72</v>
      </c>
      <c r="F43" s="20" t="s">
        <v>73</v>
      </c>
      <c r="G43" s="15" t="s">
        <v>74</v>
      </c>
      <c r="H43" s="14" t="s">
        <v>23</v>
      </c>
      <c r="I43" s="4" t="s">
        <v>15</v>
      </c>
      <c r="J43" s="4">
        <f>--Tabelle1[[#This Row],[Startzeit]]</f>
        <v>0.32083333333333336</v>
      </c>
      <c r="K43" s="18">
        <f>Tabelle1[[#This Row],[Endzeit]]-Tabelle1[[#This Row],[Startzeit]]</f>
        <v>1.5277777777777779E-2</v>
      </c>
    </row>
    <row r="44" spans="1:11" x14ac:dyDescent="0.25">
      <c r="A44" s="2">
        <v>45964</v>
      </c>
      <c r="B44" s="4">
        <v>1013</v>
      </c>
      <c r="C44">
        <v>5</v>
      </c>
      <c r="D44" s="20" t="s">
        <v>73</v>
      </c>
      <c r="E44" s="15" t="s">
        <v>74</v>
      </c>
      <c r="F44" s="20" t="s">
        <v>75</v>
      </c>
      <c r="G44" s="15" t="s">
        <v>72</v>
      </c>
      <c r="H44" s="14" t="s">
        <v>23</v>
      </c>
      <c r="I44" s="4" t="s">
        <v>15</v>
      </c>
      <c r="J44" s="4">
        <f>--Tabelle1[[#This Row],[Startzeit]]</f>
        <v>0.33611111111111114</v>
      </c>
      <c r="K44" s="18">
        <f>Tabelle1[[#This Row],[Endzeit]]-Tabelle1[[#This Row],[Startzeit]]</f>
        <v>2.6388888888888851E-2</v>
      </c>
    </row>
    <row r="45" spans="1:11" x14ac:dyDescent="0.25">
      <c r="A45" s="2">
        <v>45964</v>
      </c>
      <c r="B45" s="4">
        <v>1013</v>
      </c>
      <c r="C45">
        <v>6</v>
      </c>
      <c r="D45" s="20" t="s">
        <v>75</v>
      </c>
      <c r="E45" s="15" t="s">
        <v>72</v>
      </c>
      <c r="F45" s="20" t="s">
        <v>76</v>
      </c>
      <c r="G45" s="15" t="s">
        <v>74</v>
      </c>
      <c r="H45" s="14" t="s">
        <v>23</v>
      </c>
      <c r="I45" s="4" t="s">
        <v>15</v>
      </c>
      <c r="J45" s="4">
        <f>--Tabelle1[[#This Row],[Startzeit]]</f>
        <v>0.36249999999999999</v>
      </c>
      <c r="K45" s="18">
        <f>Tabelle1[[#This Row],[Endzeit]]-Tabelle1[[#This Row],[Startzeit]]</f>
        <v>1.5277777777777779E-2</v>
      </c>
    </row>
    <row r="46" spans="1:11" x14ac:dyDescent="0.25">
      <c r="A46" s="2">
        <v>45964</v>
      </c>
      <c r="B46" s="4">
        <v>1013</v>
      </c>
      <c r="C46">
        <v>7</v>
      </c>
      <c r="D46" s="20" t="s">
        <v>76</v>
      </c>
      <c r="E46" s="15" t="s">
        <v>74</v>
      </c>
      <c r="F46" s="20" t="s">
        <v>77</v>
      </c>
      <c r="G46" s="15" t="s">
        <v>39</v>
      </c>
      <c r="H46" s="14" t="s">
        <v>23</v>
      </c>
      <c r="I46" s="4" t="s">
        <v>15</v>
      </c>
      <c r="J46" s="4">
        <f>--Tabelle1[[#This Row],[Startzeit]]</f>
        <v>0.37777777777777777</v>
      </c>
      <c r="K46" s="18">
        <f>Tabelle1[[#This Row],[Endzeit]]-Tabelle1[[#This Row],[Startzeit]]</f>
        <v>2.083333333333337E-2</v>
      </c>
    </row>
    <row r="47" spans="1:11" x14ac:dyDescent="0.25">
      <c r="A47" s="2">
        <v>45964</v>
      </c>
      <c r="B47" s="4">
        <v>1013</v>
      </c>
      <c r="D47" s="20" t="s">
        <v>77</v>
      </c>
      <c r="E47" s="15"/>
      <c r="F47" s="20" t="s">
        <v>78</v>
      </c>
      <c r="G47" s="15"/>
      <c r="H47" s="14" t="s">
        <v>19</v>
      </c>
      <c r="I47" s="4" t="s">
        <v>15</v>
      </c>
      <c r="J47" s="4">
        <f>--Tabelle1[[#This Row],[Startzeit]]</f>
        <v>0.39861111111111114</v>
      </c>
      <c r="K47" s="18">
        <f>Tabelle1[[#This Row],[Endzeit]]-Tabelle1[[#This Row],[Startzeit]]</f>
        <v>5.1388888888888873E-2</v>
      </c>
    </row>
    <row r="48" spans="1:11" x14ac:dyDescent="0.25">
      <c r="A48" s="2">
        <v>45964</v>
      </c>
      <c r="B48" s="4">
        <v>1014</v>
      </c>
      <c r="D48" s="20" t="s">
        <v>79</v>
      </c>
      <c r="E48" s="15" t="s">
        <v>17</v>
      </c>
      <c r="F48" s="20" t="s">
        <v>80</v>
      </c>
      <c r="G48" s="15" t="s">
        <v>17</v>
      </c>
      <c r="H48" s="14" t="s">
        <v>19</v>
      </c>
      <c r="I48" s="4" t="s">
        <v>15</v>
      </c>
      <c r="J48" s="4">
        <f>--Tabelle1[[#This Row],[Startzeit]]</f>
        <v>0.41666666666666669</v>
      </c>
      <c r="K48" s="18">
        <f>Tabelle1[[#This Row],[Endzeit]]-Tabelle1[[#This Row],[Startzeit]]</f>
        <v>0.12638888888888883</v>
      </c>
    </row>
    <row r="49" spans="1:11" x14ac:dyDescent="0.25">
      <c r="A49" s="2">
        <v>45964</v>
      </c>
      <c r="B49" s="4">
        <v>1014</v>
      </c>
      <c r="C49">
        <v>1</v>
      </c>
      <c r="D49" s="20" t="s">
        <v>80</v>
      </c>
      <c r="E49" s="15" t="s">
        <v>39</v>
      </c>
      <c r="F49" s="20" t="s">
        <v>81</v>
      </c>
      <c r="G49" s="15" t="s">
        <v>82</v>
      </c>
      <c r="H49" s="14" t="s">
        <v>23</v>
      </c>
      <c r="I49" s="4" t="s">
        <v>15</v>
      </c>
      <c r="J49" s="4">
        <f>--Tabelle1[[#This Row],[Startzeit]]</f>
        <v>0.54305555555555551</v>
      </c>
      <c r="K49" s="18">
        <f>Tabelle1[[#This Row],[Endzeit]]-Tabelle1[[#This Row],[Startzeit]]</f>
        <v>0.17152777777777783</v>
      </c>
    </row>
    <row r="50" spans="1:11" x14ac:dyDescent="0.25">
      <c r="A50" s="2">
        <v>45964</v>
      </c>
      <c r="B50" s="4">
        <v>1014</v>
      </c>
      <c r="D50" s="20" t="s">
        <v>81</v>
      </c>
      <c r="E50" s="15"/>
      <c r="F50" s="20" t="s">
        <v>83</v>
      </c>
      <c r="G50" s="15"/>
      <c r="H50" s="14" t="s">
        <v>19</v>
      </c>
      <c r="I50" s="4" t="s">
        <v>15</v>
      </c>
      <c r="J50" s="4">
        <f>--Tabelle1[[#This Row],[Startzeit]]</f>
        <v>0.71458333333333335</v>
      </c>
      <c r="K50" s="18">
        <f>Tabelle1[[#This Row],[Endzeit]]-Tabelle1[[#This Row],[Startzeit]]</f>
        <v>2.7083333333333348E-2</v>
      </c>
    </row>
    <row r="51" spans="1:11" x14ac:dyDescent="0.25">
      <c r="A51" s="2">
        <v>45964</v>
      </c>
      <c r="B51" s="4">
        <v>1015</v>
      </c>
      <c r="D51" s="20" t="s">
        <v>84</v>
      </c>
      <c r="E51" s="15" t="s">
        <v>17</v>
      </c>
      <c r="F51" s="20" t="s">
        <v>85</v>
      </c>
      <c r="G51" s="15" t="s">
        <v>17</v>
      </c>
      <c r="H51" s="14" t="s">
        <v>19</v>
      </c>
      <c r="I51" s="4" t="s">
        <v>15</v>
      </c>
      <c r="J51" s="4">
        <f>--Tabelle1[[#This Row],[Startzeit]]</f>
        <v>0.45833333333333331</v>
      </c>
      <c r="K51" s="18">
        <f>Tabelle1[[#This Row],[Endzeit]]-Tabelle1[[#This Row],[Startzeit]]</f>
        <v>3.4722222222222265E-2</v>
      </c>
    </row>
    <row r="52" spans="1:11" x14ac:dyDescent="0.25">
      <c r="A52" s="2">
        <v>45964</v>
      </c>
      <c r="B52" s="4">
        <v>1015</v>
      </c>
      <c r="C52">
        <v>1</v>
      </c>
      <c r="D52" s="20" t="s">
        <v>85</v>
      </c>
      <c r="E52" s="15" t="s">
        <v>86</v>
      </c>
      <c r="F52" s="20" t="s">
        <v>87</v>
      </c>
      <c r="G52" s="15" t="s">
        <v>26</v>
      </c>
      <c r="H52" s="14" t="s">
        <v>23</v>
      </c>
      <c r="I52" s="4" t="s">
        <v>15</v>
      </c>
      <c r="J52" s="4">
        <f>--Tabelle1[[#This Row],[Startzeit]]</f>
        <v>0.49305555555555558</v>
      </c>
      <c r="K52" s="18">
        <f>Tabelle1[[#This Row],[Endzeit]]-Tabelle1[[#This Row],[Startzeit]]</f>
        <v>0.14513888888888882</v>
      </c>
    </row>
    <row r="53" spans="1:11" x14ac:dyDescent="0.25">
      <c r="A53" s="2">
        <v>45964</v>
      </c>
      <c r="B53" s="4">
        <v>1015</v>
      </c>
      <c r="D53" s="20" t="s">
        <v>87</v>
      </c>
      <c r="E53" s="15"/>
      <c r="F53" s="20" t="s">
        <v>88</v>
      </c>
      <c r="G53" s="15"/>
      <c r="H53" s="14" t="s">
        <v>19</v>
      </c>
      <c r="I53" s="4" t="s">
        <v>15</v>
      </c>
      <c r="J53" s="4">
        <f>--Tabelle1[[#This Row],[Startzeit]]</f>
        <v>0.6381944444444444</v>
      </c>
      <c r="K53" s="18">
        <f>Tabelle1[[#This Row],[Endzeit]]-Tabelle1[[#This Row],[Startzeit]]</f>
        <v>5.3472222222222254E-2</v>
      </c>
    </row>
    <row r="54" spans="1:11" x14ac:dyDescent="0.25">
      <c r="A54" s="2">
        <v>45964</v>
      </c>
      <c r="B54" s="4">
        <v>1015</v>
      </c>
      <c r="C54">
        <v>2</v>
      </c>
      <c r="D54" s="20" t="s">
        <v>88</v>
      </c>
      <c r="E54" s="15" t="s">
        <v>89</v>
      </c>
      <c r="F54" s="20" t="s">
        <v>90</v>
      </c>
      <c r="G54" s="15"/>
      <c r="H54" s="14" t="s">
        <v>23</v>
      </c>
      <c r="I54" s="4" t="s">
        <v>15</v>
      </c>
      <c r="J54" s="4">
        <f>--Tabelle1[[#This Row],[Startzeit]]</f>
        <v>0.69166666666666665</v>
      </c>
      <c r="K54" s="18">
        <f>Tabelle1[[#This Row],[Endzeit]]-Tabelle1[[#This Row],[Startzeit]]</f>
        <v>2.3611111111111138E-2</v>
      </c>
    </row>
    <row r="55" spans="1:11" x14ac:dyDescent="0.25">
      <c r="A55" s="2">
        <v>45964</v>
      </c>
      <c r="B55" s="4">
        <v>1015</v>
      </c>
      <c r="D55" s="20" t="s">
        <v>90</v>
      </c>
      <c r="E55" s="15"/>
      <c r="F55" s="20" t="s">
        <v>91</v>
      </c>
      <c r="G55" s="15"/>
      <c r="H55" s="14" t="s">
        <v>19</v>
      </c>
      <c r="I55" s="4" t="s">
        <v>15</v>
      </c>
      <c r="J55" s="4">
        <f>--Tabelle1[[#This Row],[Startzeit]]</f>
        <v>0.71527777777777779</v>
      </c>
      <c r="K55" s="18">
        <f>Tabelle1[[#This Row],[Endzeit]]-Tabelle1[[#This Row],[Startzeit]]</f>
        <v>6.8055555555555536E-2</v>
      </c>
    </row>
    <row r="56" spans="1:11" x14ac:dyDescent="0.25">
      <c r="A56" s="2">
        <v>45964</v>
      </c>
      <c r="B56" s="4">
        <v>1016</v>
      </c>
      <c r="D56" s="20" t="s">
        <v>31</v>
      </c>
      <c r="E56" s="15" t="s">
        <v>20</v>
      </c>
      <c r="F56" s="20" t="s">
        <v>92</v>
      </c>
      <c r="G56" s="15" t="s">
        <v>20</v>
      </c>
      <c r="H56" s="14" t="s">
        <v>19</v>
      </c>
      <c r="I56" s="4" t="s">
        <v>15</v>
      </c>
      <c r="J56" s="4">
        <f>--Tabelle1[[#This Row],[Startzeit]]</f>
        <v>0.72916666666666663</v>
      </c>
      <c r="K56" s="18">
        <f>Tabelle1[[#This Row],[Endzeit]]-Tabelle1[[#This Row],[Startzeit]]</f>
        <v>6.9444444444444531E-2</v>
      </c>
    </row>
    <row r="57" spans="1:11" x14ac:dyDescent="0.25">
      <c r="A57" s="2">
        <v>45964</v>
      </c>
      <c r="B57" s="4">
        <v>1016</v>
      </c>
      <c r="C57">
        <v>1</v>
      </c>
      <c r="D57" s="20" t="s">
        <v>92</v>
      </c>
      <c r="E57" s="15" t="s">
        <v>86</v>
      </c>
      <c r="F57" s="20" t="s">
        <v>93</v>
      </c>
      <c r="G57" s="15" t="s">
        <v>55</v>
      </c>
      <c r="H57" s="14" t="s">
        <v>23</v>
      </c>
      <c r="I57" s="4" t="s">
        <v>15</v>
      </c>
      <c r="J57" s="4">
        <f>--Tabelle1[[#This Row],[Startzeit]]</f>
        <v>0.79861111111111116</v>
      </c>
      <c r="K57" s="18">
        <f>Tabelle1[[#This Row],[Endzeit]]-Tabelle1[[#This Row],[Startzeit]]</f>
        <v>8.1249999999999933E-2</v>
      </c>
    </row>
    <row r="58" spans="1:11" x14ac:dyDescent="0.25">
      <c r="A58" s="2">
        <v>45964</v>
      </c>
      <c r="B58" s="4">
        <v>1016</v>
      </c>
      <c r="D58" s="20" t="s">
        <v>93</v>
      </c>
      <c r="E58" s="15"/>
      <c r="F58" s="20" t="s">
        <v>32</v>
      </c>
      <c r="G58" s="15"/>
      <c r="H58" s="14" t="s">
        <v>19</v>
      </c>
      <c r="I58" s="4" t="s">
        <v>15</v>
      </c>
      <c r="J58" s="4">
        <f>--Tabelle1[[#This Row],[Startzeit]]</f>
        <v>0.87986111111111109</v>
      </c>
      <c r="K58" s="18">
        <f>Tabelle1[[#This Row],[Endzeit]]-Tabelle1[[#This Row],[Startzeit]]</f>
        <v>0.1743055555555556</v>
      </c>
    </row>
    <row r="59" spans="1:11" x14ac:dyDescent="0.25">
      <c r="A59" s="2">
        <v>45964</v>
      </c>
      <c r="B59" s="4">
        <v>1017</v>
      </c>
      <c r="D59" s="20" t="s">
        <v>31</v>
      </c>
      <c r="E59" s="15" t="s">
        <v>17</v>
      </c>
      <c r="F59" s="20" t="s">
        <v>94</v>
      </c>
      <c r="G59" s="15" t="s">
        <v>17</v>
      </c>
      <c r="H59" s="14" t="s">
        <v>19</v>
      </c>
      <c r="I59" s="4" t="s">
        <v>15</v>
      </c>
      <c r="J59" s="4">
        <f>--Tabelle1[[#This Row],[Startzeit]]</f>
        <v>0.72916666666666663</v>
      </c>
      <c r="K59" s="18">
        <f>Tabelle1[[#This Row],[Endzeit]]-Tabelle1[[#This Row],[Startzeit]]</f>
        <v>0.10833333333333339</v>
      </c>
    </row>
    <row r="60" spans="1:11" x14ac:dyDescent="0.25">
      <c r="A60" s="2">
        <v>45964</v>
      </c>
      <c r="B60" s="4">
        <v>1017</v>
      </c>
      <c r="C60">
        <v>1</v>
      </c>
      <c r="D60" s="20" t="s">
        <v>94</v>
      </c>
      <c r="E60" s="15" t="s">
        <v>39</v>
      </c>
      <c r="F60" s="20" t="s">
        <v>95</v>
      </c>
      <c r="G60" s="15" t="s">
        <v>96</v>
      </c>
      <c r="H60" s="14" t="s">
        <v>23</v>
      </c>
      <c r="I60" s="4" t="s">
        <v>15</v>
      </c>
      <c r="J60" s="4">
        <f>--Tabelle1[[#This Row],[Startzeit]]</f>
        <v>0.83750000000000002</v>
      </c>
      <c r="K60" s="18">
        <f>Tabelle1[[#This Row],[Endzeit]]-Tabelle1[[#This Row],[Startzeit]]</f>
        <v>2.0833333333333259E-3</v>
      </c>
    </row>
    <row r="61" spans="1:11" x14ac:dyDescent="0.25">
      <c r="A61" s="2">
        <v>45964</v>
      </c>
      <c r="B61" s="4">
        <v>1017</v>
      </c>
      <c r="C61">
        <v>2</v>
      </c>
      <c r="D61" s="20" t="s">
        <v>95</v>
      </c>
      <c r="E61" s="15" t="s">
        <v>96</v>
      </c>
      <c r="F61" s="20" t="s">
        <v>97</v>
      </c>
      <c r="G61" s="15" t="s">
        <v>96</v>
      </c>
      <c r="H61" s="14" t="s">
        <v>23</v>
      </c>
      <c r="I61" s="4" t="s">
        <v>15</v>
      </c>
      <c r="J61" s="4">
        <f>--Tabelle1[[#This Row],[Startzeit]]</f>
        <v>0.83958333333333335</v>
      </c>
      <c r="K61" s="18">
        <f>Tabelle1[[#This Row],[Endzeit]]-Tabelle1[[#This Row],[Startzeit]]</f>
        <v>5.5555555555555358E-3</v>
      </c>
    </row>
    <row r="62" spans="1:11" x14ac:dyDescent="0.25">
      <c r="A62" s="2">
        <v>45964</v>
      </c>
      <c r="B62" s="4">
        <v>1017</v>
      </c>
      <c r="C62">
        <v>3</v>
      </c>
      <c r="D62" s="20" t="s">
        <v>97</v>
      </c>
      <c r="E62" s="15" t="s">
        <v>96</v>
      </c>
      <c r="F62" s="20" t="s">
        <v>98</v>
      </c>
      <c r="G62" s="15" t="s">
        <v>99</v>
      </c>
      <c r="H62" s="14" t="s">
        <v>23</v>
      </c>
      <c r="I62" s="4" t="s">
        <v>15</v>
      </c>
      <c r="J62" s="4">
        <f>--Tabelle1[[#This Row],[Startzeit]]</f>
        <v>0.84513888888888888</v>
      </c>
      <c r="K62" s="18">
        <f>Tabelle1[[#This Row],[Endzeit]]-Tabelle1[[#This Row],[Startzeit]]</f>
        <v>0.14652777777777781</v>
      </c>
    </row>
    <row r="63" spans="1:11" x14ac:dyDescent="0.25">
      <c r="A63" s="2">
        <v>45964</v>
      </c>
      <c r="B63" s="4">
        <v>1017</v>
      </c>
      <c r="C63">
        <v>4</v>
      </c>
      <c r="D63" s="20" t="s">
        <v>98</v>
      </c>
      <c r="E63" s="15" t="s">
        <v>99</v>
      </c>
      <c r="F63" s="20" t="s">
        <v>100</v>
      </c>
      <c r="G63" s="15" t="s">
        <v>101</v>
      </c>
      <c r="H63" s="14" t="s">
        <v>23</v>
      </c>
      <c r="I63" s="4" t="s">
        <v>15</v>
      </c>
      <c r="J63" s="4">
        <f>--Tabelle1[[#This Row],[Startzeit]]</f>
        <v>0.9916666666666667</v>
      </c>
      <c r="K63" s="18">
        <f>Tabelle1[[#This Row],[Endzeit]]-Tabelle1[[#This Row],[Startzeit]]</f>
        <v>2.0833333333333259E-2</v>
      </c>
    </row>
    <row r="64" spans="1:11" x14ac:dyDescent="0.25">
      <c r="A64" s="2">
        <v>45964</v>
      </c>
      <c r="B64" s="4">
        <v>1017</v>
      </c>
      <c r="D64" s="20" t="s">
        <v>100</v>
      </c>
      <c r="E64" s="15"/>
      <c r="F64" s="20" t="s">
        <v>32</v>
      </c>
      <c r="G64" s="15"/>
      <c r="H64" s="14" t="s">
        <v>19</v>
      </c>
      <c r="I64" s="4" t="s">
        <v>15</v>
      </c>
      <c r="J64" s="4">
        <f>--Tabelle1[[#This Row],[Startzeit]]</f>
        <v>1.0125</v>
      </c>
      <c r="K64" s="18">
        <f>Tabelle1[[#This Row],[Endzeit]]-Tabelle1[[#This Row],[Startzeit]]</f>
        <v>4.1666666666666741E-2</v>
      </c>
    </row>
    <row r="65" spans="1:11" x14ac:dyDescent="0.25">
      <c r="A65" s="2">
        <v>45964</v>
      </c>
      <c r="B65" s="4">
        <v>1018</v>
      </c>
      <c r="D65" s="20" t="s">
        <v>33</v>
      </c>
      <c r="E65" s="15" t="s">
        <v>20</v>
      </c>
      <c r="F65" s="20" t="s">
        <v>102</v>
      </c>
      <c r="G65" s="15" t="s">
        <v>20</v>
      </c>
      <c r="H65" s="14" t="s">
        <v>19</v>
      </c>
      <c r="I65" s="4" t="s">
        <v>15</v>
      </c>
      <c r="J65" s="4">
        <f>--Tabelle1[[#This Row],[Startzeit]]</f>
        <v>0.77083333333333337</v>
      </c>
      <c r="K65" s="18">
        <f>Tabelle1[[#This Row],[Endzeit]]-Tabelle1[[#This Row],[Startzeit]]</f>
        <v>1.7361111111111049E-2</v>
      </c>
    </row>
    <row r="66" spans="1:11" x14ac:dyDescent="0.25">
      <c r="A66" s="2">
        <v>45964</v>
      </c>
      <c r="B66" s="4">
        <v>1018</v>
      </c>
      <c r="C66">
        <v>1</v>
      </c>
      <c r="D66" s="20" t="s">
        <v>102</v>
      </c>
      <c r="E66" s="15"/>
      <c r="F66" s="20" t="s">
        <v>103</v>
      </c>
      <c r="G66" s="15" t="s">
        <v>55</v>
      </c>
      <c r="H66" s="14" t="s">
        <v>23</v>
      </c>
      <c r="I66" s="4" t="s">
        <v>15</v>
      </c>
      <c r="J66" s="4">
        <f>--Tabelle1[[#This Row],[Startzeit]]</f>
        <v>0.78819444444444442</v>
      </c>
      <c r="K66" s="18">
        <f>Tabelle1[[#This Row],[Endzeit]]-Tabelle1[[#This Row],[Startzeit]]</f>
        <v>9.5138888888888884E-2</v>
      </c>
    </row>
    <row r="67" spans="1:11" x14ac:dyDescent="0.25">
      <c r="A67" s="2">
        <v>45964</v>
      </c>
      <c r="B67" s="4">
        <v>1018</v>
      </c>
      <c r="D67" s="20" t="s">
        <v>103</v>
      </c>
      <c r="E67" s="15"/>
      <c r="F67" s="20" t="s">
        <v>104</v>
      </c>
      <c r="G67" s="15"/>
      <c r="H67" s="14" t="s">
        <v>19</v>
      </c>
      <c r="I67" s="4" t="s">
        <v>15</v>
      </c>
      <c r="J67" s="4">
        <f>--Tabelle1[[#This Row],[Startzeit]]</f>
        <v>0.8833333333333333</v>
      </c>
      <c r="K67" s="18">
        <f>Tabelle1[[#This Row],[Endzeit]]-Tabelle1[[#This Row],[Startzeit]]</f>
        <v>5.0000000000000044E-2</v>
      </c>
    </row>
    <row r="68" spans="1:11" x14ac:dyDescent="0.25">
      <c r="A68" s="2">
        <v>45964</v>
      </c>
      <c r="B68" s="4">
        <v>1018</v>
      </c>
      <c r="C68">
        <v>2</v>
      </c>
      <c r="D68" s="20" t="s">
        <v>104</v>
      </c>
      <c r="E68" s="15" t="s">
        <v>26</v>
      </c>
      <c r="F68" s="20" t="s">
        <v>105</v>
      </c>
      <c r="G68" s="15" t="s">
        <v>55</v>
      </c>
      <c r="H68" s="14" t="s">
        <v>23</v>
      </c>
      <c r="I68" s="4" t="s">
        <v>15</v>
      </c>
      <c r="J68" s="4">
        <f>--Tabelle1[[#This Row],[Startzeit]]</f>
        <v>0.93333333333333335</v>
      </c>
      <c r="K68" s="18">
        <f>Tabelle1[[#This Row],[Endzeit]]-Tabelle1[[#This Row],[Startzeit]]</f>
        <v>0.13749999999999996</v>
      </c>
    </row>
    <row r="69" spans="1:11" x14ac:dyDescent="0.25">
      <c r="A69" s="2">
        <v>45964</v>
      </c>
      <c r="B69" s="4">
        <v>1018</v>
      </c>
      <c r="D69" s="20" t="s">
        <v>105</v>
      </c>
      <c r="E69" s="15"/>
      <c r="F69" s="20" t="s">
        <v>34</v>
      </c>
      <c r="G69" s="15"/>
      <c r="H69" s="14" t="s">
        <v>19</v>
      </c>
      <c r="I69" s="4" t="s">
        <v>15</v>
      </c>
      <c r="J69" s="4">
        <f>--Tabelle1[[#This Row],[Startzeit]]</f>
        <v>1.0708333333333333</v>
      </c>
      <c r="K69" s="18">
        <f>Tabelle1[[#This Row],[Endzeit]]-Tabelle1[[#This Row],[Startzeit]]</f>
        <v>2.5000000000000133E-2</v>
      </c>
    </row>
    <row r="70" spans="1:11" x14ac:dyDescent="0.25">
      <c r="A70" s="2">
        <v>45965</v>
      </c>
      <c r="B70" s="4">
        <v>1011</v>
      </c>
      <c r="D70" s="20" t="s">
        <v>52</v>
      </c>
      <c r="E70" s="15" t="s">
        <v>20</v>
      </c>
      <c r="F70" s="20" t="s">
        <v>53</v>
      </c>
      <c r="G70" s="15" t="s">
        <v>20</v>
      </c>
      <c r="H70" s="14" t="s">
        <v>19</v>
      </c>
      <c r="I70" s="4" t="s">
        <v>15</v>
      </c>
      <c r="J70" s="4">
        <f>--Tabelle1[[#This Row],[Startzeit]]</f>
        <v>0.11458333333333333</v>
      </c>
      <c r="K70" s="18">
        <f>Tabelle1[[#This Row],[Endzeit]]-Tabelle1[[#This Row],[Startzeit]]</f>
        <v>0.32500000000000001</v>
      </c>
    </row>
    <row r="71" spans="1:11" x14ac:dyDescent="0.25">
      <c r="A71" s="2">
        <v>45965</v>
      </c>
      <c r="B71" s="4">
        <v>1012</v>
      </c>
      <c r="D71" s="20" t="s">
        <v>52</v>
      </c>
      <c r="E71" s="15" t="s">
        <v>17</v>
      </c>
      <c r="F71" s="20" t="s">
        <v>59</v>
      </c>
      <c r="G71" s="15" t="s">
        <v>17</v>
      </c>
      <c r="H71" s="14" t="s">
        <v>19</v>
      </c>
      <c r="I71" s="4" t="s">
        <v>15</v>
      </c>
      <c r="J71" s="4">
        <f>--Tabelle1[[#This Row],[Startzeit]]</f>
        <v>0.11458333333333333</v>
      </c>
      <c r="K71" s="18">
        <f>Tabelle1[[#This Row],[Endzeit]]-Tabelle1[[#This Row],[Startzeit]]</f>
        <v>1.5972222222222235E-2</v>
      </c>
    </row>
    <row r="72" spans="1:11" x14ac:dyDescent="0.25">
      <c r="A72" s="2">
        <v>45965</v>
      </c>
      <c r="B72" s="4">
        <v>1012</v>
      </c>
      <c r="C72">
        <v>1</v>
      </c>
      <c r="D72" s="20" t="s">
        <v>59</v>
      </c>
      <c r="E72" s="15" t="s">
        <v>60</v>
      </c>
      <c r="F72" s="20" t="s">
        <v>61</v>
      </c>
      <c r="G72" s="15" t="s">
        <v>60</v>
      </c>
      <c r="H72" s="14" t="s">
        <v>23</v>
      </c>
      <c r="I72" s="4" t="s">
        <v>15</v>
      </c>
      <c r="J72" s="4">
        <f>--Tabelle1[[#This Row],[Startzeit]]</f>
        <v>0.13055555555555556</v>
      </c>
      <c r="K72" s="18">
        <f>Tabelle1[[#This Row],[Endzeit]]-Tabelle1[[#This Row],[Startzeit]]</f>
        <v>8.4722222222222227E-2</v>
      </c>
    </row>
    <row r="73" spans="1:11" x14ac:dyDescent="0.25">
      <c r="A73" s="2">
        <v>45965</v>
      </c>
      <c r="B73" s="4">
        <v>1012</v>
      </c>
      <c r="D73" s="20" t="s">
        <v>61</v>
      </c>
      <c r="E73" s="15"/>
      <c r="F73" s="20" t="s">
        <v>53</v>
      </c>
      <c r="G73" s="15"/>
      <c r="H73" s="14" t="s">
        <v>19</v>
      </c>
      <c r="I73" s="4" t="s">
        <v>15</v>
      </c>
      <c r="J73" s="4">
        <f>--Tabelle1[[#This Row],[Startzeit]]</f>
        <v>0.21527777777777779</v>
      </c>
      <c r="K73" s="18">
        <f>Tabelle1[[#This Row],[Endzeit]]-Tabelle1[[#This Row],[Startzeit]]</f>
        <v>0.22430555555555554</v>
      </c>
    </row>
    <row r="74" spans="1:11" x14ac:dyDescent="0.25">
      <c r="A74" s="2">
        <v>45965</v>
      </c>
      <c r="B74" s="4">
        <v>1013</v>
      </c>
      <c r="D74" s="20" t="s">
        <v>64</v>
      </c>
      <c r="E74" s="15" t="s">
        <v>17</v>
      </c>
      <c r="F74" s="20" t="s">
        <v>78</v>
      </c>
      <c r="G74" s="15" t="s">
        <v>17</v>
      </c>
      <c r="H74" s="14" t="s">
        <v>19</v>
      </c>
      <c r="I74" s="4" t="s">
        <v>15</v>
      </c>
      <c r="J74" s="4">
        <f>--Tabelle1[[#This Row],[Startzeit]]</f>
        <v>0.125</v>
      </c>
      <c r="K74" s="18">
        <f>Tabelle1[[#This Row],[Endzeit]]-Tabelle1[[#This Row],[Startzeit]]</f>
        <v>0.32500000000000001</v>
      </c>
    </row>
    <row r="75" spans="1:11" x14ac:dyDescent="0.25">
      <c r="A75" s="2">
        <v>45965</v>
      </c>
      <c r="B75" s="4">
        <v>1014</v>
      </c>
      <c r="D75" s="20" t="s">
        <v>79</v>
      </c>
      <c r="E75" s="15" t="s">
        <v>17</v>
      </c>
      <c r="F75" s="20" t="s">
        <v>106</v>
      </c>
      <c r="G75" s="15" t="s">
        <v>17</v>
      </c>
      <c r="H75" s="14" t="s">
        <v>19</v>
      </c>
      <c r="I75" s="4" t="s">
        <v>15</v>
      </c>
      <c r="J75" s="4">
        <f>--Tabelle1[[#This Row],[Startzeit]]</f>
        <v>0.41666666666666669</v>
      </c>
      <c r="K75" s="18">
        <f>Tabelle1[[#This Row],[Endzeit]]-Tabelle1[[#This Row],[Startzeit]]</f>
        <v>6.9444444444444198E-3</v>
      </c>
    </row>
    <row r="76" spans="1:11" x14ac:dyDescent="0.25">
      <c r="A76" s="2">
        <v>45965</v>
      </c>
      <c r="B76" s="4">
        <v>1014</v>
      </c>
      <c r="C76">
        <v>1</v>
      </c>
      <c r="D76" s="20" t="s">
        <v>106</v>
      </c>
      <c r="E76" s="15" t="s">
        <v>39</v>
      </c>
      <c r="F76" s="20" t="s">
        <v>107</v>
      </c>
      <c r="G76" s="15" t="s">
        <v>82</v>
      </c>
      <c r="H76" s="14" t="s">
        <v>23</v>
      </c>
      <c r="I76" s="4" t="s">
        <v>15</v>
      </c>
      <c r="J76" s="4">
        <f>--Tabelle1[[#This Row],[Startzeit]]</f>
        <v>0.4236111111111111</v>
      </c>
      <c r="K76" s="18">
        <f>Tabelle1[[#This Row],[Endzeit]]-Tabelle1[[#This Row],[Startzeit]]</f>
        <v>0.1340277777777778</v>
      </c>
    </row>
    <row r="77" spans="1:11" x14ac:dyDescent="0.25">
      <c r="A77" s="2">
        <v>45965</v>
      </c>
      <c r="B77" s="4">
        <v>1014</v>
      </c>
      <c r="D77" s="20" t="s">
        <v>107</v>
      </c>
      <c r="E77" s="15"/>
      <c r="F77" s="20" t="s">
        <v>83</v>
      </c>
      <c r="G77" s="15"/>
      <c r="H77" s="14" t="s">
        <v>19</v>
      </c>
      <c r="I77" s="4" t="s">
        <v>15</v>
      </c>
      <c r="J77" s="4">
        <f>--Tabelle1[[#This Row],[Startzeit]]</f>
        <v>0.55763888888888891</v>
      </c>
      <c r="K77" s="18">
        <f>Tabelle1[[#This Row],[Endzeit]]-Tabelle1[[#This Row],[Startzeit]]</f>
        <v>0.18402777777777779</v>
      </c>
    </row>
    <row r="78" spans="1:11" x14ac:dyDescent="0.25">
      <c r="A78" s="2">
        <v>45965</v>
      </c>
      <c r="B78" s="4">
        <v>1015</v>
      </c>
      <c r="D78" s="20" t="s">
        <v>84</v>
      </c>
      <c r="E78" s="15" t="s">
        <v>17</v>
      </c>
      <c r="F78" s="20" t="s">
        <v>108</v>
      </c>
      <c r="G78" s="15" t="s">
        <v>17</v>
      </c>
      <c r="H78" s="14" t="s">
        <v>19</v>
      </c>
      <c r="I78" s="4" t="s">
        <v>15</v>
      </c>
      <c r="J78" s="4">
        <f>--Tabelle1[[#This Row],[Startzeit]]</f>
        <v>0.45833333333333331</v>
      </c>
      <c r="K78" s="18">
        <f>Tabelle1[[#This Row],[Endzeit]]-Tabelle1[[#This Row],[Startzeit]]</f>
        <v>0.23888888888888887</v>
      </c>
    </row>
    <row r="79" spans="1:11" x14ac:dyDescent="0.25">
      <c r="A79" s="2">
        <v>45965</v>
      </c>
      <c r="B79" s="4">
        <v>1015</v>
      </c>
      <c r="C79">
        <v>1</v>
      </c>
      <c r="D79" s="20" t="s">
        <v>108</v>
      </c>
      <c r="E79" s="15" t="s">
        <v>26</v>
      </c>
      <c r="F79" s="20" t="s">
        <v>109</v>
      </c>
      <c r="G79" s="15"/>
      <c r="H79" s="14" t="s">
        <v>23</v>
      </c>
      <c r="I79" s="4" t="s">
        <v>15</v>
      </c>
      <c r="J79" s="4">
        <f>--Tabelle1[[#This Row],[Startzeit]]</f>
        <v>0.69722222222222219</v>
      </c>
      <c r="K79" s="18">
        <f>Tabelle1[[#This Row],[Endzeit]]-Tabelle1[[#This Row],[Startzeit]]</f>
        <v>5.2777777777777812E-2</v>
      </c>
    </row>
    <row r="80" spans="1:11" x14ac:dyDescent="0.25">
      <c r="A80" s="2">
        <v>45965</v>
      </c>
      <c r="B80" s="4">
        <v>1015</v>
      </c>
      <c r="D80" s="20" t="s">
        <v>109</v>
      </c>
      <c r="E80" s="15"/>
      <c r="F80" s="20" t="s">
        <v>91</v>
      </c>
      <c r="G80" s="15"/>
      <c r="H80" s="14" t="s">
        <v>19</v>
      </c>
      <c r="I80" s="4" t="s">
        <v>15</v>
      </c>
      <c r="J80" s="4">
        <f>--Tabelle1[[#This Row],[Startzeit]]</f>
        <v>0.75</v>
      </c>
      <c r="K80" s="18">
        <f>Tabelle1[[#This Row],[Endzeit]]-Tabelle1[[#This Row],[Startzeit]]</f>
        <v>3.3333333333333326E-2</v>
      </c>
    </row>
    <row r="81" spans="1:11" x14ac:dyDescent="0.25">
      <c r="A81" s="2">
        <v>45965</v>
      </c>
      <c r="B81" s="4">
        <v>1016</v>
      </c>
      <c r="D81" s="20" t="s">
        <v>31</v>
      </c>
      <c r="E81" s="15" t="s">
        <v>20</v>
      </c>
      <c r="F81" s="20" t="s">
        <v>33</v>
      </c>
      <c r="G81" s="15" t="s">
        <v>20</v>
      </c>
      <c r="H81" s="14" t="s">
        <v>19</v>
      </c>
      <c r="I81" s="4" t="s">
        <v>15</v>
      </c>
      <c r="J81" s="4">
        <f>--Tabelle1[[#This Row],[Startzeit]]</f>
        <v>0.72916666666666663</v>
      </c>
      <c r="K81" s="18">
        <f>Tabelle1[[#This Row],[Endzeit]]-Tabelle1[[#This Row],[Startzeit]]</f>
        <v>4.1666666666666741E-2</v>
      </c>
    </row>
    <row r="82" spans="1:11" x14ac:dyDescent="0.25">
      <c r="A82" s="2">
        <v>45965</v>
      </c>
      <c r="B82" s="4">
        <v>1016</v>
      </c>
      <c r="C82">
        <v>1</v>
      </c>
      <c r="D82" s="20" t="s">
        <v>33</v>
      </c>
      <c r="E82" s="15" t="s">
        <v>86</v>
      </c>
      <c r="F82" s="20" t="s">
        <v>110</v>
      </c>
      <c r="G82" s="15" t="s">
        <v>55</v>
      </c>
      <c r="H82" s="14" t="s">
        <v>23</v>
      </c>
      <c r="I82" s="4" t="s">
        <v>15</v>
      </c>
      <c r="J82" s="4">
        <f>--Tabelle1[[#This Row],[Startzeit]]</f>
        <v>0.77083333333333337</v>
      </c>
      <c r="K82" s="18">
        <f>Tabelle1[[#This Row],[Endzeit]]-Tabelle1[[#This Row],[Startzeit]]</f>
        <v>0.15416666666666667</v>
      </c>
    </row>
    <row r="83" spans="1:11" x14ac:dyDescent="0.25">
      <c r="A83" s="2">
        <v>45965</v>
      </c>
      <c r="B83" s="4">
        <v>1016</v>
      </c>
      <c r="D83" s="20" t="s">
        <v>110</v>
      </c>
      <c r="E83" s="15"/>
      <c r="F83" s="20" t="s">
        <v>32</v>
      </c>
      <c r="G83" s="15"/>
      <c r="H83" s="14" t="s">
        <v>19</v>
      </c>
      <c r="I83" s="4" t="s">
        <v>15</v>
      </c>
      <c r="J83" s="4">
        <f>--Tabelle1[[#This Row],[Startzeit]]</f>
        <v>0.92500000000000004</v>
      </c>
      <c r="K83" s="18">
        <f>Tabelle1[[#This Row],[Endzeit]]-Tabelle1[[#This Row],[Startzeit]]</f>
        <v>0.12916666666666665</v>
      </c>
    </row>
    <row r="84" spans="1:11" x14ac:dyDescent="0.25">
      <c r="A84" s="2">
        <v>45965</v>
      </c>
      <c r="B84" s="4">
        <v>1017</v>
      </c>
      <c r="D84" s="20" t="s">
        <v>31</v>
      </c>
      <c r="E84" s="15" t="s">
        <v>17</v>
      </c>
      <c r="F84" s="20" t="s">
        <v>111</v>
      </c>
      <c r="G84" s="15" t="s">
        <v>17</v>
      </c>
      <c r="H84" s="14" t="s">
        <v>19</v>
      </c>
      <c r="I84" s="4" t="s">
        <v>15</v>
      </c>
      <c r="J84" s="4">
        <f>--Tabelle1[[#This Row],[Startzeit]]</f>
        <v>0.72916666666666663</v>
      </c>
      <c r="K84" s="18">
        <f>Tabelle1[[#This Row],[Endzeit]]-Tabelle1[[#This Row],[Startzeit]]</f>
        <v>3.6111111111111094E-2</v>
      </c>
    </row>
    <row r="85" spans="1:11" x14ac:dyDescent="0.25">
      <c r="A85" s="2">
        <v>45965</v>
      </c>
      <c r="B85" s="4">
        <v>1017</v>
      </c>
      <c r="C85">
        <v>1</v>
      </c>
      <c r="D85" s="20" t="s">
        <v>111</v>
      </c>
      <c r="E85" s="15"/>
      <c r="F85" s="20" t="s">
        <v>112</v>
      </c>
      <c r="G85" s="15" t="s">
        <v>82</v>
      </c>
      <c r="H85" s="14" t="s">
        <v>23</v>
      </c>
      <c r="I85" s="4" t="s">
        <v>15</v>
      </c>
      <c r="J85" s="4">
        <f>--Tabelle1[[#This Row],[Startzeit]]</f>
        <v>0.76527777777777772</v>
      </c>
      <c r="K85" s="18">
        <f>Tabelle1[[#This Row],[Endzeit]]-Tabelle1[[#This Row],[Startzeit]]</f>
        <v>0.1034722222222223</v>
      </c>
    </row>
    <row r="86" spans="1:11" x14ac:dyDescent="0.25">
      <c r="A86" s="2">
        <v>45965</v>
      </c>
      <c r="B86" s="4">
        <v>1017</v>
      </c>
      <c r="D86" s="20" t="s">
        <v>112</v>
      </c>
      <c r="E86" s="15"/>
      <c r="F86" s="20" t="s">
        <v>113</v>
      </c>
      <c r="G86" s="15"/>
      <c r="H86" s="14" t="s">
        <v>19</v>
      </c>
      <c r="I86" s="4" t="s">
        <v>15</v>
      </c>
      <c r="J86" s="4">
        <f>--Tabelle1[[#This Row],[Startzeit]]</f>
        <v>0.86875000000000002</v>
      </c>
      <c r="K86" s="18">
        <f>Tabelle1[[#This Row],[Endzeit]]-Tabelle1[[#This Row],[Startzeit]]</f>
        <v>5.2083333333333259E-2</v>
      </c>
    </row>
    <row r="87" spans="1:11" x14ac:dyDescent="0.25">
      <c r="A87" s="2">
        <v>45965</v>
      </c>
      <c r="B87" s="4">
        <v>1017</v>
      </c>
      <c r="C87">
        <v>2</v>
      </c>
      <c r="D87" s="20" t="s">
        <v>113</v>
      </c>
      <c r="E87" s="15" t="s">
        <v>82</v>
      </c>
      <c r="F87" s="20" t="s">
        <v>114</v>
      </c>
      <c r="G87" s="15" t="s">
        <v>115</v>
      </c>
      <c r="H87" s="14" t="s">
        <v>23</v>
      </c>
      <c r="I87" s="4" t="s">
        <v>15</v>
      </c>
      <c r="J87" s="4">
        <f>--Tabelle1[[#This Row],[Startzeit]]</f>
        <v>0.92083333333333328</v>
      </c>
      <c r="K87" s="18">
        <f>Tabelle1[[#This Row],[Endzeit]]-Tabelle1[[#This Row],[Startzeit]]</f>
        <v>0.12777777777777788</v>
      </c>
    </row>
    <row r="88" spans="1:11" x14ac:dyDescent="0.25">
      <c r="A88" s="2">
        <v>45965</v>
      </c>
      <c r="B88" s="4">
        <v>1017</v>
      </c>
      <c r="D88" s="20" t="s">
        <v>114</v>
      </c>
      <c r="E88" s="15"/>
      <c r="F88" s="20" t="s">
        <v>32</v>
      </c>
      <c r="G88" s="15"/>
      <c r="H88" s="14" t="s">
        <v>19</v>
      </c>
      <c r="I88" s="4" t="s">
        <v>15</v>
      </c>
      <c r="J88" s="4">
        <f>--Tabelle1[[#This Row],[Startzeit]]</f>
        <v>1.0486111111111112</v>
      </c>
      <c r="K88" s="18">
        <f>Tabelle1[[#This Row],[Endzeit]]-Tabelle1[[#This Row],[Startzeit]]</f>
        <v>5.5555555555555358E-3</v>
      </c>
    </row>
    <row r="89" spans="1:11" x14ac:dyDescent="0.25">
      <c r="A89" s="2">
        <v>45965</v>
      </c>
      <c r="B89" s="4">
        <v>1018</v>
      </c>
      <c r="D89" s="20" t="s">
        <v>33</v>
      </c>
      <c r="E89" s="15" t="s">
        <v>20</v>
      </c>
      <c r="F89" s="20" t="s">
        <v>110</v>
      </c>
      <c r="G89" s="15" t="s">
        <v>20</v>
      </c>
      <c r="H89" s="14" t="s">
        <v>19</v>
      </c>
      <c r="I89" s="4" t="s">
        <v>15</v>
      </c>
      <c r="J89" s="4">
        <f>--Tabelle1[[#This Row],[Startzeit]]</f>
        <v>0.77083333333333337</v>
      </c>
      <c r="K89" s="18">
        <f>Tabelle1[[#This Row],[Endzeit]]-Tabelle1[[#This Row],[Startzeit]]</f>
        <v>0.15416666666666667</v>
      </c>
    </row>
    <row r="90" spans="1:11" x14ac:dyDescent="0.25">
      <c r="A90" s="2">
        <v>45965</v>
      </c>
      <c r="B90" s="4">
        <v>1018</v>
      </c>
      <c r="C90">
        <v>1</v>
      </c>
      <c r="D90" s="20" t="s">
        <v>110</v>
      </c>
      <c r="E90" s="15" t="s">
        <v>82</v>
      </c>
      <c r="F90" s="20" t="s">
        <v>116</v>
      </c>
      <c r="G90" s="15" t="s">
        <v>117</v>
      </c>
      <c r="H90" s="14" t="s">
        <v>23</v>
      </c>
      <c r="I90" s="4" t="s">
        <v>15</v>
      </c>
      <c r="J90" s="4">
        <f>--Tabelle1[[#This Row],[Startzeit]]</f>
        <v>0.92500000000000004</v>
      </c>
      <c r="K90" s="18">
        <f>Tabelle1[[#This Row],[Endzeit]]-Tabelle1[[#This Row],[Startzeit]]</f>
        <v>0.13263888888888875</v>
      </c>
    </row>
    <row r="91" spans="1:11" x14ac:dyDescent="0.25">
      <c r="A91" s="2">
        <v>45965</v>
      </c>
      <c r="B91" s="4">
        <v>1018</v>
      </c>
      <c r="D91" s="20" t="s">
        <v>116</v>
      </c>
      <c r="E91" s="15"/>
      <c r="F91" s="20" t="s">
        <v>34</v>
      </c>
      <c r="G91" s="15"/>
      <c r="H91" s="14" t="s">
        <v>19</v>
      </c>
      <c r="I91" s="4" t="s">
        <v>15</v>
      </c>
      <c r="J91" s="4">
        <f>--Tabelle1[[#This Row],[Startzeit]]</f>
        <v>1.0576388888888888</v>
      </c>
      <c r="K91" s="18">
        <f>Tabelle1[[#This Row],[Endzeit]]-Tabelle1[[#This Row],[Startzeit]]</f>
        <v>3.8194444444444642E-2</v>
      </c>
    </row>
    <row r="92" spans="1:11" x14ac:dyDescent="0.25">
      <c r="A92" s="2">
        <v>45966</v>
      </c>
      <c r="B92" s="4">
        <v>1011</v>
      </c>
      <c r="D92" s="20" t="s">
        <v>52</v>
      </c>
      <c r="E92" s="15" t="s">
        <v>20</v>
      </c>
      <c r="F92" s="20" t="s">
        <v>53</v>
      </c>
      <c r="G92" s="15" t="s">
        <v>20</v>
      </c>
      <c r="H92" s="14" t="s">
        <v>19</v>
      </c>
      <c r="I92" s="4" t="s">
        <v>15</v>
      </c>
      <c r="J92" s="4">
        <f>--Tabelle1[[#This Row],[Startzeit]]</f>
        <v>0.11458333333333333</v>
      </c>
      <c r="K92" s="18">
        <f>Tabelle1[[#This Row],[Endzeit]]-Tabelle1[[#This Row],[Startzeit]]</f>
        <v>0.32500000000000001</v>
      </c>
    </row>
    <row r="93" spans="1:11" x14ac:dyDescent="0.25">
      <c r="A93" s="2">
        <v>45966</v>
      </c>
      <c r="B93" s="4">
        <v>1012</v>
      </c>
      <c r="D93" s="20" t="s">
        <v>52</v>
      </c>
      <c r="E93" s="15" t="s">
        <v>17</v>
      </c>
      <c r="F93" s="20" t="s">
        <v>59</v>
      </c>
      <c r="G93" s="15" t="s">
        <v>17</v>
      </c>
      <c r="H93" s="14" t="s">
        <v>19</v>
      </c>
      <c r="I93" s="4" t="s">
        <v>15</v>
      </c>
      <c r="J93" s="4">
        <f>--Tabelle1[[#This Row],[Startzeit]]</f>
        <v>0.11458333333333333</v>
      </c>
      <c r="K93" s="18">
        <f>Tabelle1[[#This Row],[Endzeit]]-Tabelle1[[#This Row],[Startzeit]]</f>
        <v>1.5972222222222235E-2</v>
      </c>
    </row>
    <row r="94" spans="1:11" x14ac:dyDescent="0.25">
      <c r="A94" s="2">
        <v>45966</v>
      </c>
      <c r="B94" s="4">
        <v>1012</v>
      </c>
      <c r="C94">
        <v>1</v>
      </c>
      <c r="D94" s="20" t="s">
        <v>59</v>
      </c>
      <c r="E94" s="15" t="s">
        <v>60</v>
      </c>
      <c r="F94" s="20" t="s">
        <v>61</v>
      </c>
      <c r="G94" s="15" t="s">
        <v>60</v>
      </c>
      <c r="H94" s="14" t="s">
        <v>23</v>
      </c>
      <c r="I94" s="4" t="s">
        <v>15</v>
      </c>
      <c r="J94" s="4">
        <f>--Tabelle1[[#This Row],[Startzeit]]</f>
        <v>0.13055555555555556</v>
      </c>
      <c r="K94" s="18">
        <f>Tabelle1[[#This Row],[Endzeit]]-Tabelle1[[#This Row],[Startzeit]]</f>
        <v>8.4722222222222227E-2</v>
      </c>
    </row>
    <row r="95" spans="1:11" x14ac:dyDescent="0.25">
      <c r="A95" s="2">
        <v>45966</v>
      </c>
      <c r="B95" s="4">
        <v>1012</v>
      </c>
      <c r="D95" s="20" t="s">
        <v>61</v>
      </c>
      <c r="E95" s="15"/>
      <c r="F95" s="20" t="s">
        <v>53</v>
      </c>
      <c r="G95" s="15"/>
      <c r="H95" s="14" t="s">
        <v>19</v>
      </c>
      <c r="I95" s="4" t="s">
        <v>15</v>
      </c>
      <c r="J95" s="4">
        <f>--Tabelle1[[#This Row],[Startzeit]]</f>
        <v>0.21527777777777779</v>
      </c>
      <c r="K95" s="18">
        <f>Tabelle1[[#This Row],[Endzeit]]-Tabelle1[[#This Row],[Startzeit]]</f>
        <v>0.22430555555555554</v>
      </c>
    </row>
    <row r="96" spans="1:11" x14ac:dyDescent="0.25">
      <c r="A96" s="2">
        <v>45966</v>
      </c>
      <c r="B96" s="4">
        <v>1013</v>
      </c>
      <c r="D96" s="20" t="s">
        <v>64</v>
      </c>
      <c r="E96" s="15" t="s">
        <v>17</v>
      </c>
      <c r="F96" s="20" t="s">
        <v>118</v>
      </c>
      <c r="G96" s="15" t="s">
        <v>17</v>
      </c>
      <c r="H96" s="14" t="s">
        <v>19</v>
      </c>
      <c r="I96" s="4" t="s">
        <v>15</v>
      </c>
      <c r="J96" s="4">
        <f>--Tabelle1[[#This Row],[Startzeit]]</f>
        <v>0.125</v>
      </c>
      <c r="K96" s="18">
        <f>Tabelle1[[#This Row],[Endzeit]]-Tabelle1[[#This Row],[Startzeit]]</f>
        <v>0.13541666666666669</v>
      </c>
    </row>
    <row r="97" spans="1:11" x14ac:dyDescent="0.25">
      <c r="A97" s="2">
        <v>45966</v>
      </c>
      <c r="B97" s="4">
        <v>1013</v>
      </c>
      <c r="C97">
        <v>1</v>
      </c>
      <c r="D97" s="20" t="s">
        <v>118</v>
      </c>
      <c r="E97" s="15" t="s">
        <v>17</v>
      </c>
      <c r="F97" s="20" t="s">
        <v>119</v>
      </c>
      <c r="G97" s="15"/>
      <c r="H97" s="14" t="s">
        <v>23</v>
      </c>
      <c r="I97" s="4" t="s">
        <v>15</v>
      </c>
      <c r="J97" s="4">
        <f>--Tabelle1[[#This Row],[Startzeit]]</f>
        <v>0.26041666666666669</v>
      </c>
      <c r="K97" s="18">
        <f>Tabelle1[[#This Row],[Endzeit]]-Tabelle1[[#This Row],[Startzeit]]</f>
        <v>0.1076388888888889</v>
      </c>
    </row>
    <row r="98" spans="1:11" x14ac:dyDescent="0.25">
      <c r="A98" s="2">
        <v>45966</v>
      </c>
      <c r="B98" s="4">
        <v>1013</v>
      </c>
      <c r="D98" s="20" t="s">
        <v>119</v>
      </c>
      <c r="E98" s="15"/>
      <c r="F98" s="20" t="s">
        <v>120</v>
      </c>
      <c r="G98" s="15"/>
      <c r="H98" s="14" t="s">
        <v>19</v>
      </c>
      <c r="I98" s="4" t="s">
        <v>15</v>
      </c>
      <c r="J98" s="4">
        <f>--Tabelle1[[#This Row],[Startzeit]]</f>
        <v>0.36805555555555558</v>
      </c>
      <c r="K98" s="18">
        <f>Tabelle1[[#This Row],[Endzeit]]-Tabelle1[[#This Row],[Startzeit]]</f>
        <v>2.0833333333333315E-2</v>
      </c>
    </row>
    <row r="99" spans="1:11" x14ac:dyDescent="0.25">
      <c r="A99" s="2">
        <v>45966</v>
      </c>
      <c r="B99" s="4">
        <v>1013</v>
      </c>
      <c r="C99">
        <v>2</v>
      </c>
      <c r="D99" s="20" t="s">
        <v>120</v>
      </c>
      <c r="E99" s="15"/>
      <c r="F99" s="20" t="s">
        <v>106</v>
      </c>
      <c r="G99" s="15"/>
      <c r="H99" s="14" t="s">
        <v>23</v>
      </c>
      <c r="I99" s="4" t="s">
        <v>15</v>
      </c>
      <c r="J99" s="4">
        <f>--Tabelle1[[#This Row],[Startzeit]]</f>
        <v>0.3888888888888889</v>
      </c>
      <c r="K99" s="18">
        <f>Tabelle1[[#This Row],[Endzeit]]-Tabelle1[[#This Row],[Startzeit]]</f>
        <v>3.472222222222221E-2</v>
      </c>
    </row>
    <row r="100" spans="1:11" x14ac:dyDescent="0.25">
      <c r="A100" s="2">
        <v>45966</v>
      </c>
      <c r="B100" s="4">
        <v>1013</v>
      </c>
      <c r="D100" s="20" t="s">
        <v>106</v>
      </c>
      <c r="E100" s="15"/>
      <c r="F100" s="20" t="s">
        <v>78</v>
      </c>
      <c r="G100" s="15"/>
      <c r="H100" s="14" t="s">
        <v>19</v>
      </c>
      <c r="I100" s="4" t="s">
        <v>15</v>
      </c>
      <c r="J100" s="4">
        <f>--Tabelle1[[#This Row],[Startzeit]]</f>
        <v>0.4236111111111111</v>
      </c>
      <c r="K100" s="18">
        <f>Tabelle1[[#This Row],[Endzeit]]-Tabelle1[[#This Row],[Startzeit]]</f>
        <v>2.6388888888888906E-2</v>
      </c>
    </row>
    <row r="101" spans="1:11" x14ac:dyDescent="0.25">
      <c r="A101" s="2">
        <v>45966</v>
      </c>
      <c r="B101" s="4">
        <v>1014</v>
      </c>
      <c r="D101" s="20" t="s">
        <v>79</v>
      </c>
      <c r="E101" s="15" t="s">
        <v>17</v>
      </c>
      <c r="F101" s="20" t="s">
        <v>121</v>
      </c>
      <c r="G101" s="15" t="s">
        <v>17</v>
      </c>
      <c r="H101" s="14" t="s">
        <v>19</v>
      </c>
      <c r="I101" s="4" t="s">
        <v>15</v>
      </c>
      <c r="J101" s="4">
        <f>--Tabelle1[[#This Row],[Startzeit]]</f>
        <v>0.41666666666666669</v>
      </c>
      <c r="K101" s="18">
        <f>Tabelle1[[#This Row],[Endzeit]]-Tabelle1[[#This Row],[Startzeit]]</f>
        <v>0.21527777777777773</v>
      </c>
    </row>
    <row r="102" spans="1:11" x14ac:dyDescent="0.25">
      <c r="A102" s="2">
        <v>45966</v>
      </c>
      <c r="B102" s="4">
        <v>1014</v>
      </c>
      <c r="C102">
        <v>1</v>
      </c>
      <c r="D102" s="20" t="s">
        <v>121</v>
      </c>
      <c r="E102" s="15" t="s">
        <v>17</v>
      </c>
      <c r="F102" s="20" t="s">
        <v>122</v>
      </c>
      <c r="G102" s="15"/>
      <c r="H102" s="14" t="s">
        <v>23</v>
      </c>
      <c r="I102" s="4" t="s">
        <v>15</v>
      </c>
      <c r="J102" s="4">
        <f>--Tabelle1[[#This Row],[Startzeit]]</f>
        <v>0.63194444444444442</v>
      </c>
      <c r="K102" s="18">
        <f>Tabelle1[[#This Row],[Endzeit]]-Tabelle1[[#This Row],[Startzeit]]</f>
        <v>4.1666666666666741E-2</v>
      </c>
    </row>
    <row r="103" spans="1:11" x14ac:dyDescent="0.25">
      <c r="A103" s="2">
        <v>45966</v>
      </c>
      <c r="B103" s="4">
        <v>1014</v>
      </c>
      <c r="D103" s="20" t="s">
        <v>122</v>
      </c>
      <c r="E103" s="15"/>
      <c r="F103" s="20" t="s">
        <v>83</v>
      </c>
      <c r="G103" s="15"/>
      <c r="H103" s="14" t="s">
        <v>19</v>
      </c>
      <c r="I103" s="4" t="s">
        <v>15</v>
      </c>
      <c r="J103" s="4">
        <f>--Tabelle1[[#This Row],[Startzeit]]</f>
        <v>0.67361111111111116</v>
      </c>
      <c r="K103" s="18">
        <f>Tabelle1[[#This Row],[Endzeit]]-Tabelle1[[#This Row],[Startzeit]]</f>
        <v>6.8055555555555536E-2</v>
      </c>
    </row>
    <row r="104" spans="1:11" x14ac:dyDescent="0.25">
      <c r="A104" s="2">
        <v>45966</v>
      </c>
      <c r="B104" s="4">
        <v>1015</v>
      </c>
      <c r="D104" s="20" t="s">
        <v>84</v>
      </c>
      <c r="E104" s="15" t="s">
        <v>17</v>
      </c>
      <c r="F104" s="20" t="s">
        <v>123</v>
      </c>
      <c r="G104" s="15" t="s">
        <v>17</v>
      </c>
      <c r="H104" s="14" t="s">
        <v>19</v>
      </c>
      <c r="I104" s="4" t="s">
        <v>15</v>
      </c>
      <c r="J104" s="4">
        <f>--Tabelle1[[#This Row],[Startzeit]]</f>
        <v>0.45833333333333331</v>
      </c>
      <c r="K104" s="18">
        <f>Tabelle1[[#This Row],[Endzeit]]-Tabelle1[[#This Row],[Startzeit]]</f>
        <v>9.0277777777778012E-3</v>
      </c>
    </row>
    <row r="105" spans="1:11" x14ac:dyDescent="0.25">
      <c r="A105" s="2">
        <v>45966</v>
      </c>
      <c r="B105" s="4">
        <v>1015</v>
      </c>
      <c r="C105">
        <v>1</v>
      </c>
      <c r="D105" s="20" t="s">
        <v>123</v>
      </c>
      <c r="E105" s="15"/>
      <c r="F105" s="20" t="s">
        <v>124</v>
      </c>
      <c r="G105" s="15" t="s">
        <v>39</v>
      </c>
      <c r="H105" s="14" t="s">
        <v>23</v>
      </c>
      <c r="I105" s="4" t="s">
        <v>15</v>
      </c>
      <c r="J105" s="4">
        <f>--Tabelle1[[#This Row],[Startzeit]]</f>
        <v>0.46736111111111112</v>
      </c>
      <c r="K105" s="18">
        <f>Tabelle1[[#This Row],[Endzeit]]-Tabelle1[[#This Row],[Startzeit]]</f>
        <v>0.12222222222222223</v>
      </c>
    </row>
    <row r="106" spans="1:11" x14ac:dyDescent="0.25">
      <c r="A106" s="2">
        <v>45966</v>
      </c>
      <c r="B106" s="4">
        <v>1015</v>
      </c>
      <c r="C106">
        <v>2</v>
      </c>
      <c r="D106" s="20" t="s">
        <v>124</v>
      </c>
      <c r="E106" s="15" t="s">
        <v>39</v>
      </c>
      <c r="F106" s="20" t="s">
        <v>125</v>
      </c>
      <c r="G106" s="15" t="s">
        <v>39</v>
      </c>
      <c r="H106" s="14" t="s">
        <v>23</v>
      </c>
      <c r="I106" s="4" t="s">
        <v>15</v>
      </c>
      <c r="J106" s="4">
        <f>--Tabelle1[[#This Row],[Startzeit]]</f>
        <v>0.58958333333333335</v>
      </c>
      <c r="K106" s="18">
        <f>Tabelle1[[#This Row],[Endzeit]]-Tabelle1[[#This Row],[Startzeit]]</f>
        <v>1.041666666666663E-2</v>
      </c>
    </row>
    <row r="107" spans="1:11" x14ac:dyDescent="0.25">
      <c r="A107" s="2">
        <v>45966</v>
      </c>
      <c r="B107" s="4">
        <v>1015</v>
      </c>
      <c r="C107">
        <v>3</v>
      </c>
      <c r="D107" s="20" t="s">
        <v>125</v>
      </c>
      <c r="E107" s="15" t="s">
        <v>39</v>
      </c>
      <c r="F107" s="20" t="s">
        <v>18</v>
      </c>
      <c r="G107" s="15" t="s">
        <v>82</v>
      </c>
      <c r="H107" s="14" t="s">
        <v>23</v>
      </c>
      <c r="I107" s="4" t="s">
        <v>15</v>
      </c>
      <c r="J107" s="4">
        <f>--Tabelle1[[#This Row],[Startzeit]]</f>
        <v>0.6</v>
      </c>
      <c r="K107" s="18">
        <f>Tabelle1[[#This Row],[Endzeit]]-Tabelle1[[#This Row],[Startzeit]]</f>
        <v>6.2499999999999778E-3</v>
      </c>
    </row>
    <row r="108" spans="1:11" x14ac:dyDescent="0.25">
      <c r="A108" s="2">
        <v>45966</v>
      </c>
      <c r="B108" s="4">
        <v>1015</v>
      </c>
      <c r="D108" s="20" t="s">
        <v>18</v>
      </c>
      <c r="E108" s="15"/>
      <c r="F108" s="20" t="s">
        <v>121</v>
      </c>
      <c r="G108" s="15"/>
      <c r="H108" s="14" t="s">
        <v>19</v>
      </c>
      <c r="I108" s="4" t="s">
        <v>15</v>
      </c>
      <c r="J108" s="4">
        <f>--Tabelle1[[#This Row],[Startzeit]]</f>
        <v>0.60624999999999996</v>
      </c>
      <c r="K108" s="18">
        <f>Tabelle1[[#This Row],[Endzeit]]-Tabelle1[[#This Row],[Startzeit]]</f>
        <v>2.5694444444444464E-2</v>
      </c>
    </row>
    <row r="109" spans="1:11" x14ac:dyDescent="0.25">
      <c r="A109" s="2">
        <v>45966</v>
      </c>
      <c r="B109" s="4">
        <v>1015</v>
      </c>
      <c r="C109">
        <v>1</v>
      </c>
      <c r="D109" s="20" t="s">
        <v>121</v>
      </c>
      <c r="E109" s="15"/>
      <c r="F109" s="20" t="s">
        <v>126</v>
      </c>
      <c r="G109" s="15" t="s">
        <v>72</v>
      </c>
      <c r="H109" s="14" t="s">
        <v>23</v>
      </c>
      <c r="I109" s="4" t="s">
        <v>15</v>
      </c>
      <c r="J109" s="4">
        <f>--Tabelle1[[#This Row],[Startzeit]]</f>
        <v>0.63194444444444442</v>
      </c>
      <c r="K109" s="18">
        <f>Tabelle1[[#This Row],[Endzeit]]-Tabelle1[[#This Row],[Startzeit]]</f>
        <v>1.388888888888884E-3</v>
      </c>
    </row>
    <row r="110" spans="1:11" x14ac:dyDescent="0.25">
      <c r="A110" s="2">
        <v>45966</v>
      </c>
      <c r="B110" s="4">
        <v>1015</v>
      </c>
      <c r="C110">
        <v>2</v>
      </c>
      <c r="D110" s="20" t="s">
        <v>126</v>
      </c>
      <c r="E110" s="15" t="s">
        <v>72</v>
      </c>
      <c r="F110" s="20" t="s">
        <v>127</v>
      </c>
      <c r="G110" s="15" t="s">
        <v>74</v>
      </c>
      <c r="H110" s="14" t="s">
        <v>23</v>
      </c>
      <c r="I110" s="4" t="s">
        <v>15</v>
      </c>
      <c r="J110" s="4">
        <f>--Tabelle1[[#This Row],[Startzeit]]</f>
        <v>0.6333333333333333</v>
      </c>
      <c r="K110" s="18">
        <f>Tabelle1[[#This Row],[Endzeit]]-Tabelle1[[#This Row],[Startzeit]]</f>
        <v>1.5277777777777835E-2</v>
      </c>
    </row>
    <row r="111" spans="1:11" x14ac:dyDescent="0.25">
      <c r="A111" s="2">
        <v>45966</v>
      </c>
      <c r="B111" s="4">
        <v>1015</v>
      </c>
      <c r="C111">
        <v>3</v>
      </c>
      <c r="D111" s="20" t="s">
        <v>127</v>
      </c>
      <c r="E111" s="15" t="s">
        <v>74</v>
      </c>
      <c r="F111" s="20" t="s">
        <v>128</v>
      </c>
      <c r="G111" s="15" t="s">
        <v>39</v>
      </c>
      <c r="H111" s="14" t="s">
        <v>23</v>
      </c>
      <c r="I111" s="4" t="s">
        <v>15</v>
      </c>
      <c r="J111" s="4">
        <f>--Tabelle1[[#This Row],[Startzeit]]</f>
        <v>0.64861111111111114</v>
      </c>
      <c r="K111" s="18">
        <f>Tabelle1[[#This Row],[Endzeit]]-Tabelle1[[#This Row],[Startzeit]]</f>
        <v>2.0833333333333259E-2</v>
      </c>
    </row>
    <row r="112" spans="1:11" x14ac:dyDescent="0.25">
      <c r="A112" s="2">
        <v>45966</v>
      </c>
      <c r="B112" s="4">
        <v>1015</v>
      </c>
      <c r="C112">
        <v>4</v>
      </c>
      <c r="D112" s="20" t="s">
        <v>129</v>
      </c>
      <c r="E112" s="15" t="s">
        <v>39</v>
      </c>
      <c r="F112" s="20" t="s">
        <v>130</v>
      </c>
      <c r="G112" s="15"/>
      <c r="H112" s="14" t="s">
        <v>23</v>
      </c>
      <c r="I112" s="4" t="s">
        <v>15</v>
      </c>
      <c r="J112" s="4">
        <f>--Tabelle1[[#This Row],[Startzeit]]</f>
        <v>0.70972222222222225</v>
      </c>
      <c r="K112" s="18">
        <f>Tabelle1[[#This Row],[Endzeit]]-Tabelle1[[#This Row],[Startzeit]]</f>
        <v>3.2638888888888884E-2</v>
      </c>
    </row>
    <row r="113" spans="1:11" x14ac:dyDescent="0.25">
      <c r="A113" s="2">
        <v>45966</v>
      </c>
      <c r="B113" s="4">
        <v>1015</v>
      </c>
      <c r="D113" s="20" t="s">
        <v>130</v>
      </c>
      <c r="E113" s="15"/>
      <c r="F113" s="20" t="s">
        <v>91</v>
      </c>
      <c r="G113" s="15"/>
      <c r="H113" s="14" t="s">
        <v>19</v>
      </c>
      <c r="I113" s="4" t="s">
        <v>15</v>
      </c>
      <c r="J113" s="4">
        <f>--Tabelle1[[#This Row],[Startzeit]]</f>
        <v>0.74236111111111114</v>
      </c>
      <c r="K113" s="18">
        <f>Tabelle1[[#This Row],[Endzeit]]-Tabelle1[[#This Row],[Startzeit]]</f>
        <v>4.0972222222222188E-2</v>
      </c>
    </row>
    <row r="114" spans="1:11" x14ac:dyDescent="0.25">
      <c r="A114" s="2">
        <v>45966</v>
      </c>
      <c r="B114" s="4">
        <v>1016</v>
      </c>
      <c r="D114" s="20" t="s">
        <v>31</v>
      </c>
      <c r="E114" s="15" t="s">
        <v>20</v>
      </c>
      <c r="F114" s="20" t="s">
        <v>130</v>
      </c>
      <c r="G114" s="15" t="s">
        <v>20</v>
      </c>
      <c r="H114" s="14" t="s">
        <v>19</v>
      </c>
      <c r="I114" s="4" t="s">
        <v>15</v>
      </c>
      <c r="J114" s="4">
        <f>--Tabelle1[[#This Row],[Startzeit]]</f>
        <v>0.72916666666666663</v>
      </c>
      <c r="K114" s="18">
        <f>Tabelle1[[#This Row],[Endzeit]]-Tabelle1[[#This Row],[Startzeit]]</f>
        <v>1.3194444444444509E-2</v>
      </c>
    </row>
    <row r="115" spans="1:11" x14ac:dyDescent="0.25">
      <c r="A115" s="2">
        <v>45966</v>
      </c>
      <c r="B115" s="4">
        <v>1016</v>
      </c>
      <c r="C115">
        <v>1</v>
      </c>
      <c r="D115" s="20" t="s">
        <v>130</v>
      </c>
      <c r="E115" s="15"/>
      <c r="F115" s="20" t="s">
        <v>131</v>
      </c>
      <c r="G115" s="15" t="s">
        <v>39</v>
      </c>
      <c r="H115" s="14" t="s">
        <v>23</v>
      </c>
      <c r="I115" s="4" t="s">
        <v>15</v>
      </c>
      <c r="J115" s="4">
        <f>--Tabelle1[[#This Row],[Startzeit]]</f>
        <v>0.74236111111111114</v>
      </c>
      <c r="K115" s="18">
        <f>Tabelle1[[#This Row],[Endzeit]]-Tabelle1[[#This Row],[Startzeit]]</f>
        <v>0.1069444444444444</v>
      </c>
    </row>
    <row r="116" spans="1:11" x14ac:dyDescent="0.25">
      <c r="A116" s="2">
        <v>45966</v>
      </c>
      <c r="B116" s="4">
        <v>1016</v>
      </c>
      <c r="D116" s="20" t="s">
        <v>131</v>
      </c>
      <c r="E116" s="15"/>
      <c r="F116" s="20" t="s">
        <v>32</v>
      </c>
      <c r="G116" s="15"/>
      <c r="H116" s="14" t="s">
        <v>19</v>
      </c>
      <c r="I116" s="4" t="s">
        <v>15</v>
      </c>
      <c r="J116" s="4">
        <f>--Tabelle1[[#This Row],[Startzeit]]</f>
        <v>0.84930555555555554</v>
      </c>
      <c r="K116" s="18">
        <f>Tabelle1[[#This Row],[Endzeit]]-Tabelle1[[#This Row],[Startzeit]]</f>
        <v>0.20486111111111116</v>
      </c>
    </row>
    <row r="117" spans="1:11" x14ac:dyDescent="0.25">
      <c r="A117" s="2">
        <v>45966</v>
      </c>
      <c r="B117" s="4">
        <v>1017</v>
      </c>
      <c r="D117" s="20" t="s">
        <v>31</v>
      </c>
      <c r="E117" s="15" t="s">
        <v>17</v>
      </c>
      <c r="F117" s="20" t="s">
        <v>32</v>
      </c>
      <c r="G117" s="15" t="s">
        <v>17</v>
      </c>
      <c r="H117" s="14" t="s">
        <v>19</v>
      </c>
      <c r="I117" s="4" t="s">
        <v>15</v>
      </c>
      <c r="J117" s="4">
        <f>--Tabelle1[[#This Row],[Startzeit]]</f>
        <v>0.72916666666666663</v>
      </c>
      <c r="K117" s="18">
        <f>Tabelle1[[#This Row],[Endzeit]]-Tabelle1[[#This Row],[Startzeit]]</f>
        <v>0.32500000000000007</v>
      </c>
    </row>
    <row r="118" spans="1:11" x14ac:dyDescent="0.25">
      <c r="A118" s="2">
        <v>45966</v>
      </c>
      <c r="B118" s="4">
        <v>1018</v>
      </c>
      <c r="D118" s="20" t="s">
        <v>33</v>
      </c>
      <c r="E118" s="15" t="s">
        <v>20</v>
      </c>
      <c r="F118" s="20" t="s">
        <v>34</v>
      </c>
      <c r="G118" s="15" t="s">
        <v>20</v>
      </c>
      <c r="H118" s="14" t="s">
        <v>19</v>
      </c>
      <c r="I118" s="4" t="s">
        <v>15</v>
      </c>
      <c r="J118" s="4">
        <f>--Tabelle1[[#This Row],[Startzeit]]</f>
        <v>0.77083333333333337</v>
      </c>
      <c r="K118" s="18">
        <f>Tabelle1[[#This Row],[Endzeit]]-Tabelle1[[#This Row],[Startzeit]]</f>
        <v>0.32500000000000007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Gantt Diagramm</vt:lpstr>
      <vt:lpstr>Gantt Diagramm (2)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André Schau</cp:lastModifiedBy>
  <cp:lastPrinted>2025-11-02T12:09:59Z</cp:lastPrinted>
  <dcterms:created xsi:type="dcterms:W3CDTF">2025-11-01T12:46:26Z</dcterms:created>
  <dcterms:modified xsi:type="dcterms:W3CDTF">2025-11-07T18:37:35Z</dcterms:modified>
</cp:coreProperties>
</file>