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ower\Downloads\"/>
    </mc:Choice>
  </mc:AlternateContent>
  <xr:revisionPtr revIDLastSave="0" documentId="13_ncr:1_{3254240C-B7F6-4385-AB97-517FB458832F}" xr6:coauthVersionLast="47" xr6:coauthVersionMax="47" xr10:uidLastSave="{00000000-0000-0000-0000-000000000000}"/>
  <bookViews>
    <workbookView xWindow="32505" yWindow="1365" windowWidth="24180" windowHeight="12300" xr2:uid="{19EB4B0B-927D-44A2-BCC8-3791E6805BB8}"/>
  </bookViews>
  <sheets>
    <sheet name="Gantt Diagramm" sheetId="3" r:id="rId1"/>
    <sheet name="Einsätze" sheetId="2" r:id="rId2"/>
  </sheets>
  <definedNames>
    <definedName name="Proz_F">_xlfn.ANCHORARRAY('Gantt Diagramm'!$F$4)</definedName>
    <definedName name="Proz_W">_xlfn.ANCHORARRAY('Gantt Diagramm'!$E$4)</definedName>
    <definedName name="Proz1">INDEX(_xlfn.ANCHORARRAY('Gantt Diagramm'!$F$4),1,):INDEX(_xlfn.ANCHORARRAY('Gantt Diagramm'!$F$4),COUNTA(_xlfn.ANCHORARRAY('Gantt Diagramm'!$F$4)),1)</definedName>
    <definedName name="Proz2">'Gantt Diagramm'!D1048567:INDEX('Gantt Diagramm'!$E$4:$E$32,COUNTA(_xlfn.ANCHORARRAY('Gantt Diagramm'!$E$4),1))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O33" i="3" l="1" a="1"/>
  <c r="O33" i="3" s="1"/>
  <c r="A33" i="3" a="1"/>
  <c r="J4" i="3" a="1"/>
  <c r="J4" i="3" s="1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A33" i="3" l="1"/>
  <c r="M33" i="3" a="1"/>
  <c r="M33" i="3" s="1"/>
  <c r="E4" i="3" a="1"/>
  <c r="E4" i="3" s="1"/>
  <c r="F4" i="3" a="1"/>
  <c r="F4" i="3" l="1"/>
  <c r="H4" i="3" a="1"/>
  <c r="H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<sst xmlns="http://schemas.openxmlformats.org/spreadsheetml/2006/main" count="573" uniqueCount="165">
  <si>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</si>
  <si>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</si>
  <si>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</si>
  <si>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</si>
  <si>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</si>
  <si>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</si>
  <si>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</si>
  <si>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</si>
  <si>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</si>
  <si>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</si>
  <si>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</si>
  <si>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</si>
  <si>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</si>
  <si>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</si>
  <si>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</si>
  <si>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</si>
  <si>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</si>
  <si>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</si>
  <si>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</si>
  <si>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.BWD</t>
  </si>
  <si>
    <t>12:30</t>
  </si>
  <si>
    <t>12:50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</si>
  <si>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</si>
  <si>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</si>
  <si>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</si>
  <si>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</si>
  <si>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</si>
  <si>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</si>
  <si>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</si>
  <si>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</si>
  <si>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</si>
  <si>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</si>
  <si>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</si>
  <si>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</si>
  <si>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</si>
  <si>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</si>
  <si>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</si>
  <si>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</si>
  <si>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</si>
  <si>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</si>
  <si>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</si>
  <si>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</si>
  <si>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</si>
  <si>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</si>
  <si>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</si>
  <si>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</si>
  <si>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</si>
  <si>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</si>
  <si>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</si>
  <si>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</si>
  <si>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</si>
  <si>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</si>
  <si>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</si>
  <si>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</si>
  <si>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</si>
  <si>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</si>
  <si>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</si>
  <si>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</si>
  <si>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</si>
  <si>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</si>
  <si>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</si>
  <si>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</si>
  <si>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</si>
  <si>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</si>
  <si>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</si>
  <si>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</si>
  <si>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</si>
  <si>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</si>
  <si>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</si>
  <si>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</si>
  <si>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</si>
  <si>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</si>
  <si>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</si>
  <si>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</si>
  <si>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</si>
  <si>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</si>
  <si>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</si>
  <si>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</si>
  <si>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</si>
  <si>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</si>
  <si>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</si>
  <si>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</si>
  <si>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</si>
  <si>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</si>
  <si>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</si>
  <si>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</si>
  <si>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</si>
  <si>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</si>
  <si>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</si>
  <si>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</si>
  <si>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</si>
  <si>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</si>
  <si>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</si>
  <si>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</si>
  <si>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</si>
  <si>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</si>
  <si>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</si>
  <si>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</si>
  <si>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</si>
  <si>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</si>
  <si>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</si>
  <si>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</si>
  <si>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</si>
  <si>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</si>
  <si>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</si>
  <si>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</si>
  <si>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</si>
  <si>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</si>
  <si>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</si>
  <si>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</si>
  <si>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</si>
  <si>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</si>
  <si>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</si>
  <si>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</si>
  <si>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</si>
  <si>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</si>
  <si>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</si>
  <si>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</si>
  <si>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</si>
  <si>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</si>
  <si>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</si>
  <si>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</si>
  <si>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</si>
  <si>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</si>
  <si>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</si>
  <si>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</si>
  <si>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</si>
  <si>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</si>
  <si>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</si>
  <si>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</si>
  <si>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</si>
  <si>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</si>
  <si>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</si>
  <si>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</si>
  <si>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Typ:</t>
  </si>
  <si>
    <t>Warten</t>
  </si>
  <si>
    <t>Fahren</t>
  </si>
  <si>
    <t>Prozente 1</t>
  </si>
  <si>
    <t>Prozente2</t>
  </si>
  <si>
    <t>Spalte3</t>
  </si>
  <si>
    <t>Dauer</t>
  </si>
  <si>
    <t>=LET(xA;FILTER(Tabelle1[[Datum]:[Dauer]];Tabelle1[Datum]='Gantt Diagramm'!B1);
xDienst;(INDEX(xA;;2));
xStart;MINWENNS(INDEX(xA;;10);INDEX(xA;;2);INDEX(xA;;2));
HSTAPELN(xDienst;xStart))</t>
  </si>
  <si>
    <t>Diagramm aus Bereich mit Spaltenüberschriften</t>
  </si>
  <si>
    <t>- nicht dynamisch</t>
  </si>
  <si>
    <t>-dynamisch</t>
  </si>
  <si>
    <t>- alle Daten mittels 1x LET inn I4</t>
  </si>
  <si>
    <t>- Berechnung Prozente gesondert aus A4# …</t>
  </si>
  <si>
    <t>- dynamisch</t>
  </si>
  <si>
    <t>- Berechnung ausserhalb LET mit Bezug auf LET-Ergebnis  A31# funktioniert</t>
  </si>
  <si>
    <t>- Berechnung innerhalb LET mit Bezug auf LET-Ergebnis xa funktioniert nicht</t>
  </si>
  <si>
    <t>Diagramm nur aus Wertebereich, ohne Spaltenüberschriften</t>
  </si>
  <si>
    <t>-Legende ok</t>
  </si>
  <si>
    <t>-Legende niO (Anmerkung: bei manueller Zuweisung ist Diagramm nicht mehr dynamisch)</t>
  </si>
  <si>
    <t>=MINWENNS(INDEX(A33#;;10); INDEX(A31#;;2); INDEX(A31#;;2))</t>
  </si>
  <si>
    <t>- Zahlenformatierung auf  0,00%;;;@ für die Datenbeschriftung funktioniert nicht (Unterdrückung 0)</t>
  </si>
  <si>
    <t>- Zahlenformatierung auf  0,00%;;;@ für die Datenbeschriftung (Unterdrückung 0)</t>
  </si>
  <si>
    <t>Prozente innerhalb LET</t>
  </si>
  <si>
    <t>Prozente mit =INDEX(A4#;;3)/(INDEX(A4#;;3)+INDEX(A4#;;4))</t>
  </si>
  <si>
    <t>- zumindest % formatieren!</t>
  </si>
  <si>
    <t>Hinweise:</t>
  </si>
  <si>
    <t>- Dienst als Text ausgeben</t>
  </si>
  <si>
    <t>--&gt; "Pseudolegende" könnte - wie hier - über Textfelder manuell erzeugt werden</t>
  </si>
  <si>
    <t>- Zusatzspalten auf Einsätze</t>
  </si>
  <si>
    <t xml:space="preserve">   hier nicht erforderlich</t>
  </si>
  <si>
    <t>mein MIN- / MAXWENNS-Problem - hier noch mit Zusatzspalten auf Einsätze!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</si>
</sst>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"/>
    <numFmt numFmtId="165" formatCode="[$-F400]h:mm:ss\ AM/PM"/>
    <numFmt numFmtId="166" formatCode="0.00%;;;@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  <font>
      <sz val="11"/>
      <color rgb="FFFF0000"/>
      <name val="Aptos Narrow"/>
      <family val="2"/>
      <scheme val="minor"/>
    </font>
    <font>
      <sz val="11"/>
      <color theme="9" tint="-0.249977111117893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4" fontId="0" fillId="0" borderId="0" xfId="0" applyNumberFormat="1"/>
    <xf numFmtId="165" fontId="0" fillId="0" borderId="0" xfId="0" applyNumberFormat="1"/>
    <xf numFmtId="10" fontId="0" fillId="0" borderId="0" xfId="0" applyNumberFormat="1"/>
    <xf numFmtId="0" fontId="3" fillId="0" borderId="0" xfId="0" applyFont="1"/>
    <xf numFmtId="0" fontId="4" fillId="0" borderId="0" xfId="0" applyFont="1"/>
    <xf numFmtId="20" fontId="4" fillId="0" borderId="0" xfId="0" applyNumberFormat="1" applyFont="1"/>
    <xf numFmtId="164" fontId="4" fillId="0" borderId="0" xfId="0" applyNumberFormat="1" applyFont="1"/>
    <xf numFmtId="0" fontId="1" fillId="0" borderId="0" xfId="0" applyFont="1" applyAlignment="1">
      <alignment wrapText="1"/>
    </xf>
    <xf numFmtId="14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165" fontId="0" fillId="0" borderId="0" xfId="0" quotePrefix="1" applyNumberFormat="1"/>
    <xf numFmtId="2" fontId="0" fillId="0" borderId="0" xfId="0" applyNumberFormat="1"/>
    <xf numFmtId="166" fontId="0" fillId="0" borderId="0" xfId="0" applyNumberFormat="1"/>
    <xf numFmtId="0" fontId="0" fillId="0" borderId="0" xfId="0" quotePrefix="1"/>
    <xf numFmtId="0" fontId="7" fillId="0" borderId="0" xfId="0" quotePrefix="1" applyFont="1"/>
    <xf numFmtId="0" fontId="7" fillId="0" borderId="0" xfId="0" applyFont="1"/>
    <xf numFmtId="0" fontId="8" fillId="0" borderId="0" xfId="0" quotePrefix="1" applyFont="1"/>
    <xf numFmtId="0" fontId="8" fillId="0" borderId="0" xfId="0" applyFont="1"/>
    <xf numFmtId="0" fontId="0" fillId="0" borderId="1" xfId="0" applyBorder="1"/>
    <xf numFmtId="0" fontId="7" fillId="0" borderId="1" xfId="0" quotePrefix="1" applyFont="1" applyBorder="1"/>
    <xf numFmtId="0" fontId="8" fillId="0" borderId="1" xfId="0" quotePrefix="1" applyFont="1" applyBorder="1"/>
    <xf numFmtId="0" fontId="9" fillId="0" borderId="0" xfId="0" applyFont="1"/>
    <xf numFmtId="0" fontId="1" fillId="0" borderId="0" xfId="0" applyFont="1"/>
    <xf numFmtId="165" fontId="1" fillId="0" borderId="0" xfId="0" applyNumberFormat="1" applyFont="1"/>
    <xf numFmtId="14" fontId="1" fillId="0" borderId="0" xfId="0" applyNumberFormat="1" applyFont="1"/>
    <xf numFmtId="14" fontId="1" fillId="0" borderId="0" xfId="0" applyNumberFormat="1" applyFont="1" applyAlignment="1">
      <alignment horizontal="centerContinuous"/>
    </xf>
    <xf numFmtId="0" fontId="1" fillId="0" borderId="0" xfId="0" applyFont="1" applyAlignment="1">
      <alignment horizontal="centerContinuous"/>
    </xf>
    <xf numFmtId="14" fontId="1" fillId="0" borderId="0" xfId="0" quotePrefix="1" applyNumberFormat="1" applyFont="1" applyAlignment="1">
      <alignment horizontal="centerContinuous"/>
    </xf>
    <xf numFmtId="14" fontId="7" fillId="0" borderId="0" xfId="0" quotePrefix="1" applyNumberFormat="1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10" fillId="0" borderId="0" xfId="0" applyFont="1"/>
  </cellXfs>
  <cellStyles count="1">
    <cellStyle name="Standard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numFmt numFmtId="0" formatCode="General"/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numFmt numFmtId="0" formatCode="General"/>
      <alignment horizontal="general" vertical="bottom" textRotation="0" wrapText="0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bottom" textRotation="0" wrapText="0" indent="0" justifyLastLine="0" shrinkToFit="0" readingOrder="0"/>
      <protection locked="0" hidden="0"/>
    </dxf>
    <dxf>
      <alignment horizontal="general" vertical="bottom" textRotation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indent="0" justifyLastLine="0" shrinkToFit="0" readingOrder="0"/>
    </dxf>
    <dxf>
      <alignment horizontal="general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'Gantt Diagramm'!$B$1</c:f>
          <c:strCache>
            <c:ptCount val="1"/>
            <c:pt idx="0">
              <c:v>05.11.2025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'Gantt Diagramm'!$B$3</c:f>
              <c:strCache>
                <c:ptCount val="1"/>
                <c:pt idx="0">
                  <c:v>Startzeit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'Gantt Diagramm'!$A$4:$A$11</c:f>
              <c:strCach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strCache>
            </c:strRef>
          </c:cat>
          <c:val>
            <c:numRef>
              <c:f>'Gantt Diagramm'!$B$4:$B$11</c:f>
              <c:numCache>
                <c:formatCode>[$-F400]h:mm:ss\ AM/PM</c:formatCode>
                <c:ptCount val="8"/>
                <c:pt idx="0">
                  <c:v>0.11458333333333333</c:v>
                </c:pt>
                <c:pt idx="1">
                  <c:v>0.11458333333333333</c:v>
                </c:pt>
                <c:pt idx="2">
                  <c:v>0.125</c:v>
                </c:pt>
                <c:pt idx="3">
                  <c:v>0.41666666666666669</c:v>
                </c:pt>
                <c:pt idx="4">
                  <c:v>0.45833333333333331</c:v>
                </c:pt>
                <c:pt idx="5">
                  <c:v>0.72916666666666663</c:v>
                </c:pt>
                <c:pt idx="6">
                  <c:v>0.72916666666666663</c:v>
                </c:pt>
                <c:pt idx="7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C6-436D-AE0D-51789969892E}"/>
            </c:ext>
          </c:extLst>
        </c:ser>
        <c:ser>
          <c:idx val="1"/>
          <c:order val="1"/>
          <c:tx>
            <c:strRef>
              <c:f>'Gantt Diagramm'!$C$3</c:f>
              <c:strCache>
                <c:ptCount val="1"/>
                <c:pt idx="0">
                  <c:v>Warten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4840553-BC56-45E7-B9BC-DD3CD82C4E6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F1C6-436D-AE0D-51789969892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4F25864-1015-48D5-BDCD-FA18B976E4B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F1C6-436D-AE0D-51789969892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F8B5525-E187-4079-A9E5-86CE2CDA3BB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F1C6-436D-AE0D-51789969892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A817538-EEBC-4AB7-A1DC-7EE19E82772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F1C6-436D-AE0D-51789969892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5449AA5-69E2-4FEF-B3FC-748AED17C36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F1C6-436D-AE0D-51789969892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65EA545-8D28-4977-B5F2-FE8973ADB65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F1C6-436D-AE0D-51789969892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81083A1-87CE-4985-B680-2F9D8A3434F0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1C6-436D-AE0D-51789969892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8BA25AD-0B21-4AA8-9FC8-0C6FB77522F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F1C6-436D-AE0D-5178996989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'Gantt Diagramm'!$A$4:$A$11</c:f>
              <c:strCach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strCache>
            </c:strRef>
          </c:cat>
          <c:val>
            <c:numRef>
              <c:f>'Gantt Diagramm'!$C$4:$C$11</c:f>
              <c:numCache>
                <c:formatCode>[$-F400]h:mm:ss\ AM/PM</c:formatCode>
                <c:ptCount val="8"/>
                <c:pt idx="0">
                  <c:v>0.32500000000000001</c:v>
                </c:pt>
                <c:pt idx="1">
                  <c:v>0.24027777777777776</c:v>
                </c:pt>
                <c:pt idx="2">
                  <c:v>0.18263888888888891</c:v>
                </c:pt>
                <c:pt idx="3">
                  <c:v>0.28333333333333327</c:v>
                </c:pt>
                <c:pt idx="4">
                  <c:v>7.5694444444444453E-2</c:v>
                </c:pt>
                <c:pt idx="5">
                  <c:v>0.21805555555555567</c:v>
                </c:pt>
                <c:pt idx="6">
                  <c:v>0.32500000000000007</c:v>
                </c:pt>
                <c:pt idx="7">
                  <c:v>0.32500000000000007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Diagramm'!$E$4:$E$20</c15:f>
                <c15:dlblRangeCache>
                  <c:ptCount val="17"/>
                  <c:pt idx="0">
                    <c:v>100,00%</c:v>
                  </c:pt>
                  <c:pt idx="1">
                    <c:v>73,93%</c:v>
                  </c:pt>
                  <c:pt idx="2">
                    <c:v>56,20%</c:v>
                  </c:pt>
                  <c:pt idx="3">
                    <c:v>87,18%</c:v>
                  </c:pt>
                  <c:pt idx="4">
                    <c:v>26,59%</c:v>
                  </c:pt>
                  <c:pt idx="5">
                    <c:v>67,09%</c:v>
                  </c:pt>
                  <c:pt idx="6">
                    <c:v>100,00%</c:v>
                  </c:pt>
                  <c:pt idx="7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F1C6-436D-AE0D-51789969892E}"/>
            </c:ext>
          </c:extLst>
        </c:ser>
        <c:ser>
          <c:idx val="2"/>
          <c:order val="2"/>
          <c:tx>
            <c:strRef>
              <c:f>'Gantt Diagramm'!$D$3</c:f>
              <c:strCache>
                <c:ptCount val="1"/>
                <c:pt idx="0">
                  <c:v>Fahren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A9EAC5E-391B-4F65-ADC2-9B7C1A45AEC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F1C6-436D-AE0D-51789969892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B848EC9-4F8F-4AA7-ACD2-FED7FA2E48A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F1C6-436D-AE0D-51789969892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9AE6F2B-E69B-4BDB-8414-6BBB310FC6A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F1C6-436D-AE0D-51789969892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31DA495-AF6F-4BFB-BC02-2C4866840DA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F1C6-436D-AE0D-51789969892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2FE4C16-6844-4804-9BED-535E8A94EA9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F1C6-436D-AE0D-51789969892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3C33B78-8CCE-4A06-9C78-A5E79EC2628D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F1C6-436D-AE0D-51789969892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E7B6F59-4C03-4222-9E66-37EFB0336DD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F1C6-436D-AE0D-51789969892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AD1E709-3012-4BE8-ADA5-8366F86C1FE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F1C6-436D-AE0D-51789969892E}"/>
                </c:ext>
              </c:extLst>
            </c:dLbl>
            <c:numFmt formatCode="0.00%;;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'Gantt Diagramm'!$A$4:$A$11</c:f>
              <c:strCach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strCache>
            </c:strRef>
          </c:cat>
          <c:val>
            <c:numRef>
              <c:f>'Gantt Diagramm'!$D$4:$D$11</c:f>
              <c:numCache>
                <c:formatCode>[$-F400]h:mm:ss\ AM/PM</c:formatCode>
                <c:ptCount val="8"/>
                <c:pt idx="0">
                  <c:v>0</c:v>
                </c:pt>
                <c:pt idx="1">
                  <c:v>8.4722222222222227E-2</c:v>
                </c:pt>
                <c:pt idx="2">
                  <c:v>0.1423611111111111</c:v>
                </c:pt>
                <c:pt idx="3">
                  <c:v>4.1666666666666741E-2</c:v>
                </c:pt>
                <c:pt idx="4">
                  <c:v>0.2090277777777777</c:v>
                </c:pt>
                <c:pt idx="5">
                  <c:v>0.1069444444444444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Diagramm'!$F$4:$F$20</c15:f>
                <c15:dlblRangeCache>
                  <c:ptCount val="17"/>
                  <c:pt idx="0">
                    <c:v>0,00%</c:v>
                  </c:pt>
                  <c:pt idx="1">
                    <c:v>26,07%</c:v>
                  </c:pt>
                  <c:pt idx="2">
                    <c:v>43,80%</c:v>
                  </c:pt>
                  <c:pt idx="3">
                    <c:v>12,82%</c:v>
                  </c:pt>
                  <c:pt idx="4">
                    <c:v>73,41%</c:v>
                  </c:pt>
                  <c:pt idx="5">
                    <c:v>32,91%</c:v>
                  </c:pt>
                  <c:pt idx="6">
                    <c:v>0,00%</c:v>
                  </c:pt>
                  <c:pt idx="7">
                    <c:v>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F1C6-436D-AE0D-517899698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1504096"/>
        <c:axId val="911518016"/>
      </c:barChart>
      <c:catAx>
        <c:axId val="911504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11518016"/>
        <c:crosses val="autoZero"/>
        <c:auto val="1"/>
        <c:lblAlgn val="ctr"/>
        <c:lblOffset val="100"/>
        <c:noMultiLvlLbl val="0"/>
      </c:catAx>
      <c:valAx>
        <c:axId val="911518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11504096"/>
        <c:crosses val="autoZero"/>
        <c:crossBetween val="between"/>
        <c:majorUnit val="0.25"/>
        <c:minorUnit val="0.125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'Gantt Diagramm'!$B$1</c:f>
          <c:strCache>
            <c:ptCount val="1"/>
            <c:pt idx="0">
              <c:v>05.11.2025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'Gantt Diagramm'!$J$4:$J$11</c:f>
              <c:strCach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strCache>
            </c:strRef>
          </c:cat>
          <c:val>
            <c:numRef>
              <c:f>'Gantt Diagramm'!$K$4:$K$11</c:f>
              <c:numCache>
                <c:formatCode>General</c:formatCode>
                <c:ptCount val="8"/>
                <c:pt idx="0">
                  <c:v>0.11458333333333333</c:v>
                </c:pt>
                <c:pt idx="1">
                  <c:v>0.11458333333333333</c:v>
                </c:pt>
                <c:pt idx="2">
                  <c:v>0.125</c:v>
                </c:pt>
                <c:pt idx="3">
                  <c:v>0.41666666666666669</c:v>
                </c:pt>
                <c:pt idx="4">
                  <c:v>0.45833333333333331</c:v>
                </c:pt>
                <c:pt idx="5">
                  <c:v>0.72916666666666663</c:v>
                </c:pt>
                <c:pt idx="6">
                  <c:v>0.72916666666666663</c:v>
                </c:pt>
                <c:pt idx="7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61-4BB9-A871-2D49A859A00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A318A28-A88C-4F33-9977-81BF750DE825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F61-4BB9-A871-2D49A859A00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D79F5EC-93A2-4EE4-BA48-8E13D45261B5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F61-4BB9-A871-2D49A859A00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1D1A917-0FC8-45C9-B534-6B8B16295665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DF61-4BB9-A871-2D49A859A00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F6CA842-EBBA-42C3-81E7-3FBE301B065E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F61-4BB9-A871-2D49A859A00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149D524-FF80-4747-B8A6-1BBFAFAB36D9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F61-4BB9-A871-2D49A859A00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9059D63-599D-47F1-A818-E3D96F3B39DF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F61-4BB9-A871-2D49A859A00F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FB31CD0-D56C-42C6-8438-940949D85552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F61-4BB9-A871-2D49A859A00F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CE6C294-9D9E-4C79-850F-D3B171DD3A10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F61-4BB9-A871-2D49A859A00F}"/>
                </c:ext>
              </c:extLst>
            </c:dLbl>
            <c:numFmt formatCode="0.00%;;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'Gantt Diagramm'!$J$4:$J$11</c:f>
              <c:strCach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strCache>
            </c:strRef>
          </c:cat>
          <c:val>
            <c:numRef>
              <c:f>'Gantt Diagramm'!$L$4:$L$11</c:f>
              <c:numCache>
                <c:formatCode>General</c:formatCode>
                <c:ptCount val="8"/>
                <c:pt idx="0">
                  <c:v>0.32500000000000001</c:v>
                </c:pt>
                <c:pt idx="1">
                  <c:v>0.24027777777777776</c:v>
                </c:pt>
                <c:pt idx="2">
                  <c:v>0.18263888888888891</c:v>
                </c:pt>
                <c:pt idx="3">
                  <c:v>0.28333333333333327</c:v>
                </c:pt>
                <c:pt idx="4">
                  <c:v>7.5694444444444453E-2</c:v>
                </c:pt>
                <c:pt idx="5">
                  <c:v>0.21805555555555567</c:v>
                </c:pt>
                <c:pt idx="6">
                  <c:v>0.32500000000000007</c:v>
                </c:pt>
                <c:pt idx="7">
                  <c:v>0.32500000000000007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Diagramm'!$N$4:$N$20</c15:f>
                <c15:dlblRangeCache>
                  <c:ptCount val="17"/>
                  <c:pt idx="0">
                    <c:v>100,00%</c:v>
                  </c:pt>
                  <c:pt idx="1">
                    <c:v>73,93%</c:v>
                  </c:pt>
                  <c:pt idx="2">
                    <c:v>56,20%</c:v>
                  </c:pt>
                  <c:pt idx="3">
                    <c:v>87,18%</c:v>
                  </c:pt>
                  <c:pt idx="4">
                    <c:v>26,59%</c:v>
                  </c:pt>
                  <c:pt idx="5">
                    <c:v>67,09%</c:v>
                  </c:pt>
                  <c:pt idx="6">
                    <c:v>100,00%</c:v>
                  </c:pt>
                  <c:pt idx="7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DF61-4BB9-A871-2D49A859A00F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.00%;;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'Gantt Diagramm'!$J$4:$J$11</c:f>
              <c:strCach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strCache>
            </c:strRef>
          </c:cat>
          <c:val>
            <c:numRef>
              <c:f>'Gantt Diagramm'!$M$4:$M$11</c:f>
              <c:numCache>
                <c:formatCode>General</c:formatCode>
                <c:ptCount val="8"/>
                <c:pt idx="0">
                  <c:v>0</c:v>
                </c:pt>
                <c:pt idx="1">
                  <c:v>8.4722222222222227E-2</c:v>
                </c:pt>
                <c:pt idx="2">
                  <c:v>0.1423611111111111</c:v>
                </c:pt>
                <c:pt idx="3">
                  <c:v>4.1666666666666741E-2</c:v>
                </c:pt>
                <c:pt idx="4">
                  <c:v>0.2090277777777777</c:v>
                </c:pt>
                <c:pt idx="5">
                  <c:v>0.1069444444444444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61-4BB9-A871-2D49A859A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84042288"/>
        <c:axId val="1784056688"/>
      </c:barChart>
      <c:catAx>
        <c:axId val="1784042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84056688"/>
        <c:crosses val="autoZero"/>
        <c:auto val="1"/>
        <c:lblAlgn val="ctr"/>
        <c:lblOffset val="100"/>
        <c:noMultiLvlLbl val="0"/>
      </c:catAx>
      <c:valAx>
        <c:axId val="1784056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F400]h:mm:ss\ AM/PM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84042288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'Gantt Diagramm'!$B$1</c:f>
          <c:strCache>
            <c:ptCount val="1"/>
            <c:pt idx="0">
              <c:v>05.11.2025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'Gantt Diagramm'!$K$3</c:f>
              <c:strCache>
                <c:ptCount val="1"/>
                <c:pt idx="0">
                  <c:v>Startzeit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'Gantt Diagramm'!$J$4:$J$9</c:f>
              <c:strCache>
                <c:ptCount val="6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</c:strCache>
            </c:strRef>
          </c:cat>
          <c:val>
            <c:numRef>
              <c:f>'Gantt Diagramm'!$K$4:$K$9</c:f>
              <c:numCache>
                <c:formatCode>General</c:formatCode>
                <c:ptCount val="6"/>
                <c:pt idx="0">
                  <c:v>0.11458333333333333</c:v>
                </c:pt>
                <c:pt idx="1">
                  <c:v>0.11458333333333333</c:v>
                </c:pt>
                <c:pt idx="2">
                  <c:v>0.125</c:v>
                </c:pt>
                <c:pt idx="3">
                  <c:v>0.41666666666666669</c:v>
                </c:pt>
                <c:pt idx="4">
                  <c:v>0.45833333333333331</c:v>
                </c:pt>
                <c:pt idx="5">
                  <c:v>0.72916666666666663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5-4BDA-86A8-C8457FFDC657}"/>
            </c:ext>
          </c:extLst>
        </c:ser>
        <c:ser>
          <c:idx val="1"/>
          <c:order val="1"/>
          <c:tx>
            <c:strRef>
              <c:f>'Gantt Diagramm'!$L$3</c:f>
              <c:strCache>
                <c:ptCount val="1"/>
                <c:pt idx="0">
                  <c:v>Warten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A4657E0-FF3F-4AF2-A1EA-D1B66E736A0F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8F5-4BDA-86A8-C8457FFDC65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25C3994-B0D1-4D73-B121-67189439F6FB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18F5-4BDA-86A8-C8457FFDC65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EDF5D9A-AF53-450E-A43B-320BDA04E057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18F5-4BDA-86A8-C8457FFDC65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DE4D701-0FC8-42AC-AEA4-E389E6E6C644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18F5-4BDA-86A8-C8457FFDC65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D186C87-BB12-40B9-B9DA-E1446648618F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18F5-4BDA-86A8-C8457FFDC65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B3374D8-24AA-4D17-9E40-E873F9C395B9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18F5-4BDA-86A8-C8457FFDC657}"/>
                </c:ext>
              </c:extLst>
            </c:dLbl>
            <c:numFmt formatCode="0.00%;;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'Gantt Diagramm'!$J$4:$J$9</c:f>
              <c:strCache>
                <c:ptCount val="6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</c:strCache>
            </c:strRef>
          </c:cat>
          <c:val>
            <c:numRef>
              <c:f>'Gantt Diagramm'!$L$4:$L$9</c:f>
              <c:numCache>
                <c:formatCode>General</c:formatCode>
                <c:ptCount val="6"/>
                <c:pt idx="0">
                  <c:v>0.32500000000000001</c:v>
                </c:pt>
                <c:pt idx="1">
                  <c:v>0.24027777777777776</c:v>
                </c:pt>
                <c:pt idx="2">
                  <c:v>0.18263888888888891</c:v>
                </c:pt>
                <c:pt idx="3">
                  <c:v>0.28333333333333327</c:v>
                </c:pt>
                <c:pt idx="4">
                  <c:v>7.5694444444444453E-2</c:v>
                </c:pt>
                <c:pt idx="5">
                  <c:v>0.21805555555555567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Diagramm'!$N$4:$N$20</c15:f>
                <c15:dlblRangeCache>
                  <c:ptCount val="17"/>
                  <c:pt idx="0">
                    <c:v>100,00%</c:v>
                  </c:pt>
                  <c:pt idx="1">
                    <c:v>73,93%</c:v>
                  </c:pt>
                  <c:pt idx="2">
                    <c:v>56,20%</c:v>
                  </c:pt>
                  <c:pt idx="3">
                    <c:v>87,18%</c:v>
                  </c:pt>
                  <c:pt idx="4">
                    <c:v>26,59%</c:v>
                  </c:pt>
                  <c:pt idx="5">
                    <c:v>67,09%</c:v>
                  </c:pt>
                  <c:pt idx="6">
                    <c:v>100,00%</c:v>
                  </c:pt>
                  <c:pt idx="7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18F5-4BDA-86A8-C8457FFDC657}"/>
            </c:ext>
          </c:extLst>
        </c:ser>
        <c:ser>
          <c:idx val="2"/>
          <c:order val="2"/>
          <c:tx>
            <c:strRef>
              <c:f>'Gantt Diagramm'!$M$3</c:f>
              <c:strCache>
                <c:ptCount val="1"/>
                <c:pt idx="0">
                  <c:v>Fahren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E385F53-410F-46B8-93E5-30ADB93B6788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18F5-4BDA-86A8-C8457FFDC65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D445302-CDEB-4280-A091-8E85C655809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18F5-4BDA-86A8-C8457FFDC65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E5BD76D-7747-4287-808A-BF2820E7A56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18F5-4BDA-86A8-C8457FFDC65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B34A8B3-3F8D-4639-B026-38E25A9D634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18F5-4BDA-86A8-C8457FFDC65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558B538-60B5-4D9D-AAD2-D8B3EF74A7FE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18F5-4BDA-86A8-C8457FFDC65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340121A-82CD-4EDB-81DC-6503485C48C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18F5-4BDA-86A8-C8457FFDC657}"/>
                </c:ext>
              </c:extLst>
            </c:dLbl>
            <c:numFmt formatCode="0.00%;;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'Gantt Diagramm'!$J$4:$J$9</c:f>
              <c:strCache>
                <c:ptCount val="6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</c:strCache>
            </c:strRef>
          </c:cat>
          <c:val>
            <c:numRef>
              <c:f>'Gantt Diagramm'!$M$4:$M$9</c:f>
              <c:numCache>
                <c:formatCode>General</c:formatCode>
                <c:ptCount val="6"/>
                <c:pt idx="0">
                  <c:v>0</c:v>
                </c:pt>
                <c:pt idx="1">
                  <c:v>8.4722222222222227E-2</c:v>
                </c:pt>
                <c:pt idx="2">
                  <c:v>0.1423611111111111</c:v>
                </c:pt>
                <c:pt idx="3">
                  <c:v>4.1666666666666741E-2</c:v>
                </c:pt>
                <c:pt idx="4">
                  <c:v>0.2090277777777777</c:v>
                </c:pt>
                <c:pt idx="5">
                  <c:v>0.1069444444444444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Diagramm'!$O$4:$O$20</c15:f>
                <c15:dlblRangeCache>
                  <c:ptCount val="17"/>
                  <c:pt idx="0">
                    <c:v>0,00%</c:v>
                  </c:pt>
                  <c:pt idx="1">
                    <c:v>26,07%</c:v>
                  </c:pt>
                  <c:pt idx="2">
                    <c:v>43,80%</c:v>
                  </c:pt>
                  <c:pt idx="3">
                    <c:v>12,82%</c:v>
                  </c:pt>
                  <c:pt idx="4">
                    <c:v>73,41%</c:v>
                  </c:pt>
                  <c:pt idx="5">
                    <c:v>32,91%</c:v>
                  </c:pt>
                  <c:pt idx="6">
                    <c:v>0,00%</c:v>
                  </c:pt>
                  <c:pt idx="7">
                    <c:v>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18F5-4BDA-86A8-C8457FFDC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0163088"/>
        <c:axId val="1790156848"/>
      </c:barChart>
      <c:catAx>
        <c:axId val="1790163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90156848"/>
        <c:crosses val="autoZero"/>
        <c:auto val="1"/>
        <c:lblAlgn val="ctr"/>
        <c:lblOffset val="100"/>
        <c:noMultiLvlLbl val="0"/>
      </c:catAx>
      <c:valAx>
        <c:axId val="1790156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F400]h:mm:ss\ AM/PM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90163088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9525</xdr:rowOff>
    </xdr:from>
    <xdr:to>
      <xdr:col>5</xdr:col>
      <xdr:colOff>752475</xdr:colOff>
      <xdr:row>22</xdr:row>
      <xdr:rowOff>180975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E04DEF1E-F7F0-E451-3B01-E6C59E657B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752475</xdr:colOff>
      <xdr:row>10</xdr:row>
      <xdr:rowOff>0</xdr:rowOff>
    </xdr:from>
    <xdr:to>
      <xdr:col>14</xdr:col>
      <xdr:colOff>752475</xdr:colOff>
      <xdr:row>23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734279E-7230-4BFE-B3EE-1BB0B31332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4762</xdr:colOff>
      <xdr:row>10</xdr:row>
      <xdr:rowOff>9526</xdr:rowOff>
    </xdr:from>
    <xdr:to>
      <xdr:col>22</xdr:col>
      <xdr:colOff>4762</xdr:colOff>
      <xdr:row>23</xdr:row>
      <xdr:rowOff>9525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6DF3DE6B-211D-9E4E-13C1-103191ED17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0.35417</cdr:x>
      <cdr:y>0.89313</cdr:y>
    </cdr:from>
    <cdr:to>
      <cdr:x>0.48958</cdr:x>
      <cdr:y>0.9542</cdr:y>
    </cdr:to>
    <cdr:sp macro="" textlink="'Gantt Diagramm'!$L$3">
      <cdr:nvSpPr>
        <cdr:cNvPr id="3" name="Textfeld 2">
          <a:extLst xmlns:a="http://schemas.openxmlformats.org/drawingml/2006/main">
            <a:ext uri="{FF2B5EF4-FFF2-40B4-BE49-F238E27FC236}">
              <a16:creationId xmlns:a16="http://schemas.microsoft.com/office/drawing/2014/main" id="{FB9B0D99-809C-8D9E-F4CB-F8D5A91A6DEA}"/>
            </a:ext>
          </a:extLst>
        </cdr:cNvPr>
        <cdr:cNvSpPr txBox="1"/>
      </cdr:nvSpPr>
      <cdr:spPr>
        <a:xfrm xmlns:a="http://schemas.openxmlformats.org/drawingml/2006/main">
          <a:off x="1619250" y="2228850"/>
          <a:ext cx="619125" cy="1524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lumMod val="40000"/>
            <a:lumOff val="60000"/>
          </a:schemeClr>
        </a:solidFill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7094800F-B5B9-4DF3-8685-9D258F853C35}" type="TxLink">
            <a:rPr lang="en-US" sz="800" b="0" i="0" u="none" strike="noStrike" kern="1200">
              <a:solidFill>
                <a:srgbClr val="000000"/>
              </a:solidFill>
              <a:latin typeface="Aptos Narrow"/>
            </a:rPr>
            <a:pPr algn="ctr"/>
            <a:t>Warten</a:t>
          </a:fld>
          <a:endParaRPr lang="de-DE" sz="800" kern="1200"/>
        </a:p>
      </cdr:txBody>
    </cdr:sp>
  </cdr:relSizeAnchor>
  <cdr:relSizeAnchor xmlns:cdr="http://schemas.openxmlformats.org/drawingml/2006/chartDrawing">
    <cdr:from>
      <cdr:x>0.54028</cdr:x>
      <cdr:y>0.89822</cdr:y>
    </cdr:from>
    <cdr:to>
      <cdr:x>0.67569</cdr:x>
      <cdr:y>0.95929</cdr:y>
    </cdr:to>
    <cdr:sp macro="" textlink="'Gantt Diagramm'!$M$3">
      <cdr:nvSpPr>
        <cdr:cNvPr id="4" name="Textfeld 1">
          <a:extLst xmlns:a="http://schemas.openxmlformats.org/drawingml/2006/main">
            <a:ext uri="{FF2B5EF4-FFF2-40B4-BE49-F238E27FC236}">
              <a16:creationId xmlns:a16="http://schemas.microsoft.com/office/drawing/2014/main" id="{617E0CCA-4631-78A2-3E21-E287BAC9D933}"/>
            </a:ext>
          </a:extLst>
        </cdr:cNvPr>
        <cdr:cNvSpPr txBox="1"/>
      </cdr:nvSpPr>
      <cdr:spPr>
        <a:xfrm xmlns:a="http://schemas.openxmlformats.org/drawingml/2006/main">
          <a:off x="2470150" y="2241550"/>
          <a:ext cx="619125" cy="1524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BB563CE-8773-4750-BAB8-792406A8CCBC}" type="TxLink">
            <a:rPr lang="en-US" sz="800" b="0" i="0" u="none" strike="noStrike" kern="1200">
              <a:solidFill>
                <a:srgbClr val="000000"/>
              </a:solidFill>
              <a:latin typeface="Aptos Narrow"/>
            </a:rPr>
            <a:t>Fahren</a:t>
          </a:fld>
          <a:endParaRPr lang="de-DE" sz="800" kern="1200"/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K118" totalsRowShown="0" headerRowDxfId="12" dataDxfId="11">
  <autoFilter ref="A2:K118" xr:uid="{72090BC2-157E-47D5-83DE-1CF9A9F67FB4}"/>
  <tableColumns count="11">
    <tableColumn id="1" xr3:uid="{0A111667-428D-4F1C-9461-FABACCAB9FD8}" name="Datum" dataDxfId="10"/>
    <tableColumn id="2" xr3:uid="{B56C8238-92DA-4424-B572-72D5F18BE0C0}" name="Dienst" dataDxfId="9"/>
    <tableColumn id="3" xr3:uid="{C89A30E2-BDC2-4DE7-9A73-5D498C32756B}" name="EinsatzNr" dataDxfId="8"/>
    <tableColumn id="4" xr3:uid="{9200DB92-36B8-45E5-AB9A-A1C0FB676D48}" name="Startzeit" dataDxfId="7"/>
    <tableColumn id="5" xr3:uid="{AFCC4C93-CC0C-4CBA-B506-540C061655D9}" name="Spalte1" dataDxfId="6"/>
    <tableColumn id="6" xr3:uid="{8D44B409-E2A6-4500-ADD9-F1BFCAA68FA3}" name="Endzeit" dataDxfId="5"/>
    <tableColumn id="7" xr3:uid="{E670222E-7DD8-4781-B839-9FE5BD975F7F}" name="Spalte2" dataDxfId="4"/>
    <tableColumn id="8" xr3:uid="{AF09DACC-CAAA-4A3E-8C28-FBBAA3A3C789}" name="Typ" dataDxfId="3"/>
    <tableColumn id="9" xr3:uid="{CC8B7FA8-B1D1-435F-BBF1-9158B7F6A669}" name="Bemerkung" dataDxfId="2"/>
    <tableColumn id="10" xr3:uid="{08387191-90B0-4EA5-82AC-036557A6307F}" name="Spalte3" dataDxfId="1">
      <calculatedColumnFormula>--Tabelle1[[#This Row],[Startzeit]]</calculatedColumnFormula>
    </tableColumn>
    <tableColumn id="11" xr3:uid="{1D903AC3-EB89-4786-86A0-24CF08055820}" name="Dauer" dataDxfId="0">
      <calculatedColumnFormula>Tabelle1[[#This Row],[Endzeit]]-Tabelle1[[#This Row],[Startzeit]]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dimension ref="A1:Q131"/>
  <sheetViews>
    <sheetView tabSelected="1" topLeftCell="A16" workbookViewId="0">
      <selection activeCell="A31" sqref="A31"/>
    </sheetView>
  </sheetViews>
  <sheetFormatPr baseColWidth="10" defaultRowHeight="15" x14ac:dyDescent="0.25"/>
  <cols>
    <col min="2" max="4" width="11.42578125" style="2"/>
  </cols>
  <sheetData>
    <row r="1" spans="1:15" x14ac:dyDescent="0.25">
      <c r="A1" t="s">
        <v>133</v>
      </c>
      <c r="B1" s="27">
        <v>45966</v>
      </c>
    </row>
    <row r="2" spans="1:15" x14ac:dyDescent="0.25">
      <c r="A2" t="s">
        <v>134</v>
      </c>
      <c r="B2" t="s">
        <v>135</v>
      </c>
      <c r="E2" s="26" t="s">
        <v>157</v>
      </c>
      <c r="N2" s="25" t="s">
        <v>156</v>
      </c>
    </row>
    <row r="3" spans="1:15" x14ac:dyDescent="0.25">
      <c r="A3" t="s">
        <v>1</v>
      </c>
      <c r="B3" s="2" t="s">
        <v>3</v>
      </c>
      <c r="C3" s="2" t="s">
        <v>135</v>
      </c>
      <c r="D3" s="2" t="s">
        <v>136</v>
      </c>
      <c r="E3" s="2" t="s">
        <v>137</v>
      </c>
      <c r="F3" s="2" t="s">
        <v>138</v>
      </c>
      <c r="G3" s="2"/>
      <c r="J3" t="s">
        <v>1</v>
      </c>
      <c r="K3" s="2" t="s">
        <v>3</v>
      </c>
      <c r="L3" s="2" t="s">
        <v>135</v>
      </c>
      <c r="M3" s="2" t="s">
        <v>136</v>
      </c>
      <c r="N3" s="2" t="s">
        <v>137</v>
      </c>
      <c r="O3" s="2" t="s">
        <v>138</v>
      </c>
    </row>
    <row r="4" spans="1:15" x14ac:dyDescent="0.25">
      <c r="A4" t="str" cm="1">
        <f t="array" ref="A4:D11">_xlfn.LET(
  _xlpm.datum, 'Gantt Diagramm'!B1,
  _xlpm.xA, Tabelle1[],
  _xlpm.xDienst, _xlfn._xlws.SORT(_xlfn.UNIQUE(_xlfn._xlws.FILTER(Tabelle1[Dienst], Tabelle1[Datum]=_xlpm.datum))),
  _xlpm.xAnz, COUNT(_xlpm.xDienst),
  _xlfn.MAKEARRAY(_xlpm.xAnz, 4, _xlfn.LAMBDA(_xlpm.pZ,_xlpm.pSp,
  _xlfn.LET(_xlpm.dienst, INDEX(_xlpm.xDienst, _xlpm.pZ),
    _xlpm.xB, _xlfn._xlws.FILTER(_xlpm.xA, (INDEX(_xlpm.xA,,2)=_xlpm.dienst)*(INDEX(_xlpm.xA,,1)=_xlpm.datum)),
    _xlpm.xStart, MIN(INDEX(_xlpm.xB,,4)*1),
    _xlpm.xWarten, _xlfn._xlws.FILTER(_xlpm.xB, INDEX(_xlpm.xB,,8)=200),
    _xlpm.xSW, SUM(INDEX(_xlpm.xWarten,,6)-INDEX(_xlpm.xWarten,,4)),
    _xlpm.xFahren, _xlfn._xlws.FILTER(_xlpm.xB, INDEX(_xlpm.xB,,8)=1),
    _xlpm.xSF, SUM(INDEX(_xlpm.xFahren,,6)-INDEX(_xlpm.xFahren,,4)),
    IF(_xlpm.pSp=1, TEXT(_xlpm.dienst,"0"),
    IF(_xlpm.pSp=2, _xlpm.xStart,
    IF(_xlpm.pSp=3, _xlpm.xSW,
    IF(_xlpm.pSp=4, IFERROR(INDEX(_xlpm.xSF,,1),0), 0))))))))</f>
        <v>1011</v>
      </c>
      <c r="B4" s="2">
        <v>0.11458333333333333</v>
      </c>
      <c r="C4" s="2">
        <v>0.32500000000000001</v>
      </c>
      <c r="D4" s="2">
        <v>0</v>
      </c>
      <c r="E4" s="3" cm="1">
        <f t="array" ref="E4:E11">INDEX(_xlfn.ANCHORARRAY(A4),,3)/(INDEX(_xlfn.ANCHORARRAY(A4),,3)+INDEX(_xlfn.ANCHORARRAY(A4),,4))</f>
        <v>1</v>
      </c>
      <c r="F4" s="3" cm="1">
        <f t="array" ref="F4:F11">INDEX(_xlfn.ANCHORARRAY(A4),,4)/(INDEX(_xlfn.ANCHORARRAY(A4),,3)+INDEX(_xlfn.ANCHORARRAY(A4),,4))</f>
        <v>0</v>
      </c>
      <c r="G4" s="3"/>
      <c r="H4" s="1" cm="1">
        <f t="array" ref="H4:H8">_xlfn.UNIQUE(Tabelle1[Datum],FALSE)</f>
        <v>45962</v>
      </c>
      <c r="J4" t="str" cm="1">
        <f t="array" ref="J4:O11">_xlfn.LET(
_xlpm.datum,'Gantt Diagramm'!B1,
_xlpm.xA,Tabelle1[#Data],
_xlpm.xDienst,_xlfn._xlws.SORT(_xlfn.UNIQUE(_xlfn._xlws.FILTER(Tabelle1[Dienst],Tabelle1[Datum]=_xlpm.datum))),
_xlpm.xAnz,COUNT(_xlpm.xDienst),
_xlfn.MAKEARRAY(_xlpm.xAnz,6,_xlfn.LAMBDA(_xlpm.pZ,_xlpm.pSp,
_xlfn.LET(_xlpm.dienst,INDEX(_xlpm.xDienst,_xlpm.pZ),
_xlpm.xB,_xlfn._xlws.FILTER(_xlpm.xA,(INDEX(_xlpm.xA,,2)=_xlpm.dienst)*(INDEX(_xlpm.xA,,1)=_xlpm.datum)),
_xlpm.xStart,MIN(INDEX(_xlpm.xB,,4)*1),
_xlpm.xWarten,_xlfn._xlws.FILTER(_xlpm.xB,INDEX(_xlpm.xB,,8)=200),
_xlpm.xSW,SUM(INDEX(_xlpm.xWarten,,6)-INDEX(_xlpm.xWarten,,4)),
_xlpm.xFahren,_xlfn._xlws.FILTER(_xlpm.xB,INDEX(_xlpm.xB,,8)=1),
_xlpm.xSF,SUM(INDEX(_xlpm.xFahren,,6)-INDEX(_xlpm.xFahren,,4)),
_xlpm.xFahrenP,IFERROR(_xlpm.xSW/(IFERROR(INDEX(_xlpm.xSF,,1),0)+_xlpm.xSW),0),
_xlpm.xwartenP,IFERROR(IFERROR(INDEX(_xlpm.xSF,,1),0)/(IFERROR(INDEX(_xlpm.xSF,,1),0)+_xlpm.xSW),0),
IF(_xlpm.pSp=1,TEXT(_xlpm.dienst,"0"),
IF(_xlpm.pSp=2,_xlpm.xStart,
IF(_xlpm.pSp=3,_xlpm.xSW,
IF(_xlpm.pSp=4,IFERROR(INDEX(_xlpm.xSF,,1),0),
IF(_xlpm.pSp=5,_xlpm.xFahrenP,
IF(_xlpm.pSp=6,_xlpm.xwartenP,0
))))))))))</f>
        <v>1011</v>
      </c>
      <c r="K4">
        <v>0.11458333333333333</v>
      </c>
      <c r="L4">
        <v>0.32500000000000001</v>
      </c>
      <c r="M4">
        <v>0</v>
      </c>
      <c r="N4" s="3">
        <v>1</v>
      </c>
      <c r="O4" s="3">
        <v>0</v>
      </c>
    </row>
    <row r="5" spans="1:15" x14ac:dyDescent="0.25">
      <c r="A5" t="str">
        <v>1012</v>
      </c>
      <c r="B5" s="2">
        <v>0.11458333333333333</v>
      </c>
      <c r="C5" s="2">
        <v>0.24027777777777776</v>
      </c>
      <c r="D5" s="2">
        <v>8.4722222222222227E-2</v>
      </c>
      <c r="E5" s="3">
        <v>0.73931623931623935</v>
      </c>
      <c r="F5" s="3">
        <v>0.26068376068376076</v>
      </c>
      <c r="G5" s="3"/>
      <c r="H5" s="1">
        <v>45963</v>
      </c>
      <c r="J5" t="str">
        <v>1012</v>
      </c>
      <c r="K5">
        <v>0.11458333333333333</v>
      </c>
      <c r="L5">
        <v>0.24027777777777776</v>
      </c>
      <c r="M5">
        <v>8.4722222222222227E-2</v>
      </c>
      <c r="N5" s="3">
        <v>0.73931623931623935</v>
      </c>
      <c r="O5" s="3">
        <v>0.26068376068376076</v>
      </c>
    </row>
    <row r="6" spans="1:15" x14ac:dyDescent="0.25">
      <c r="A6" t="str">
        <v>1013</v>
      </c>
      <c r="B6" s="2">
        <v>0.125</v>
      </c>
      <c r="C6" s="2">
        <v>0.18263888888888891</v>
      </c>
      <c r="D6" s="2">
        <v>0.1423611111111111</v>
      </c>
      <c r="E6" s="3">
        <v>0.56196581196581197</v>
      </c>
      <c r="F6" s="3">
        <v>0.43803418803418798</v>
      </c>
      <c r="G6" s="3"/>
      <c r="H6" s="1">
        <v>45964</v>
      </c>
      <c r="J6" t="str">
        <v>1013</v>
      </c>
      <c r="K6">
        <v>0.125</v>
      </c>
      <c r="L6">
        <v>0.18263888888888891</v>
      </c>
      <c r="M6">
        <v>0.1423611111111111</v>
      </c>
      <c r="N6" s="3">
        <v>0.56196581196581197</v>
      </c>
      <c r="O6" s="3">
        <v>0.43803418803418798</v>
      </c>
    </row>
    <row r="7" spans="1:15" x14ac:dyDescent="0.25">
      <c r="A7" t="str">
        <v>1014</v>
      </c>
      <c r="B7" s="2">
        <v>0.41666666666666669</v>
      </c>
      <c r="C7" s="2">
        <v>0.28333333333333327</v>
      </c>
      <c r="D7" s="2">
        <v>4.1666666666666741E-2</v>
      </c>
      <c r="E7" s="3">
        <v>0.87179487179487158</v>
      </c>
      <c r="F7" s="3">
        <v>0.12820512820512842</v>
      </c>
      <c r="G7" s="3"/>
      <c r="H7" s="1">
        <v>45965</v>
      </c>
      <c r="J7" t="str">
        <v>1014</v>
      </c>
      <c r="K7">
        <v>0.41666666666666669</v>
      </c>
      <c r="L7">
        <v>0.28333333333333327</v>
      </c>
      <c r="M7">
        <v>4.1666666666666741E-2</v>
      </c>
      <c r="N7" s="3">
        <v>0.87179487179487158</v>
      </c>
      <c r="O7" s="3">
        <v>0.12820512820512842</v>
      </c>
    </row>
    <row r="8" spans="1:15" x14ac:dyDescent="0.25">
      <c r="A8" t="str">
        <v>1015</v>
      </c>
      <c r="B8" s="2">
        <v>0.45833333333333331</v>
      </c>
      <c r="C8" s="2">
        <v>7.5694444444444453E-2</v>
      </c>
      <c r="D8" s="2">
        <v>0.2090277777777777</v>
      </c>
      <c r="E8" s="3">
        <v>0.26585365853658544</v>
      </c>
      <c r="F8" s="3">
        <v>0.73414634146341451</v>
      </c>
      <c r="G8" s="3"/>
      <c r="H8" s="1">
        <v>45966</v>
      </c>
      <c r="J8" t="str">
        <v>1015</v>
      </c>
      <c r="K8">
        <v>0.45833333333333331</v>
      </c>
      <c r="L8">
        <v>7.5694444444444453E-2</v>
      </c>
      <c r="M8">
        <v>0.2090277777777777</v>
      </c>
      <c r="N8" s="3">
        <v>0.26585365853658544</v>
      </c>
      <c r="O8" s="3">
        <v>0.73414634146341451</v>
      </c>
    </row>
    <row r="9" spans="1:15" x14ac:dyDescent="0.25">
      <c r="A9" t="str">
        <v>1016</v>
      </c>
      <c r="B9" s="2">
        <v>0.72916666666666663</v>
      </c>
      <c r="C9" s="2">
        <v>0.21805555555555567</v>
      </c>
      <c r="D9" s="2">
        <v>0.1069444444444444</v>
      </c>
      <c r="E9" s="3">
        <v>0.67094017094017111</v>
      </c>
      <c r="F9" s="3">
        <v>0.32905982905982883</v>
      </c>
      <c r="G9" s="3"/>
      <c r="H9" s="1"/>
      <c r="J9" t="str">
        <v>1016</v>
      </c>
      <c r="K9">
        <v>0.72916666666666663</v>
      </c>
      <c r="L9">
        <v>0.21805555555555567</v>
      </c>
      <c r="M9">
        <v>0.1069444444444444</v>
      </c>
      <c r="N9" s="3">
        <v>0.67094017094017111</v>
      </c>
      <c r="O9" s="3">
        <v>0.32905982905982883</v>
      </c>
    </row>
    <row r="10" spans="1:15" x14ac:dyDescent="0.25">
      <c r="A10" t="str">
        <v>1017</v>
      </c>
      <c r="B10" s="2">
        <v>0.72916666666666663</v>
      </c>
      <c r="C10" s="2">
        <v>0.32500000000000007</v>
      </c>
      <c r="D10" s="2">
        <v>0</v>
      </c>
      <c r="E10" s="3">
        <v>1</v>
      </c>
      <c r="F10" s="3">
        <v>0</v>
      </c>
      <c r="G10" s="3"/>
      <c r="H10" s="1"/>
      <c r="J10" t="str">
        <v>1017</v>
      </c>
      <c r="K10">
        <v>0.72916666666666663</v>
      </c>
      <c r="L10">
        <v>0.32500000000000007</v>
      </c>
      <c r="M10">
        <v>0</v>
      </c>
      <c r="N10" s="3">
        <v>1</v>
      </c>
      <c r="O10" s="3">
        <v>0</v>
      </c>
    </row>
    <row r="11" spans="1:15" x14ac:dyDescent="0.25">
      <c r="A11" t="str">
        <v>1018</v>
      </c>
      <c r="B11" s="2">
        <v>0.77083333333333337</v>
      </c>
      <c r="C11" s="2">
        <v>0.32500000000000007</v>
      </c>
      <c r="D11" s="2">
        <v>0</v>
      </c>
      <c r="E11" s="3">
        <v>1</v>
      </c>
      <c r="F11" s="3">
        <v>0</v>
      </c>
      <c r="G11" s="28" t="s">
        <v>159</v>
      </c>
      <c r="H11" s="29"/>
      <c r="I11" s="29"/>
      <c r="J11" t="str">
        <v>1018</v>
      </c>
      <c r="K11">
        <v>0.77083333333333337</v>
      </c>
      <c r="L11">
        <v>0.32500000000000007</v>
      </c>
      <c r="M11">
        <v>0</v>
      </c>
      <c r="N11" s="3">
        <v>1</v>
      </c>
      <c r="O11" s="3">
        <v>0</v>
      </c>
    </row>
    <row r="12" spans="1:15" x14ac:dyDescent="0.25">
      <c r="B12" s="13"/>
      <c r="E12" s="3"/>
      <c r="F12" s="3"/>
      <c r="G12" s="30" t="s">
        <v>160</v>
      </c>
      <c r="H12" s="29"/>
      <c r="I12" s="29"/>
      <c r="N12" s="3"/>
      <c r="O12" s="3"/>
    </row>
    <row r="13" spans="1:15" x14ac:dyDescent="0.25">
      <c r="A13" s="3"/>
      <c r="E13" s="3"/>
      <c r="F13" s="3"/>
      <c r="G13" s="30" t="s">
        <v>158</v>
      </c>
      <c r="H13" s="29"/>
      <c r="I13" s="29"/>
      <c r="N13" s="3"/>
      <c r="O13" s="3"/>
    </row>
    <row r="14" spans="1:15" x14ac:dyDescent="0.25">
      <c r="B14" s="14"/>
      <c r="E14" s="3"/>
      <c r="F14" s="3"/>
      <c r="G14" s="31" t="s">
        <v>162</v>
      </c>
      <c r="H14" s="32"/>
      <c r="I14" s="32"/>
      <c r="N14" s="3"/>
      <c r="O14" s="3"/>
    </row>
    <row r="15" spans="1:15" x14ac:dyDescent="0.25">
      <c r="E15" s="3"/>
      <c r="F15" s="3"/>
      <c r="G15" s="31" t="s">
        <v>163</v>
      </c>
      <c r="H15" s="32"/>
      <c r="I15" s="32"/>
      <c r="N15" s="3"/>
      <c r="O15" s="3"/>
    </row>
    <row r="16" spans="1:15" x14ac:dyDescent="0.25">
      <c r="E16" s="3"/>
      <c r="F16" s="3"/>
      <c r="G16" s="3"/>
      <c r="H16" s="1"/>
      <c r="N16" s="3"/>
      <c r="O16" s="3"/>
    </row>
    <row r="17" spans="1:17" x14ac:dyDescent="0.25">
      <c r="E17" s="3"/>
      <c r="F17" s="3"/>
      <c r="G17" s="3"/>
      <c r="H17" s="1"/>
      <c r="N17" s="3"/>
      <c r="O17" s="3"/>
    </row>
    <row r="18" spans="1:17" x14ac:dyDescent="0.25">
      <c r="B18"/>
      <c r="C18"/>
      <c r="D18"/>
      <c r="E18" s="15"/>
      <c r="F18" s="15"/>
      <c r="G18" s="15"/>
      <c r="N18" s="3"/>
      <c r="O18" s="3"/>
    </row>
    <row r="19" spans="1:17" x14ac:dyDescent="0.25">
      <c r="B19"/>
      <c r="C19"/>
      <c r="D19"/>
      <c r="E19" s="15"/>
      <c r="F19" s="15"/>
      <c r="G19" s="15"/>
      <c r="N19" s="3"/>
      <c r="O19" s="3"/>
    </row>
    <row r="20" spans="1:17" x14ac:dyDescent="0.25">
      <c r="E20" s="3"/>
      <c r="F20" s="3"/>
      <c r="G20" s="3"/>
      <c r="H20" s="1"/>
      <c r="N20" s="3"/>
      <c r="O20" s="3"/>
    </row>
    <row r="21" spans="1:17" x14ac:dyDescent="0.25">
      <c r="E21" s="3"/>
      <c r="F21" s="3"/>
      <c r="G21" s="3"/>
      <c r="H21" s="1"/>
    </row>
    <row r="22" spans="1:17" x14ac:dyDescent="0.25">
      <c r="E22" s="3"/>
      <c r="F22" s="3"/>
      <c r="G22" s="3"/>
      <c r="H22" s="1"/>
    </row>
    <row r="23" spans="1:17" x14ac:dyDescent="0.25">
      <c r="B23"/>
      <c r="C23"/>
      <c r="D23"/>
      <c r="E23" s="15"/>
      <c r="F23" s="15"/>
      <c r="G23" s="15"/>
    </row>
    <row r="24" spans="1:17" x14ac:dyDescent="0.25">
      <c r="A24" s="19" t="s">
        <v>146</v>
      </c>
      <c r="B24"/>
      <c r="C24"/>
      <c r="D24"/>
      <c r="E24" s="15"/>
      <c r="F24" s="15"/>
      <c r="G24" s="15"/>
      <c r="J24" s="19" t="s">
        <v>145</v>
      </c>
      <c r="Q24" s="19" t="s">
        <v>145</v>
      </c>
    </row>
    <row r="25" spans="1:17" x14ac:dyDescent="0.25">
      <c r="A25" s="24" t="s">
        <v>142</v>
      </c>
      <c r="B25"/>
      <c r="C25"/>
      <c r="D25"/>
      <c r="J25" s="24" t="s">
        <v>150</v>
      </c>
      <c r="Q25" s="24" t="s">
        <v>142</v>
      </c>
    </row>
    <row r="26" spans="1:17" x14ac:dyDescent="0.25">
      <c r="A26" s="19" t="s">
        <v>147</v>
      </c>
      <c r="B26"/>
      <c r="C26"/>
      <c r="D26"/>
      <c r="J26" s="19" t="s">
        <v>144</v>
      </c>
      <c r="Q26" s="17" t="s">
        <v>143</v>
      </c>
    </row>
    <row r="27" spans="1:17" x14ac:dyDescent="0.25">
      <c r="A27" s="19" t="s">
        <v>151</v>
      </c>
      <c r="B27"/>
      <c r="C27"/>
      <c r="D27"/>
      <c r="J27" s="17" t="s">
        <v>152</v>
      </c>
      <c r="Q27" s="19" t="s">
        <v>151</v>
      </c>
    </row>
    <row r="28" spans="1:17" x14ac:dyDescent="0.25">
      <c r="A28" s="19"/>
      <c r="B28"/>
      <c r="C28"/>
      <c r="D28"/>
      <c r="J28" s="17" t="s">
        <v>161</v>
      </c>
      <c r="Q28" s="19"/>
    </row>
    <row r="29" spans="1:17" s="21" customFormat="1" ht="15.75" thickBot="1" x14ac:dyDescent="0.3">
      <c r="A29" s="22" t="s">
        <v>154</v>
      </c>
      <c r="J29" s="23" t="s">
        <v>155</v>
      </c>
      <c r="Q29" s="22" t="s">
        <v>154</v>
      </c>
    </row>
    <row r="30" spans="1:17" x14ac:dyDescent="0.25">
      <c r="B30"/>
      <c r="C30"/>
      <c r="D30"/>
    </row>
    <row r="31" spans="1:17" x14ac:dyDescent="0.25">
      <c r="A31" s="33" t="s">
        <v>164</v>
      </c>
      <c r="B31"/>
      <c r="C31"/>
      <c r="D31"/>
      <c r="M31" s="16" t="s">
        <v>153</v>
      </c>
    </row>
    <row r="32" spans="1:17" x14ac:dyDescent="0.25">
      <c r="B32"/>
      <c r="C32"/>
      <c r="D32"/>
      <c r="M32" s="19" t="s">
        <v>148</v>
      </c>
    </row>
    <row r="33" spans="1:17" x14ac:dyDescent="0.25">
      <c r="A33" cm="1">
        <f t="array" ref="A33:K59">_xlfn._xlws.FILTER(Tabelle1[[Datum]:[Dauer]], Tabelle1[Datum]='Gantt Diagramm'!B1)</f>
        <v>45966</v>
      </c>
      <c r="B33">
        <v>1011</v>
      </c>
      <c r="C33">
        <v>0</v>
      </c>
      <c r="D33" t="str">
        <v>02:45</v>
      </c>
      <c r="E33" t="str">
        <v>.BWD</v>
      </c>
      <c r="F33" t="str">
        <v>10:33</v>
      </c>
      <c r="G33" t="str">
        <v>.BWD</v>
      </c>
      <c r="H33">
        <v>200</v>
      </c>
      <c r="I33" t="str">
        <v>-</v>
      </c>
      <c r="J33">
        <v>0.11458333333333333</v>
      </c>
      <c r="K33">
        <v>0.32500000000000001</v>
      </c>
      <c r="M33" s="20" cm="1">
        <f t="array" ref="M33:M59">_xlfn.MINIFS(INDEX(_xlfn.ANCHORARRAY(A33),,10), INDEX(_xlfn.ANCHORARRAY(A33),,2), INDEX(_xlfn.ANCHORARRAY(A33),,2))</f>
        <v>0.11458333333333333</v>
      </c>
      <c r="O33" s="18" cm="1">
        <f t="array" ref="O33:P59">_xlfn.LET(_xlpm.xA,_xlfn._xlws.FILTER(Tabelle1[[Datum]:[Dauer]],Tabelle1[Datum]='Gantt Diagramm'!B1),
_xlpm.xDienst,(INDEX(_xlpm.xA,,2)),
_xlpm.xStart,_xlfn.MINIFS(INDEX(_xlpm.xA,,10),INDEX(_xlpm.xA,,2),INDEX(_xlpm.xA,,2)),
_xlfn.HSTACK(_xlpm.xDienst,_xlpm.xStart))</f>
        <v>1011</v>
      </c>
      <c r="P33" s="18" t="e">
        <v>#VALUE!</v>
      </c>
      <c r="Q33" t="s">
        <v>141</v>
      </c>
    </row>
    <row r="34" spans="1:17" x14ac:dyDescent="0.25">
      <c r="A34">
        <v>45966</v>
      </c>
      <c r="B34">
        <v>1012</v>
      </c>
      <c r="C34">
        <v>0</v>
      </c>
      <c r="D34" t="str">
        <v>02:45</v>
      </c>
      <c r="E34" t="str">
        <v>STG</v>
      </c>
      <c r="F34" t="str">
        <v>03:08</v>
      </c>
      <c r="G34" t="str">
        <v>STG</v>
      </c>
      <c r="H34">
        <v>200</v>
      </c>
      <c r="I34" t="str">
        <v>-</v>
      </c>
      <c r="J34">
        <v>0.11458333333333333</v>
      </c>
      <c r="K34">
        <v>1.5972222222222235E-2</v>
      </c>
      <c r="M34" s="20">
        <v>0.11458333333333333</v>
      </c>
      <c r="O34" s="18">
        <v>1012</v>
      </c>
      <c r="P34" s="18" t="e">
        <v>#VALUE!</v>
      </c>
      <c r="Q34" s="17" t="s">
        <v>149</v>
      </c>
    </row>
    <row r="35" spans="1:17" x14ac:dyDescent="0.25">
      <c r="A35">
        <v>45966</v>
      </c>
      <c r="B35">
        <v>1012</v>
      </c>
      <c r="C35">
        <v>1</v>
      </c>
      <c r="D35" t="str">
        <v>03:08</v>
      </c>
      <c r="E35" t="str">
        <v>ASTO</v>
      </c>
      <c r="F35" t="str">
        <v>05:10</v>
      </c>
      <c r="G35" t="str">
        <v>ASTO</v>
      </c>
      <c r="H35">
        <v>1</v>
      </c>
      <c r="I35" t="str">
        <v>-</v>
      </c>
      <c r="J35">
        <v>0.13055555555555556</v>
      </c>
      <c r="K35">
        <v>8.4722222222222227E-2</v>
      </c>
      <c r="M35" s="20">
        <v>0.11458333333333333</v>
      </c>
      <c r="O35" s="18">
        <v>1012</v>
      </c>
      <c r="P35" s="18" t="e">
        <v>#VALUE!</v>
      </c>
    </row>
    <row r="36" spans="1:17" x14ac:dyDescent="0.25">
      <c r="A36">
        <v>45966</v>
      </c>
      <c r="B36">
        <v>1012</v>
      </c>
      <c r="C36">
        <v>0</v>
      </c>
      <c r="D36" t="str">
        <v>05:10</v>
      </c>
      <c r="E36">
        <v>0</v>
      </c>
      <c r="F36" t="str">
        <v>10:33</v>
      </c>
      <c r="G36">
        <v>0</v>
      </c>
      <c r="H36">
        <v>200</v>
      </c>
      <c r="I36" t="str">
        <v>-</v>
      </c>
      <c r="J36">
        <v>0.21527777777777779</v>
      </c>
      <c r="K36">
        <v>0.22430555555555554</v>
      </c>
      <c r="M36" s="20">
        <v>0.11458333333333333</v>
      </c>
      <c r="O36" s="18">
        <v>1012</v>
      </c>
      <c r="P36" s="18" t="e">
        <v>#VALUE!</v>
      </c>
    </row>
    <row r="37" spans="1:17" x14ac:dyDescent="0.25">
      <c r="A37">
        <v>45966</v>
      </c>
      <c r="B37">
        <v>1013</v>
      </c>
      <c r="C37">
        <v>0</v>
      </c>
      <c r="D37" t="str">
        <v>03:00</v>
      </c>
      <c r="E37" t="str">
        <v>STG</v>
      </c>
      <c r="F37" t="str">
        <v>06:15</v>
      </c>
      <c r="G37" t="str">
        <v>STG</v>
      </c>
      <c r="H37">
        <v>200</v>
      </c>
      <c r="I37" t="str">
        <v>-</v>
      </c>
      <c r="J37">
        <v>0.125</v>
      </c>
      <c r="K37">
        <v>0.13541666666666669</v>
      </c>
      <c r="M37" s="20">
        <v>0.125</v>
      </c>
      <c r="O37" s="18">
        <v>1013</v>
      </c>
      <c r="P37" s="18" t="e">
        <v>#VALUE!</v>
      </c>
    </row>
    <row r="38" spans="1:17" x14ac:dyDescent="0.25">
      <c r="A38">
        <v>45966</v>
      </c>
      <c r="B38">
        <v>1013</v>
      </c>
      <c r="C38">
        <v>1</v>
      </c>
      <c r="D38" t="str">
        <v>06:15</v>
      </c>
      <c r="E38" t="str">
        <v>STG</v>
      </c>
      <c r="F38" t="str">
        <v>08:50</v>
      </c>
      <c r="G38">
        <v>0</v>
      </c>
      <c r="H38">
        <v>1</v>
      </c>
      <c r="I38" t="str">
        <v>-</v>
      </c>
      <c r="J38">
        <v>0.26041666666666669</v>
      </c>
      <c r="K38">
        <v>0.1076388888888889</v>
      </c>
      <c r="M38" s="20">
        <v>0.125</v>
      </c>
      <c r="O38" s="18">
        <v>1013</v>
      </c>
      <c r="P38" s="18" t="e">
        <v>#VALUE!</v>
      </c>
    </row>
    <row r="39" spans="1:17" x14ac:dyDescent="0.25">
      <c r="A39">
        <v>45966</v>
      </c>
      <c r="B39">
        <v>1013</v>
      </c>
      <c r="C39">
        <v>0</v>
      </c>
      <c r="D39" t="str">
        <v>08:50</v>
      </c>
      <c r="E39">
        <v>0</v>
      </c>
      <c r="F39" t="str">
        <v>09:20</v>
      </c>
      <c r="G39">
        <v>0</v>
      </c>
      <c r="H39">
        <v>200</v>
      </c>
      <c r="I39" t="str">
        <v>-</v>
      </c>
      <c r="J39">
        <v>0.36805555555555558</v>
      </c>
      <c r="K39">
        <v>2.0833333333333315E-2</v>
      </c>
      <c r="M39" s="20">
        <v>0.125</v>
      </c>
      <c r="O39" s="18">
        <v>1013</v>
      </c>
      <c r="P39" s="18" t="e">
        <v>#VALUE!</v>
      </c>
    </row>
    <row r="40" spans="1:17" x14ac:dyDescent="0.25">
      <c r="A40">
        <v>45966</v>
      </c>
      <c r="B40">
        <v>1013</v>
      </c>
      <c r="C40">
        <v>2</v>
      </c>
      <c r="D40" t="str">
        <v>09:20</v>
      </c>
      <c r="E40">
        <v>0</v>
      </c>
      <c r="F40" t="str">
        <v>10:10</v>
      </c>
      <c r="G40">
        <v>0</v>
      </c>
      <c r="H40">
        <v>1</v>
      </c>
      <c r="I40" t="str">
        <v>-</v>
      </c>
      <c r="J40">
        <v>0.3888888888888889</v>
      </c>
      <c r="K40">
        <v>3.472222222222221E-2</v>
      </c>
      <c r="M40" s="20">
        <v>0.125</v>
      </c>
      <c r="O40" s="18">
        <v>1013</v>
      </c>
      <c r="P40" s="18" t="e">
        <v>#VALUE!</v>
      </c>
    </row>
    <row r="41" spans="1:17" x14ac:dyDescent="0.25">
      <c r="A41">
        <v>45966</v>
      </c>
      <c r="B41">
        <v>1013</v>
      </c>
      <c r="C41">
        <v>0</v>
      </c>
      <c r="D41" t="str">
        <v>10:10</v>
      </c>
      <c r="E41">
        <v>0</v>
      </c>
      <c r="F41" t="str">
        <v>10:48</v>
      </c>
      <c r="G41">
        <v>0</v>
      </c>
      <c r="H41">
        <v>200</v>
      </c>
      <c r="I41" t="str">
        <v>-</v>
      </c>
      <c r="J41">
        <v>0.4236111111111111</v>
      </c>
      <c r="K41">
        <v>2.6388888888888906E-2</v>
      </c>
      <c r="M41" s="20">
        <v>0.125</v>
      </c>
      <c r="O41" s="18">
        <v>1013</v>
      </c>
      <c r="P41" s="18" t="e">
        <v>#VALUE!</v>
      </c>
    </row>
    <row r="42" spans="1:17" x14ac:dyDescent="0.25">
      <c r="A42">
        <v>45966</v>
      </c>
      <c r="B42">
        <v>1014</v>
      </c>
      <c r="C42">
        <v>0</v>
      </c>
      <c r="D42" t="str">
        <v>10:00</v>
      </c>
      <c r="E42" t="str">
        <v>STG</v>
      </c>
      <c r="F42" t="str">
        <v>15:10</v>
      </c>
      <c r="G42" t="str">
        <v>STG</v>
      </c>
      <c r="H42">
        <v>200</v>
      </c>
      <c r="I42" t="str">
        <v>-</v>
      </c>
      <c r="J42">
        <v>0.41666666666666669</v>
      </c>
      <c r="K42">
        <v>0.21527777777777773</v>
      </c>
      <c r="M42" s="20">
        <v>0.41666666666666669</v>
      </c>
      <c r="O42" s="18">
        <v>1014</v>
      </c>
      <c r="P42" s="18" t="e">
        <v>#VALUE!</v>
      </c>
    </row>
    <row r="43" spans="1:17" x14ac:dyDescent="0.25">
      <c r="A43">
        <v>45966</v>
      </c>
      <c r="B43">
        <v>1014</v>
      </c>
      <c r="C43">
        <v>1</v>
      </c>
      <c r="D43" t="str">
        <v>15:10</v>
      </c>
      <c r="E43" t="str">
        <v>STG</v>
      </c>
      <c r="F43" t="str">
        <v>16:10</v>
      </c>
      <c r="G43">
        <v>0</v>
      </c>
      <c r="H43">
        <v>1</v>
      </c>
      <c r="I43" t="str">
        <v>-</v>
      </c>
      <c r="J43">
        <v>0.63194444444444442</v>
      </c>
      <c r="K43">
        <v>4.1666666666666741E-2</v>
      </c>
      <c r="M43" s="20">
        <v>0.41666666666666669</v>
      </c>
      <c r="O43" s="18">
        <v>1014</v>
      </c>
      <c r="P43" s="18" t="e">
        <v>#VALUE!</v>
      </c>
    </row>
    <row r="44" spans="1:17" x14ac:dyDescent="0.25">
      <c r="A44">
        <v>45966</v>
      </c>
      <c r="B44">
        <v>1014</v>
      </c>
      <c r="C44">
        <v>0</v>
      </c>
      <c r="D44" t="str">
        <v>16:10</v>
      </c>
      <c r="E44">
        <v>0</v>
      </c>
      <c r="F44" t="str">
        <v>17:48</v>
      </c>
      <c r="G44">
        <v>0</v>
      </c>
      <c r="H44">
        <v>200</v>
      </c>
      <c r="I44" t="str">
        <v>-</v>
      </c>
      <c r="J44">
        <v>0.67361111111111116</v>
      </c>
      <c r="K44">
        <v>6.8055555555555536E-2</v>
      </c>
      <c r="M44" s="20">
        <v>0.41666666666666669</v>
      </c>
      <c r="O44" s="18">
        <v>1014</v>
      </c>
      <c r="P44" s="18" t="e">
        <v>#VALUE!</v>
      </c>
    </row>
    <row r="45" spans="1:17" x14ac:dyDescent="0.25">
      <c r="A45">
        <v>45966</v>
      </c>
      <c r="B45">
        <v>1015</v>
      </c>
      <c r="C45">
        <v>0</v>
      </c>
      <c r="D45" t="str">
        <v>11:00</v>
      </c>
      <c r="E45" t="str">
        <v>STG</v>
      </c>
      <c r="F45" t="str">
        <v>11:13</v>
      </c>
      <c r="G45" t="str">
        <v>STG</v>
      </c>
      <c r="H45">
        <v>200</v>
      </c>
      <c r="I45" t="str">
        <v>-</v>
      </c>
      <c r="J45">
        <v>0.45833333333333331</v>
      </c>
      <c r="K45">
        <v>9.0277777777778012E-3</v>
      </c>
      <c r="M45" s="20">
        <v>0.45833333333333331</v>
      </c>
      <c r="O45" s="18">
        <v>1015</v>
      </c>
      <c r="P45" s="18" t="e">
        <v>#VALUE!</v>
      </c>
    </row>
    <row r="46" spans="1:17" x14ac:dyDescent="0.25">
      <c r="A46">
        <v>45966</v>
      </c>
      <c r="B46">
        <v>1015</v>
      </c>
      <c r="C46">
        <v>1</v>
      </c>
      <c r="D46" t="str">
        <v>11:13</v>
      </c>
      <c r="E46">
        <v>0</v>
      </c>
      <c r="F46" t="str">
        <v>14:09</v>
      </c>
      <c r="G46" t="str">
        <v>.STO</v>
      </c>
      <c r="H46">
        <v>1</v>
      </c>
      <c r="I46" t="str">
        <v>-</v>
      </c>
      <c r="J46">
        <v>0.46736111111111112</v>
      </c>
      <c r="K46">
        <v>0.12222222222222223</v>
      </c>
      <c r="M46" s="20">
        <v>0.45833333333333331</v>
      </c>
      <c r="O46" s="18">
        <v>1015</v>
      </c>
      <c r="P46" s="18" t="e">
        <v>#VALUE!</v>
      </c>
    </row>
    <row r="47" spans="1:17" x14ac:dyDescent="0.25">
      <c r="A47">
        <v>45966</v>
      </c>
      <c r="B47">
        <v>1015</v>
      </c>
      <c r="C47">
        <v>2</v>
      </c>
      <c r="D47" t="str">
        <v>14:09</v>
      </c>
      <c r="E47" t="str">
        <v>.STO</v>
      </c>
      <c r="F47" t="str">
        <v>14:24</v>
      </c>
      <c r="G47" t="str">
        <v>.STO</v>
      </c>
      <c r="H47">
        <v>1</v>
      </c>
      <c r="I47" t="str">
        <v>-</v>
      </c>
      <c r="J47">
        <v>0.58958333333333335</v>
      </c>
      <c r="K47">
        <v>1.041666666666663E-2</v>
      </c>
      <c r="M47" s="20">
        <v>0.45833333333333331</v>
      </c>
      <c r="O47" s="18">
        <v>1015</v>
      </c>
      <c r="P47" s="18" t="e">
        <v>#VALUE!</v>
      </c>
    </row>
    <row r="48" spans="1:17" x14ac:dyDescent="0.25">
      <c r="A48">
        <v>45966</v>
      </c>
      <c r="B48">
        <v>1015</v>
      </c>
      <c r="C48">
        <v>3</v>
      </c>
      <c r="D48" t="str">
        <v>14:24</v>
      </c>
      <c r="E48" t="str">
        <v>.STO</v>
      </c>
      <c r="F48" t="str">
        <v>14:33</v>
      </c>
      <c r="G48" t="str">
        <v>.STO0</v>
      </c>
      <c r="H48">
        <v>1</v>
      </c>
      <c r="I48" t="str">
        <v>-</v>
      </c>
      <c r="J48">
        <v>0.6</v>
      </c>
      <c r="K48">
        <v>6.2499999999999778E-3</v>
      </c>
      <c r="M48" s="20">
        <v>0.45833333333333331</v>
      </c>
      <c r="O48" s="18">
        <v>1015</v>
      </c>
      <c r="P48" s="18" t="e">
        <v>#VALUE!</v>
      </c>
    </row>
    <row r="49" spans="1:16" x14ac:dyDescent="0.25">
      <c r="A49">
        <v>45966</v>
      </c>
      <c r="B49">
        <v>1015</v>
      </c>
      <c r="C49">
        <v>0</v>
      </c>
      <c r="D49" t="str">
        <v>14:33</v>
      </c>
      <c r="E49">
        <v>0</v>
      </c>
      <c r="F49" t="str">
        <v>15:10</v>
      </c>
      <c r="G49">
        <v>0</v>
      </c>
      <c r="H49">
        <v>200</v>
      </c>
      <c r="I49" t="str">
        <v>-</v>
      </c>
      <c r="J49">
        <v>0.60624999999999996</v>
      </c>
      <c r="K49">
        <v>2.5694444444444464E-2</v>
      </c>
      <c r="M49" s="20">
        <v>0.45833333333333331</v>
      </c>
      <c r="O49" s="18">
        <v>1015</v>
      </c>
      <c r="P49" s="18" t="e">
        <v>#VALUE!</v>
      </c>
    </row>
    <row r="50" spans="1:16" x14ac:dyDescent="0.25">
      <c r="A50">
        <v>45966</v>
      </c>
      <c r="B50">
        <v>1015</v>
      </c>
      <c r="C50">
        <v>1</v>
      </c>
      <c r="D50" t="str">
        <v>15:10</v>
      </c>
      <c r="E50">
        <v>0</v>
      </c>
      <c r="F50" t="str">
        <v>15:12</v>
      </c>
      <c r="G50" t="str">
        <v>.WHA</v>
      </c>
      <c r="H50">
        <v>1</v>
      </c>
      <c r="I50" t="str">
        <v>-</v>
      </c>
      <c r="J50">
        <v>0.63194444444444442</v>
      </c>
      <c r="K50">
        <v>1.388888888888884E-3</v>
      </c>
      <c r="M50" s="20">
        <v>0.45833333333333331</v>
      </c>
      <c r="O50" s="18">
        <v>1015</v>
      </c>
      <c r="P50" s="18" t="e">
        <v>#VALUE!</v>
      </c>
    </row>
    <row r="51" spans="1:16" x14ac:dyDescent="0.25">
      <c r="A51">
        <v>45966</v>
      </c>
      <c r="B51">
        <v>1015</v>
      </c>
      <c r="C51">
        <v>2</v>
      </c>
      <c r="D51" t="str">
        <v>15:12</v>
      </c>
      <c r="E51" t="str">
        <v>.WHA</v>
      </c>
      <c r="F51" t="str">
        <v>15:34</v>
      </c>
      <c r="G51" t="str">
        <v>.WHA0</v>
      </c>
      <c r="H51">
        <v>1</v>
      </c>
      <c r="I51" t="str">
        <v>-</v>
      </c>
      <c r="J51">
        <v>0.6333333333333333</v>
      </c>
      <c r="K51">
        <v>1.5277777777777835E-2</v>
      </c>
      <c r="M51" s="20">
        <v>0.45833333333333331</v>
      </c>
      <c r="O51" s="18">
        <v>1015</v>
      </c>
      <c r="P51" s="18" t="e">
        <v>#VALUE!</v>
      </c>
    </row>
    <row r="52" spans="1:16" x14ac:dyDescent="0.25">
      <c r="A52">
        <v>45966</v>
      </c>
      <c r="B52">
        <v>1015</v>
      </c>
      <c r="C52">
        <v>3</v>
      </c>
      <c r="D52" t="str">
        <v>15:34</v>
      </c>
      <c r="E52" t="str">
        <v>.WHA0</v>
      </c>
      <c r="F52" t="str">
        <v>16:04</v>
      </c>
      <c r="G52" t="str">
        <v>.STO</v>
      </c>
      <c r="H52">
        <v>1</v>
      </c>
      <c r="I52" t="str">
        <v>-</v>
      </c>
      <c r="J52">
        <v>0.64861111111111114</v>
      </c>
      <c r="K52">
        <v>2.0833333333333259E-2</v>
      </c>
      <c r="M52" s="20">
        <v>0.45833333333333331</v>
      </c>
      <c r="O52" s="18">
        <v>1015</v>
      </c>
      <c r="P52" s="18" t="e">
        <v>#VALUE!</v>
      </c>
    </row>
    <row r="53" spans="1:16" x14ac:dyDescent="0.25">
      <c r="A53">
        <v>45966</v>
      </c>
      <c r="B53">
        <v>1015</v>
      </c>
      <c r="C53">
        <v>4</v>
      </c>
      <c r="D53" t="str">
        <v>17:02</v>
      </c>
      <c r="E53" t="str">
        <v>.STO</v>
      </c>
      <c r="F53" t="str">
        <v>17:49</v>
      </c>
      <c r="G53">
        <v>0</v>
      </c>
      <c r="H53">
        <v>1</v>
      </c>
      <c r="I53" t="str">
        <v>-</v>
      </c>
      <c r="J53">
        <v>0.70972222222222225</v>
      </c>
      <c r="K53">
        <v>3.2638888888888884E-2</v>
      </c>
      <c r="M53" s="20">
        <v>0.45833333333333331</v>
      </c>
      <c r="O53" s="18">
        <v>1015</v>
      </c>
      <c r="P53" s="18" t="e">
        <v>#VALUE!</v>
      </c>
    </row>
    <row r="54" spans="1:16" x14ac:dyDescent="0.25">
      <c r="A54">
        <v>45966</v>
      </c>
      <c r="B54">
        <v>1015</v>
      </c>
      <c r="C54">
        <v>0</v>
      </c>
      <c r="D54" t="str">
        <v>17:49</v>
      </c>
      <c r="E54">
        <v>0</v>
      </c>
      <c r="F54" t="str">
        <v>18:48</v>
      </c>
      <c r="G54">
        <v>0</v>
      </c>
      <c r="H54">
        <v>200</v>
      </c>
      <c r="I54" t="str">
        <v>-</v>
      </c>
      <c r="J54">
        <v>0.74236111111111114</v>
      </c>
      <c r="K54">
        <v>4.0972222222222188E-2</v>
      </c>
      <c r="M54" s="20">
        <v>0.45833333333333331</v>
      </c>
      <c r="O54" s="18">
        <v>1015</v>
      </c>
      <c r="P54" s="18" t="e">
        <v>#VALUE!</v>
      </c>
    </row>
    <row r="55" spans="1:16" x14ac:dyDescent="0.25">
      <c r="A55">
        <v>45966</v>
      </c>
      <c r="B55">
        <v>1016</v>
      </c>
      <c r="C55">
        <v>0</v>
      </c>
      <c r="D55" t="str">
        <v>17:30</v>
      </c>
      <c r="E55" t="str">
        <v>.BWD</v>
      </c>
      <c r="F55" t="str">
        <v>17:49</v>
      </c>
      <c r="G55" t="str">
        <v>.BWD</v>
      </c>
      <c r="H55">
        <v>200</v>
      </c>
      <c r="I55" t="str">
        <v>-</v>
      </c>
      <c r="J55">
        <v>0.72916666666666663</v>
      </c>
      <c r="K55">
        <v>1.3194444444444509E-2</v>
      </c>
      <c r="M55" s="20">
        <v>0.72916666666666663</v>
      </c>
      <c r="O55" s="18">
        <v>1016</v>
      </c>
      <c r="P55" s="18" t="e">
        <v>#VALUE!</v>
      </c>
    </row>
    <row r="56" spans="1:16" x14ac:dyDescent="0.25">
      <c r="A56">
        <v>45966</v>
      </c>
      <c r="B56">
        <v>1016</v>
      </c>
      <c r="C56">
        <v>1</v>
      </c>
      <c r="D56" t="str">
        <v>17:49</v>
      </c>
      <c r="E56">
        <v>0</v>
      </c>
      <c r="F56" t="str">
        <v>20:23</v>
      </c>
      <c r="G56" t="str">
        <v>.STO</v>
      </c>
      <c r="H56">
        <v>1</v>
      </c>
      <c r="I56" t="str">
        <v>-</v>
      </c>
      <c r="J56">
        <v>0.74236111111111114</v>
      </c>
      <c r="K56">
        <v>0.1069444444444444</v>
      </c>
      <c r="M56" s="20">
        <v>0.72916666666666663</v>
      </c>
      <c r="O56" s="18">
        <v>1016</v>
      </c>
      <c r="P56" s="18" t="e">
        <v>#VALUE!</v>
      </c>
    </row>
    <row r="57" spans="1:16" x14ac:dyDescent="0.25">
      <c r="A57">
        <v>45966</v>
      </c>
      <c r="B57">
        <v>1016</v>
      </c>
      <c r="C57">
        <v>0</v>
      </c>
      <c r="D57" t="str">
        <v>20:23</v>
      </c>
      <c r="E57">
        <v>0</v>
      </c>
      <c r="F57" t="str">
        <v>25:18</v>
      </c>
      <c r="G57">
        <v>0</v>
      </c>
      <c r="H57">
        <v>200</v>
      </c>
      <c r="I57" t="str">
        <v>-</v>
      </c>
      <c r="J57">
        <v>0.84930555555555554</v>
      </c>
      <c r="K57">
        <v>0.20486111111111116</v>
      </c>
      <c r="M57" s="20">
        <v>0.72916666666666663</v>
      </c>
      <c r="O57" s="18">
        <v>1016</v>
      </c>
      <c r="P57" s="18" t="e">
        <v>#VALUE!</v>
      </c>
    </row>
    <row r="58" spans="1:16" x14ac:dyDescent="0.25">
      <c r="A58">
        <v>45966</v>
      </c>
      <c r="B58">
        <v>1017</v>
      </c>
      <c r="C58">
        <v>0</v>
      </c>
      <c r="D58" t="str">
        <v>17:30</v>
      </c>
      <c r="E58" t="str">
        <v>STG</v>
      </c>
      <c r="F58" t="str">
        <v>25:18</v>
      </c>
      <c r="G58" t="str">
        <v>STG</v>
      </c>
      <c r="H58">
        <v>200</v>
      </c>
      <c r="I58" t="str">
        <v>-</v>
      </c>
      <c r="J58">
        <v>0.72916666666666663</v>
      </c>
      <c r="K58">
        <v>0.32500000000000007</v>
      </c>
      <c r="M58" s="20">
        <v>0.72916666666666663</v>
      </c>
      <c r="O58" s="18">
        <v>1017</v>
      </c>
      <c r="P58" s="18" t="e">
        <v>#VALUE!</v>
      </c>
    </row>
    <row r="59" spans="1:16" x14ac:dyDescent="0.25">
      <c r="A59">
        <v>45966</v>
      </c>
      <c r="B59">
        <v>1018</v>
      </c>
      <c r="C59">
        <v>0</v>
      </c>
      <c r="D59" t="str">
        <v>18:30</v>
      </c>
      <c r="E59" t="str">
        <v>.BWD</v>
      </c>
      <c r="F59" t="str">
        <v>26:18</v>
      </c>
      <c r="G59" t="str">
        <v>.BWD</v>
      </c>
      <c r="H59">
        <v>200</v>
      </c>
      <c r="I59" t="str">
        <v>-</v>
      </c>
      <c r="J59">
        <v>0.77083333333333337</v>
      </c>
      <c r="K59">
        <v>0.32500000000000007</v>
      </c>
      <c r="M59" s="20">
        <v>0.77083333333333337</v>
      </c>
      <c r="O59" s="18">
        <v>1018</v>
      </c>
      <c r="P59" s="18" t="e">
        <v>#VALUE!</v>
      </c>
    </row>
    <row r="60" spans="1:16" x14ac:dyDescent="0.25">
      <c r="B60"/>
      <c r="C60"/>
      <c r="D60"/>
      <c r="M60" s="20"/>
      <c r="O60" s="18"/>
      <c r="P60" s="18"/>
    </row>
    <row r="61" spans="1:16" x14ac:dyDescent="0.25">
      <c r="B61"/>
      <c r="C61"/>
      <c r="D61"/>
      <c r="M61" s="20"/>
      <c r="O61" s="18"/>
      <c r="P61" s="18"/>
    </row>
    <row r="62" spans="1:16" x14ac:dyDescent="0.25">
      <c r="B62"/>
      <c r="C62"/>
      <c r="D62"/>
      <c r="M62" s="20"/>
      <c r="O62" s="18"/>
      <c r="P62" s="18"/>
    </row>
    <row r="63" spans="1:16" x14ac:dyDescent="0.25">
      <c r="B63"/>
      <c r="C63"/>
      <c r="D63"/>
      <c r="M63" s="20"/>
      <c r="O63" s="18"/>
      <c r="P63" s="18"/>
    </row>
    <row r="64" spans="1:16" x14ac:dyDescent="0.25">
      <c r="B64"/>
      <c r="C64"/>
      <c r="D64"/>
      <c r="M64" s="20"/>
      <c r="O64" s="18"/>
      <c r="P64" s="18"/>
    </row>
    <row r="65" spans="2:16" x14ac:dyDescent="0.25">
      <c r="B65"/>
      <c r="C65"/>
      <c r="D65"/>
      <c r="M65" s="20"/>
      <c r="O65" s="18"/>
      <c r="P65" s="18"/>
    </row>
    <row r="66" spans="2:16" x14ac:dyDescent="0.25">
      <c r="B66"/>
      <c r="C66"/>
      <c r="D66"/>
      <c r="M66" s="20"/>
      <c r="O66" s="18"/>
      <c r="P66" s="18"/>
    </row>
    <row r="67" spans="2:16" x14ac:dyDescent="0.25">
      <c r="B67"/>
      <c r="C67"/>
      <c r="D67"/>
      <c r="M67" s="20"/>
      <c r="O67" s="18"/>
      <c r="P67" s="18"/>
    </row>
    <row r="68" spans="2:16" x14ac:dyDescent="0.25">
      <c r="B68"/>
      <c r="C68"/>
      <c r="D68"/>
      <c r="M68" s="20"/>
      <c r="O68" s="18"/>
      <c r="P68" s="18"/>
    </row>
    <row r="69" spans="2:16" x14ac:dyDescent="0.25">
      <c r="B69"/>
      <c r="C69"/>
      <c r="D69"/>
      <c r="M69" s="20"/>
      <c r="O69" s="18"/>
      <c r="P69" s="18"/>
    </row>
    <row r="70" spans="2:16" x14ac:dyDescent="0.25">
      <c r="B70"/>
      <c r="C70"/>
      <c r="D70"/>
      <c r="M70" s="20"/>
      <c r="O70" s="18"/>
      <c r="P70" s="18"/>
    </row>
    <row r="71" spans="2:16" x14ac:dyDescent="0.25">
      <c r="G71" s="1"/>
      <c r="M71" s="20"/>
      <c r="O71" s="18"/>
      <c r="P71" s="18"/>
    </row>
    <row r="72" spans="2:16" x14ac:dyDescent="0.25">
      <c r="G72" s="1"/>
      <c r="M72" s="20"/>
      <c r="O72" s="18"/>
      <c r="P72" s="18"/>
    </row>
    <row r="73" spans="2:16" x14ac:dyDescent="0.25">
      <c r="G73" s="1"/>
      <c r="M73" s="20"/>
      <c r="O73" s="18"/>
      <c r="P73" s="18"/>
    </row>
    <row r="74" spans="2:16" x14ac:dyDescent="0.25">
      <c r="G74" s="1"/>
      <c r="M74" s="20"/>
      <c r="O74" s="18"/>
      <c r="P74" s="18"/>
    </row>
    <row r="75" spans="2:16" x14ac:dyDescent="0.25">
      <c r="G75" s="1"/>
      <c r="M75" s="20"/>
      <c r="O75" s="18"/>
      <c r="P75" s="18"/>
    </row>
    <row r="76" spans="2:16" x14ac:dyDescent="0.25">
      <c r="G76" s="1"/>
      <c r="M76" s="20"/>
      <c r="O76" s="18"/>
      <c r="P76" s="18"/>
    </row>
    <row r="77" spans="2:16" x14ac:dyDescent="0.25">
      <c r="G77" s="1"/>
      <c r="M77" s="20"/>
      <c r="O77" s="18"/>
      <c r="P77" s="18"/>
    </row>
    <row r="78" spans="2:16" x14ac:dyDescent="0.25">
      <c r="G78" s="1"/>
      <c r="M78" s="20"/>
      <c r="O78" s="18"/>
      <c r="P78" s="18"/>
    </row>
    <row r="79" spans="2:16" x14ac:dyDescent="0.25">
      <c r="G79" s="1"/>
      <c r="M79" s="20"/>
      <c r="O79" s="18"/>
      <c r="P79" s="18"/>
    </row>
    <row r="80" spans="2:16" x14ac:dyDescent="0.25">
      <c r="G80" s="1"/>
      <c r="M80" s="20"/>
      <c r="O80" s="18"/>
      <c r="P80" s="18"/>
    </row>
    <row r="81" spans="7:16" x14ac:dyDescent="0.25">
      <c r="G81" s="1"/>
      <c r="M81" s="20"/>
      <c r="O81" s="18"/>
      <c r="P81" s="18"/>
    </row>
    <row r="82" spans="7:16" x14ac:dyDescent="0.25">
      <c r="G82" s="1"/>
      <c r="M82" s="20"/>
      <c r="O82" s="18"/>
      <c r="P82" s="18"/>
    </row>
    <row r="83" spans="7:16" x14ac:dyDescent="0.25">
      <c r="G83" s="1"/>
      <c r="M83" s="20"/>
      <c r="O83" s="18"/>
      <c r="P83" s="18"/>
    </row>
    <row r="84" spans="7:16" x14ac:dyDescent="0.25">
      <c r="G84" s="1"/>
      <c r="M84" s="20"/>
      <c r="O84" s="18"/>
      <c r="P84" s="18"/>
    </row>
    <row r="85" spans="7:16" x14ac:dyDescent="0.25">
      <c r="G85" s="1"/>
      <c r="M85" s="20"/>
      <c r="O85" s="18"/>
      <c r="P85" s="18"/>
    </row>
    <row r="86" spans="7:16" x14ac:dyDescent="0.25">
      <c r="G86" s="1"/>
      <c r="M86" s="20"/>
      <c r="O86" s="18"/>
      <c r="P86" s="18"/>
    </row>
    <row r="87" spans="7:16" x14ac:dyDescent="0.25">
      <c r="G87" s="1"/>
      <c r="M87" s="20"/>
      <c r="O87" s="18"/>
      <c r="P87" s="18"/>
    </row>
    <row r="88" spans="7:16" x14ac:dyDescent="0.25">
      <c r="G88" s="1"/>
      <c r="M88" s="20"/>
      <c r="O88" s="18"/>
      <c r="P88" s="18"/>
    </row>
    <row r="89" spans="7:16" x14ac:dyDescent="0.25">
      <c r="G89" s="1"/>
      <c r="M89" s="20"/>
      <c r="O89" s="18"/>
      <c r="P89" s="18"/>
    </row>
    <row r="90" spans="7:16" x14ac:dyDescent="0.25">
      <c r="G90" s="1"/>
      <c r="M90" s="20"/>
      <c r="O90" s="18"/>
      <c r="P90" s="18"/>
    </row>
    <row r="91" spans="7:16" x14ac:dyDescent="0.25">
      <c r="G91" s="1"/>
      <c r="M91" s="20"/>
      <c r="O91" s="18"/>
      <c r="P91" s="18"/>
    </row>
    <row r="92" spans="7:16" x14ac:dyDescent="0.25">
      <c r="G92" s="1"/>
      <c r="M92" s="20"/>
      <c r="O92" s="18"/>
      <c r="P92" s="18"/>
    </row>
    <row r="93" spans="7:16" x14ac:dyDescent="0.25">
      <c r="G93" s="1"/>
      <c r="M93" s="20"/>
      <c r="O93" s="18"/>
      <c r="P93" s="18"/>
    </row>
    <row r="94" spans="7:16" x14ac:dyDescent="0.25">
      <c r="G94" s="1"/>
      <c r="M94" s="20"/>
      <c r="O94" s="18"/>
      <c r="P94" s="18"/>
    </row>
    <row r="95" spans="7:16" x14ac:dyDescent="0.25">
      <c r="G95" s="1"/>
      <c r="M95" s="20"/>
      <c r="O95" s="18"/>
      <c r="P95" s="18"/>
    </row>
    <row r="96" spans="7:16" x14ac:dyDescent="0.25">
      <c r="G96" s="1"/>
      <c r="M96" s="20"/>
      <c r="O96" s="18"/>
      <c r="P96" s="18"/>
    </row>
    <row r="97" spans="7:16" x14ac:dyDescent="0.25">
      <c r="G97" s="1"/>
      <c r="M97" s="20"/>
      <c r="O97" s="18"/>
      <c r="P97" s="18"/>
    </row>
    <row r="98" spans="7:16" x14ac:dyDescent="0.25">
      <c r="G98" s="1"/>
      <c r="M98" s="20"/>
      <c r="O98" s="18"/>
      <c r="P98" s="18"/>
    </row>
    <row r="99" spans="7:16" x14ac:dyDescent="0.25">
      <c r="G99" s="1"/>
      <c r="M99" s="20"/>
      <c r="O99" s="18"/>
      <c r="P99" s="18"/>
    </row>
    <row r="100" spans="7:16" x14ac:dyDescent="0.25">
      <c r="G100" s="1"/>
      <c r="M100" s="20"/>
      <c r="O100" s="18"/>
      <c r="P100" s="18"/>
    </row>
    <row r="101" spans="7:16" x14ac:dyDescent="0.25">
      <c r="G101" s="1"/>
      <c r="M101" s="20"/>
      <c r="O101" s="18"/>
      <c r="P101" s="18"/>
    </row>
    <row r="102" spans="7:16" x14ac:dyDescent="0.25">
      <c r="G102" s="1"/>
      <c r="M102" s="20"/>
      <c r="O102" s="18"/>
      <c r="P102" s="18"/>
    </row>
    <row r="103" spans="7:16" x14ac:dyDescent="0.25">
      <c r="G103" s="1"/>
      <c r="M103" s="20"/>
      <c r="O103" s="18"/>
      <c r="P103" s="18"/>
    </row>
    <row r="104" spans="7:16" x14ac:dyDescent="0.25">
      <c r="G104" s="1"/>
      <c r="M104" s="20"/>
      <c r="O104" s="18"/>
      <c r="P104" s="18"/>
    </row>
    <row r="105" spans="7:16" x14ac:dyDescent="0.25">
      <c r="G105" s="1"/>
      <c r="M105" s="20"/>
      <c r="O105" s="18"/>
      <c r="P105" s="18"/>
    </row>
    <row r="106" spans="7:16" x14ac:dyDescent="0.25">
      <c r="G106" s="1"/>
      <c r="M106" s="20"/>
      <c r="O106" s="18"/>
      <c r="P106" s="18"/>
    </row>
    <row r="107" spans="7:16" x14ac:dyDescent="0.25">
      <c r="G107" s="1"/>
      <c r="M107" s="20"/>
      <c r="O107" s="18"/>
      <c r="P107" s="18"/>
    </row>
    <row r="108" spans="7:16" x14ac:dyDescent="0.25">
      <c r="G108" s="1"/>
      <c r="M108" s="20"/>
      <c r="O108" s="18"/>
      <c r="P108" s="18"/>
    </row>
    <row r="109" spans="7:16" x14ac:dyDescent="0.25">
      <c r="G109" s="1"/>
      <c r="M109" s="20"/>
      <c r="O109" s="18"/>
      <c r="P109" s="18"/>
    </row>
    <row r="110" spans="7:16" x14ac:dyDescent="0.25">
      <c r="G110" s="1"/>
      <c r="M110" s="20"/>
      <c r="O110" s="18"/>
      <c r="P110" s="18"/>
    </row>
    <row r="111" spans="7:16" x14ac:dyDescent="0.25">
      <c r="G111" s="1"/>
      <c r="M111" s="20"/>
      <c r="O111" s="18"/>
      <c r="P111" s="18"/>
    </row>
    <row r="112" spans="7:16" x14ac:dyDescent="0.25">
      <c r="G112" s="1"/>
      <c r="M112" s="20"/>
      <c r="O112" s="18"/>
      <c r="P112" s="18"/>
    </row>
    <row r="113" spans="7:16" x14ac:dyDescent="0.25">
      <c r="G113" s="1"/>
      <c r="M113" s="20"/>
      <c r="O113" s="18"/>
      <c r="P113" s="18"/>
    </row>
    <row r="114" spans="7:16" x14ac:dyDescent="0.25">
      <c r="G114" s="1"/>
      <c r="M114" s="20"/>
      <c r="O114" s="18"/>
      <c r="P114" s="18"/>
    </row>
    <row r="115" spans="7:16" x14ac:dyDescent="0.25">
      <c r="G115" s="1"/>
      <c r="M115" s="20"/>
      <c r="O115" s="18"/>
      <c r="P115" s="18"/>
    </row>
    <row r="116" spans="7:16" x14ac:dyDescent="0.25">
      <c r="G116" s="1"/>
      <c r="M116" s="20"/>
      <c r="O116" s="18"/>
      <c r="P116" s="18"/>
    </row>
    <row r="117" spans="7:16" x14ac:dyDescent="0.25">
      <c r="G117" s="1"/>
      <c r="M117" s="20"/>
      <c r="O117" s="18"/>
      <c r="P117" s="18"/>
    </row>
    <row r="118" spans="7:16" x14ac:dyDescent="0.25">
      <c r="G118" s="1"/>
      <c r="M118" s="20"/>
      <c r="O118" s="18"/>
      <c r="P118" s="18"/>
    </row>
    <row r="119" spans="7:16" x14ac:dyDescent="0.25">
      <c r="G119" s="1"/>
      <c r="M119" s="20"/>
      <c r="O119" s="18"/>
      <c r="P119" s="18"/>
    </row>
    <row r="120" spans="7:16" x14ac:dyDescent="0.25">
      <c r="G120" s="1"/>
      <c r="M120" s="20"/>
      <c r="O120" s="18"/>
      <c r="P120" s="18"/>
    </row>
    <row r="121" spans="7:16" x14ac:dyDescent="0.25">
      <c r="G121" s="1"/>
      <c r="M121" s="20"/>
      <c r="O121" s="18"/>
      <c r="P121" s="18"/>
    </row>
    <row r="122" spans="7:16" x14ac:dyDescent="0.25">
      <c r="G122" s="1"/>
      <c r="M122" s="20"/>
      <c r="O122" s="18"/>
      <c r="P122" s="18"/>
    </row>
    <row r="123" spans="7:16" x14ac:dyDescent="0.25">
      <c r="G123" s="1"/>
      <c r="M123" s="20"/>
      <c r="O123" s="18"/>
      <c r="P123" s="18"/>
    </row>
    <row r="124" spans="7:16" x14ac:dyDescent="0.25">
      <c r="G124" s="1"/>
      <c r="M124" s="20"/>
      <c r="O124" s="18"/>
      <c r="P124" s="18"/>
    </row>
    <row r="125" spans="7:16" x14ac:dyDescent="0.25">
      <c r="G125" s="1"/>
      <c r="M125" s="20"/>
      <c r="O125" s="18"/>
      <c r="P125" s="18"/>
    </row>
    <row r="126" spans="7:16" x14ac:dyDescent="0.25">
      <c r="G126" s="1"/>
    </row>
    <row r="127" spans="7:16" x14ac:dyDescent="0.25">
      <c r="G127" s="1"/>
    </row>
    <row r="128" spans="7:16" x14ac:dyDescent="0.25">
      <c r="G128" s="1"/>
    </row>
    <row r="129" spans="7:7" x14ac:dyDescent="0.25">
      <c r="G129" s="1"/>
    </row>
    <row r="130" spans="7:7" x14ac:dyDescent="0.25">
      <c r="G130" s="1"/>
    </row>
    <row r="131" spans="7:7" x14ac:dyDescent="0.25">
      <c r="G131" s="1"/>
    </row>
  </sheetData>
  <dataValidations count="1">
    <dataValidation type="list" allowBlank="1" showInputMessage="1" showErrorMessage="1" sqref="B1" xr:uid="{E39E67C7-B873-4148-8B73-92A46E6DCB3B}">
      <formula1>_xlfn.ANCHORARRAY($H$4)</formula1>
    </dataValidation>
  </dataValidations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T118"/>
  <sheetViews>
    <sheetView workbookViewId="0">
      <selection activeCell="K3" sqref="K3"/>
    </sheetView>
  </sheetViews>
  <sheetFormatPr baseColWidth="10" defaultRowHeight="15" x14ac:dyDescent="0.25"/>
  <cols>
    <col min="3" max="3" width="11.7109375" customWidth="1"/>
    <col min="5" max="6" width="9.85546875" customWidth="1"/>
    <col min="7" max="7" width="10.42578125" customWidth="1"/>
    <col min="9" max="9" width="16.140625" customWidth="1"/>
    <col min="11" max="11" width="15.5703125" customWidth="1"/>
    <col min="12" max="12" width="11.140625" customWidth="1"/>
    <col min="14" max="14" width="4.42578125" bestFit="1" customWidth="1"/>
    <col min="15" max="15" width="12.28515625" customWidth="1"/>
    <col min="17" max="17" width="4.42578125" bestFit="1" customWidth="1"/>
    <col min="18" max="18" width="10.5703125" customWidth="1"/>
  </cols>
  <sheetData>
    <row r="1" spans="1:20" x14ac:dyDescent="0.25">
      <c r="L1" t="s">
        <v>12</v>
      </c>
    </row>
    <row r="2" spans="1:20" x14ac:dyDescent="0.25">
      <c r="A2" s="8" t="s">
        <v>0</v>
      </c>
      <c r="B2" s="8" t="s">
        <v>1</v>
      </c>
      <c r="C2" s="8" t="s">
        <v>2</v>
      </c>
      <c r="D2" s="8" t="s">
        <v>3</v>
      </c>
      <c r="E2" s="8" t="s">
        <v>131</v>
      </c>
      <c r="F2" s="8" t="s">
        <v>4</v>
      </c>
      <c r="G2" s="8" t="s">
        <v>132</v>
      </c>
      <c r="H2" s="8" t="s">
        <v>5</v>
      </c>
      <c r="I2" s="8" t="s">
        <v>6</v>
      </c>
      <c r="J2" s="8" t="s">
        <v>139</v>
      </c>
      <c r="K2" s="8" t="s">
        <v>140</v>
      </c>
      <c r="L2" s="4" t="s">
        <v>7</v>
      </c>
      <c r="M2" s="5" t="s">
        <v>13</v>
      </c>
      <c r="N2" s="5" t="s">
        <v>14</v>
      </c>
      <c r="O2" s="4" t="s">
        <v>8</v>
      </c>
      <c r="P2" s="5" t="s">
        <v>13</v>
      </c>
      <c r="Q2" s="5" t="s">
        <v>14</v>
      </c>
      <c r="R2" s="4" t="s">
        <v>9</v>
      </c>
      <c r="S2" s="5" t="s">
        <v>13</v>
      </c>
      <c r="T2" s="5" t="s">
        <v>14</v>
      </c>
    </row>
    <row r="3" spans="1:20" x14ac:dyDescent="0.25">
      <c r="A3" s="9">
        <v>45962</v>
      </c>
      <c r="B3" s="10">
        <v>1031</v>
      </c>
      <c r="C3" s="10"/>
      <c r="D3" s="11" t="s">
        <v>16</v>
      </c>
      <c r="E3" s="11" t="s">
        <v>17</v>
      </c>
      <c r="F3" s="11" t="s">
        <v>18</v>
      </c>
      <c r="G3" s="11" t="s">
        <v>17</v>
      </c>
      <c r="H3" s="11">
        <v>200</v>
      </c>
      <c r="I3" s="10" t="s">
        <v>15</v>
      </c>
      <c r="J3" s="12">
        <f>--Tabelle1[[#This Row],[Startzeit]]</f>
        <v>0.28125</v>
      </c>
      <c r="K3" s="12">
        <f>Tabelle1[[#This Row],[Endzeit]]-Tabelle1[[#This Row],[Startzeit]]</f>
        <v>0.32499999999999996</v>
      </c>
      <c r="L3" s="5">
        <v>1011</v>
      </c>
      <c r="M3" s="6">
        <v>0.11458333333333333</v>
      </c>
      <c r="N3" s="6">
        <v>0.43958333333333333</v>
      </c>
      <c r="O3" s="5">
        <v>1021</v>
      </c>
      <c r="P3" s="6">
        <v>0.15625</v>
      </c>
      <c r="Q3" s="6">
        <v>0.48125000000000001</v>
      </c>
      <c r="R3" s="5">
        <v>1031</v>
      </c>
      <c r="S3" s="6">
        <v>0.28125</v>
      </c>
      <c r="T3" s="6">
        <v>0.60624999999999996</v>
      </c>
    </row>
    <row r="4" spans="1:20" x14ac:dyDescent="0.25">
      <c r="A4" s="9">
        <v>45962</v>
      </c>
      <c r="B4" s="10">
        <v>1032</v>
      </c>
      <c r="C4" s="10"/>
      <c r="D4" s="12" t="s">
        <v>16</v>
      </c>
      <c r="E4" s="12" t="s">
        <v>19</v>
      </c>
      <c r="F4" s="12" t="s">
        <v>20</v>
      </c>
      <c r="G4" s="12" t="s">
        <v>19</v>
      </c>
      <c r="H4" s="12">
        <v>200</v>
      </c>
      <c r="I4" s="10" t="s">
        <v>15</v>
      </c>
      <c r="J4" s="12">
        <f>--Tabelle1[[#This Row],[Startzeit]]</f>
        <v>0.28125</v>
      </c>
      <c r="K4" s="12">
        <f>Tabelle1[[#This Row],[Endzeit]]-Tabelle1[[#This Row],[Startzeit]]</f>
        <v>0.23958333333333337</v>
      </c>
      <c r="L4" s="5">
        <v>1012</v>
      </c>
      <c r="M4" s="6">
        <v>0.11458333333333333</v>
      </c>
      <c r="N4" s="6">
        <v>0.43958333333333333</v>
      </c>
      <c r="O4" s="5">
        <v>1022</v>
      </c>
      <c r="P4" s="6">
        <v>0.16666666666666666</v>
      </c>
      <c r="Q4" s="6">
        <v>0.49166666666666664</v>
      </c>
      <c r="R4" s="5">
        <v>1032</v>
      </c>
      <c r="S4" s="6">
        <v>0.28125</v>
      </c>
      <c r="T4" s="6">
        <v>0.60624999999999996</v>
      </c>
    </row>
    <row r="5" spans="1:20" x14ac:dyDescent="0.25">
      <c r="A5" s="9">
        <v>45962</v>
      </c>
      <c r="B5" s="10">
        <v>1032</v>
      </c>
      <c r="C5" s="10">
        <v>1</v>
      </c>
      <c r="D5" s="12" t="s">
        <v>20</v>
      </c>
      <c r="E5" s="12" t="s">
        <v>19</v>
      </c>
      <c r="F5" s="12" t="s">
        <v>21</v>
      </c>
      <c r="G5" s="12"/>
      <c r="H5" s="12">
        <v>1</v>
      </c>
      <c r="I5" s="10" t="s">
        <v>130</v>
      </c>
      <c r="J5" s="12">
        <f>--Tabelle1[[#This Row],[Startzeit]]</f>
        <v>0.52083333333333337</v>
      </c>
      <c r="K5" s="12">
        <f>Tabelle1[[#This Row],[Endzeit]]-Tabelle1[[#This Row],[Startzeit]]</f>
        <v>1.388888888888884E-2</v>
      </c>
      <c r="L5" s="5">
        <v>1013</v>
      </c>
      <c r="M5" s="6">
        <v>0.125</v>
      </c>
      <c r="N5" s="6">
        <v>0.45</v>
      </c>
      <c r="O5" s="5">
        <v>1023</v>
      </c>
      <c r="P5" s="6">
        <v>0.20833333333333334</v>
      </c>
      <c r="Q5" s="6">
        <v>0.53333333333333333</v>
      </c>
      <c r="R5" s="5">
        <v>1033</v>
      </c>
      <c r="S5" s="6">
        <v>0.54166666666666663</v>
      </c>
      <c r="T5" s="6">
        <v>0.8666666666666667</v>
      </c>
    </row>
    <row r="6" spans="1:20" x14ac:dyDescent="0.25">
      <c r="A6" s="9">
        <v>45962</v>
      </c>
      <c r="B6" s="10">
        <v>1032</v>
      </c>
      <c r="C6" s="10"/>
      <c r="D6" s="12" t="s">
        <v>21</v>
      </c>
      <c r="E6" s="12"/>
      <c r="F6" s="12" t="s">
        <v>18</v>
      </c>
      <c r="G6" s="12"/>
      <c r="H6" s="12">
        <v>200</v>
      </c>
      <c r="I6" s="10" t="s">
        <v>15</v>
      </c>
      <c r="J6" s="12">
        <f>--Tabelle1[[#This Row],[Startzeit]]</f>
        <v>0.53472222222222221</v>
      </c>
      <c r="K6" s="12">
        <f>Tabelle1[[#This Row],[Endzeit]]-Tabelle1[[#This Row],[Startzeit]]</f>
        <v>7.1527777777777746E-2</v>
      </c>
      <c r="L6" s="5">
        <v>1014</v>
      </c>
      <c r="M6" s="6">
        <v>0.41666666666666669</v>
      </c>
      <c r="N6" s="6">
        <v>0.7416666666666667</v>
      </c>
      <c r="O6" s="5">
        <v>1024</v>
      </c>
      <c r="P6" s="6">
        <v>0.45833333333333331</v>
      </c>
      <c r="Q6" s="6">
        <v>0.78333333333333333</v>
      </c>
      <c r="R6" s="5">
        <v>1034</v>
      </c>
      <c r="S6" s="6">
        <v>0.625</v>
      </c>
      <c r="T6" s="6">
        <v>0.95</v>
      </c>
    </row>
    <row r="7" spans="1:20" x14ac:dyDescent="0.25">
      <c r="A7" s="9">
        <v>45962</v>
      </c>
      <c r="B7" s="10">
        <v>1033</v>
      </c>
      <c r="C7" s="10"/>
      <c r="D7" s="12" t="s">
        <v>22</v>
      </c>
      <c r="E7" s="12" t="s">
        <v>17</v>
      </c>
      <c r="F7" s="12" t="s">
        <v>23</v>
      </c>
      <c r="G7" s="12" t="s">
        <v>17</v>
      </c>
      <c r="H7" s="12">
        <v>200</v>
      </c>
      <c r="I7" s="10" t="s">
        <v>15</v>
      </c>
      <c r="J7" s="12">
        <f>--Tabelle1[[#This Row],[Startzeit]]</f>
        <v>0.54166666666666663</v>
      </c>
      <c r="K7" s="12">
        <f>Tabelle1[[#This Row],[Endzeit]]-Tabelle1[[#This Row],[Startzeit]]</f>
        <v>0.14652777777777781</v>
      </c>
      <c r="L7" s="5">
        <v>1015</v>
      </c>
      <c r="M7" s="6">
        <v>0.45833333333333331</v>
      </c>
      <c r="N7" s="6">
        <v>0.78333333333333333</v>
      </c>
      <c r="O7" s="5">
        <v>1025</v>
      </c>
      <c r="P7" s="6">
        <v>0.54166666666666663</v>
      </c>
      <c r="Q7" s="6">
        <v>0.8666666666666667</v>
      </c>
      <c r="R7" s="5">
        <v>1035</v>
      </c>
      <c r="S7" s="6">
        <v>0.72916666666666663</v>
      </c>
      <c r="T7" s="6">
        <v>1.0541666666666667</v>
      </c>
    </row>
    <row r="8" spans="1:20" x14ac:dyDescent="0.25">
      <c r="A8" s="9">
        <v>45962</v>
      </c>
      <c r="B8" s="10">
        <v>1033</v>
      </c>
      <c r="C8" s="10">
        <v>1</v>
      </c>
      <c r="D8" s="12" t="s">
        <v>23</v>
      </c>
      <c r="E8" s="12" t="s">
        <v>24</v>
      </c>
      <c r="F8" s="12" t="s">
        <v>25</v>
      </c>
      <c r="G8" s="12" t="s">
        <v>24</v>
      </c>
      <c r="H8" s="12">
        <v>1</v>
      </c>
      <c r="I8" s="10" t="s">
        <v>15</v>
      </c>
      <c r="J8" s="12">
        <f>--Tabelle1[[#This Row],[Startzeit]]</f>
        <v>0.68819444444444444</v>
      </c>
      <c r="K8" s="12">
        <f>Tabelle1[[#This Row],[Endzeit]]-Tabelle1[[#This Row],[Startzeit]]</f>
        <v>5.208333333333337E-2</v>
      </c>
      <c r="L8" s="5">
        <v>1016</v>
      </c>
      <c r="M8" s="6">
        <v>0.72916666666666663</v>
      </c>
      <c r="N8" s="7">
        <v>1.0541666666666667</v>
      </c>
      <c r="O8" s="5">
        <v>1026</v>
      </c>
      <c r="P8" s="6">
        <v>0.72916666666666663</v>
      </c>
      <c r="Q8" s="7">
        <v>1.0541666666666667</v>
      </c>
      <c r="R8" s="5">
        <v>1036</v>
      </c>
      <c r="S8" s="6">
        <v>0.77083333333333337</v>
      </c>
      <c r="T8" s="7">
        <v>1.0958333333333334</v>
      </c>
    </row>
    <row r="9" spans="1:20" x14ac:dyDescent="0.25">
      <c r="A9" s="9">
        <v>45962</v>
      </c>
      <c r="B9" s="10">
        <v>1033</v>
      </c>
      <c r="C9" s="10"/>
      <c r="D9" s="12" t="s">
        <v>25</v>
      </c>
      <c r="E9" s="12"/>
      <c r="F9" s="12" t="s">
        <v>26</v>
      </c>
      <c r="G9" s="12"/>
      <c r="H9" s="12">
        <v>200</v>
      </c>
      <c r="I9" s="10" t="s">
        <v>15</v>
      </c>
      <c r="J9" s="12">
        <f>--Tabelle1[[#This Row],[Startzeit]]</f>
        <v>0.74027777777777781</v>
      </c>
      <c r="K9" s="12">
        <f>Tabelle1[[#This Row],[Endzeit]]-Tabelle1[[#This Row],[Startzeit]]</f>
        <v>0.12638888888888888</v>
      </c>
      <c r="L9" s="5">
        <v>1017</v>
      </c>
      <c r="M9" s="6">
        <v>0.72916666666666663</v>
      </c>
      <c r="N9" s="7">
        <v>1.0541666666666667</v>
      </c>
      <c r="O9" s="5">
        <v>1027</v>
      </c>
      <c r="P9" s="6">
        <v>0.72916666666666663</v>
      </c>
      <c r="Q9" s="7">
        <v>1.0541666666666667</v>
      </c>
      <c r="R9" s="5"/>
      <c r="S9" s="5"/>
    </row>
    <row r="10" spans="1:20" x14ac:dyDescent="0.25">
      <c r="A10" s="9">
        <v>45962</v>
      </c>
      <c r="B10" s="10">
        <v>1034</v>
      </c>
      <c r="D10" s="12" t="s">
        <v>27</v>
      </c>
      <c r="E10" s="12" t="s">
        <v>17</v>
      </c>
      <c r="F10" s="12" t="s">
        <v>28</v>
      </c>
      <c r="G10" s="12" t="s">
        <v>17</v>
      </c>
      <c r="H10" s="12">
        <v>200</v>
      </c>
      <c r="I10" s="10" t="s">
        <v>15</v>
      </c>
      <c r="J10" s="12">
        <f>--Tabelle1[[#This Row],[Startzeit]]</f>
        <v>0.625</v>
      </c>
      <c r="K10" s="12">
        <f>Tabelle1[[#This Row],[Endzeit]]-Tabelle1[[#This Row],[Startzeit]]</f>
        <v>0.32499999999999996</v>
      </c>
      <c r="L10" s="5">
        <v>1018</v>
      </c>
      <c r="M10" s="6">
        <v>0.77083333333333337</v>
      </c>
      <c r="N10" s="7">
        <v>1.0958333333333334</v>
      </c>
      <c r="O10" s="5">
        <v>1028</v>
      </c>
      <c r="P10" s="6">
        <v>0.77083333333333337</v>
      </c>
      <c r="Q10" s="7">
        <v>1.0965277777777778</v>
      </c>
      <c r="R10" s="5"/>
      <c r="S10" s="5"/>
    </row>
    <row r="11" spans="1:20" x14ac:dyDescent="0.25">
      <c r="A11" s="9">
        <v>45962</v>
      </c>
      <c r="B11" s="10">
        <v>1035</v>
      </c>
      <c r="D11" s="12" t="s">
        <v>29</v>
      </c>
      <c r="E11" s="12" t="s">
        <v>17</v>
      </c>
      <c r="F11" s="12" t="s">
        <v>30</v>
      </c>
      <c r="G11" s="12" t="s">
        <v>17</v>
      </c>
      <c r="H11" s="12">
        <v>200</v>
      </c>
      <c r="I11" s="10" t="s">
        <v>15</v>
      </c>
      <c r="J11" s="12">
        <f>--Tabelle1[[#This Row],[Startzeit]]</f>
        <v>0.72916666666666663</v>
      </c>
      <c r="K11" s="12">
        <f>Tabelle1[[#This Row],[Endzeit]]-Tabelle1[[#This Row],[Startzeit]]</f>
        <v>0.32500000000000007</v>
      </c>
      <c r="L11" s="5"/>
      <c r="M11" s="5"/>
      <c r="N11" s="5"/>
      <c r="O11" s="5"/>
      <c r="P11" s="5"/>
      <c r="Q11" s="5"/>
      <c r="R11" s="5"/>
      <c r="S11" s="5"/>
    </row>
    <row r="12" spans="1:20" x14ac:dyDescent="0.25">
      <c r="A12" s="9">
        <v>45962</v>
      </c>
      <c r="B12" s="10">
        <v>1036</v>
      </c>
      <c r="D12" s="12" t="s">
        <v>31</v>
      </c>
      <c r="E12" s="12" t="s">
        <v>19</v>
      </c>
      <c r="F12" s="12" t="s">
        <v>32</v>
      </c>
      <c r="G12" s="12" t="s">
        <v>19</v>
      </c>
      <c r="H12" s="12">
        <v>200</v>
      </c>
      <c r="I12" s="10" t="s">
        <v>15</v>
      </c>
      <c r="J12" s="12">
        <f>--Tabelle1[[#This Row],[Startzeit]]</f>
        <v>0.77083333333333337</v>
      </c>
      <c r="K12" s="12">
        <f>Tabelle1[[#This Row],[Endzeit]]-Tabelle1[[#This Row],[Startzeit]]</f>
        <v>0.32500000000000007</v>
      </c>
      <c r="L12" s="5" t="s">
        <v>10</v>
      </c>
      <c r="M12" s="6">
        <v>0.11805555555555557</v>
      </c>
      <c r="N12" s="6"/>
      <c r="O12" s="5" t="s">
        <v>10</v>
      </c>
      <c r="P12" s="6">
        <v>0.16527777777777777</v>
      </c>
      <c r="Q12" s="6"/>
      <c r="R12" s="5" t="s">
        <v>10</v>
      </c>
      <c r="S12" s="6">
        <v>0.27777777777777779</v>
      </c>
    </row>
    <row r="13" spans="1:20" x14ac:dyDescent="0.25">
      <c r="A13" s="1">
        <v>45963</v>
      </c>
      <c r="B13" s="10">
        <v>1031</v>
      </c>
      <c r="D13" s="12" t="s">
        <v>16</v>
      </c>
      <c r="E13" s="12" t="s">
        <v>17</v>
      </c>
      <c r="F13" s="12" t="s">
        <v>38</v>
      </c>
      <c r="G13" s="12" t="s">
        <v>17</v>
      </c>
      <c r="H13" s="12">
        <v>200</v>
      </c>
      <c r="I13" s="10" t="s">
        <v>15</v>
      </c>
      <c r="J13" s="12">
        <f>--Tabelle1[[#This Row],[Startzeit]]</f>
        <v>0.28125</v>
      </c>
      <c r="K13" s="12">
        <f>Tabelle1[[#This Row],[Endzeit]]-Tabelle1[[#This Row],[Startzeit]]</f>
        <v>0.10625000000000001</v>
      </c>
      <c r="L13" s="5" t="s">
        <v>11</v>
      </c>
      <c r="M13" s="7">
        <v>1.0916666666666666</v>
      </c>
      <c r="N13" s="7"/>
      <c r="O13" s="5" t="s">
        <v>11</v>
      </c>
      <c r="P13" s="7">
        <v>1.0916666666666666</v>
      </c>
      <c r="Q13" s="7"/>
      <c r="R13" s="5" t="s">
        <v>11</v>
      </c>
      <c r="S13" s="7">
        <v>1.0958333333333334</v>
      </c>
    </row>
    <row r="14" spans="1:20" x14ac:dyDescent="0.25">
      <c r="A14" s="1">
        <v>45963</v>
      </c>
      <c r="B14" s="10">
        <v>1031</v>
      </c>
      <c r="C14">
        <v>1</v>
      </c>
      <c r="D14" s="12" t="s">
        <v>38</v>
      </c>
      <c r="E14" s="12" t="s">
        <v>37</v>
      </c>
      <c r="F14" s="12" t="s">
        <v>39</v>
      </c>
      <c r="G14" s="12" t="s">
        <v>37</v>
      </c>
      <c r="H14" s="12">
        <v>1</v>
      </c>
      <c r="I14" s="10" t="s">
        <v>15</v>
      </c>
      <c r="J14" s="12">
        <f>--Tabelle1[[#This Row],[Startzeit]]</f>
        <v>0.38750000000000001</v>
      </c>
      <c r="K14" s="12">
        <f>Tabelle1[[#This Row],[Endzeit]]-Tabelle1[[#This Row],[Startzeit]]</f>
        <v>0.18749999999999994</v>
      </c>
      <c r="L14" s="5" t="s">
        <v>33</v>
      </c>
      <c r="M14" s="5" t="s">
        <v>34</v>
      </c>
    </row>
    <row r="15" spans="1:20" x14ac:dyDescent="0.25">
      <c r="A15" s="1">
        <v>45963</v>
      </c>
      <c r="B15" s="10">
        <v>1031</v>
      </c>
      <c r="D15" s="12" t="s">
        <v>39</v>
      </c>
      <c r="E15" s="12"/>
      <c r="F15" s="12" t="s">
        <v>18</v>
      </c>
      <c r="G15" s="12"/>
      <c r="H15" s="12">
        <v>200</v>
      </c>
      <c r="I15" s="10" t="s">
        <v>15</v>
      </c>
      <c r="J15" s="12">
        <f>--Tabelle1[[#This Row],[Startzeit]]</f>
        <v>0.57499999999999996</v>
      </c>
      <c r="K15" s="12">
        <f>Tabelle1[[#This Row],[Endzeit]]-Tabelle1[[#This Row],[Startzeit]]</f>
        <v>3.125E-2</v>
      </c>
      <c r="L15" s="5" t="s">
        <v>35</v>
      </c>
      <c r="M15" s="5" t="s">
        <v>36</v>
      </c>
    </row>
    <row r="16" spans="1:20" x14ac:dyDescent="0.25">
      <c r="A16" s="1">
        <v>45963</v>
      </c>
      <c r="B16" s="10">
        <v>1032</v>
      </c>
      <c r="D16" s="12" t="s">
        <v>16</v>
      </c>
      <c r="E16" s="12" t="s">
        <v>19</v>
      </c>
      <c r="F16" s="12" t="s">
        <v>18</v>
      </c>
      <c r="G16" s="12" t="s">
        <v>19</v>
      </c>
      <c r="H16" s="12">
        <v>200</v>
      </c>
      <c r="I16" s="10" t="s">
        <v>15</v>
      </c>
      <c r="J16" s="12">
        <f>--Tabelle1[[#This Row],[Startzeit]]</f>
        <v>0.28125</v>
      </c>
      <c r="K16" s="12">
        <f>Tabelle1[[#This Row],[Endzeit]]-Tabelle1[[#This Row],[Startzeit]]</f>
        <v>0.32499999999999996</v>
      </c>
    </row>
    <row r="17" spans="1:11" x14ac:dyDescent="0.25">
      <c r="A17" s="1">
        <v>45963</v>
      </c>
      <c r="B17" s="10">
        <v>1033</v>
      </c>
      <c r="C17">
        <v>1</v>
      </c>
      <c r="D17" s="12" t="s">
        <v>22</v>
      </c>
      <c r="E17" s="12" t="s">
        <v>17</v>
      </c>
      <c r="F17" s="12" t="s">
        <v>40</v>
      </c>
      <c r="G17" s="12" t="s">
        <v>17</v>
      </c>
      <c r="H17" s="12">
        <v>1</v>
      </c>
      <c r="I17" s="10" t="s">
        <v>15</v>
      </c>
      <c r="J17" s="12">
        <f>--Tabelle1[[#This Row],[Startzeit]]</f>
        <v>0.54166666666666663</v>
      </c>
      <c r="K17" s="12">
        <f>Tabelle1[[#This Row],[Endzeit]]-Tabelle1[[#This Row],[Startzeit]]</f>
        <v>4.1666666666666741E-2</v>
      </c>
    </row>
    <row r="18" spans="1:11" x14ac:dyDescent="0.25">
      <c r="A18" s="1">
        <v>45963</v>
      </c>
      <c r="B18" s="10">
        <v>1033</v>
      </c>
      <c r="D18" s="12" t="s">
        <v>40</v>
      </c>
      <c r="E18" s="12" t="s">
        <v>17</v>
      </c>
      <c r="F18" s="12" t="s">
        <v>41</v>
      </c>
      <c r="G18" s="12" t="s">
        <v>42</v>
      </c>
      <c r="H18" s="12">
        <v>200</v>
      </c>
      <c r="I18" s="10" t="s">
        <v>15</v>
      </c>
      <c r="J18" s="12">
        <f>--Tabelle1[[#This Row],[Startzeit]]</f>
        <v>0.58333333333333337</v>
      </c>
      <c r="K18" s="12">
        <f>Tabelle1[[#This Row],[Endzeit]]-Tabelle1[[#This Row],[Startzeit]]</f>
        <v>4.5833333333333282E-2</v>
      </c>
    </row>
    <row r="19" spans="1:11" x14ac:dyDescent="0.25">
      <c r="A19" s="1">
        <v>45963</v>
      </c>
      <c r="B19" s="10">
        <v>1033</v>
      </c>
      <c r="C19">
        <v>2</v>
      </c>
      <c r="D19" s="12" t="s">
        <v>41</v>
      </c>
      <c r="E19" s="12" t="s">
        <v>42</v>
      </c>
      <c r="F19" s="12" t="s">
        <v>43</v>
      </c>
      <c r="G19" s="12" t="s">
        <v>42</v>
      </c>
      <c r="H19" s="12">
        <v>1</v>
      </c>
      <c r="I19" s="10" t="s">
        <v>15</v>
      </c>
      <c r="J19" s="12">
        <f>--Tabelle1[[#This Row],[Startzeit]]</f>
        <v>0.62916666666666665</v>
      </c>
      <c r="K19" s="12">
        <f>Tabelle1[[#This Row],[Endzeit]]-Tabelle1[[#This Row],[Startzeit]]</f>
        <v>5.208333333333337E-2</v>
      </c>
    </row>
    <row r="20" spans="1:11" x14ac:dyDescent="0.25">
      <c r="A20" s="1">
        <v>45963</v>
      </c>
      <c r="B20" s="10">
        <v>1033</v>
      </c>
      <c r="D20" s="12" t="s">
        <v>43</v>
      </c>
      <c r="E20" s="12"/>
      <c r="F20" s="12" t="s">
        <v>44</v>
      </c>
      <c r="G20" s="12"/>
      <c r="H20" s="12">
        <v>200</v>
      </c>
      <c r="I20" s="10" t="s">
        <v>15</v>
      </c>
      <c r="J20" s="12">
        <f>--Tabelle1[[#This Row],[Startzeit]]</f>
        <v>0.68125000000000002</v>
      </c>
      <c r="K20" s="12">
        <f>Tabelle1[[#This Row],[Endzeit]]-Tabelle1[[#This Row],[Startzeit]]</f>
        <v>7.5694444444444398E-2</v>
      </c>
    </row>
    <row r="21" spans="1:11" x14ac:dyDescent="0.25">
      <c r="A21" s="1">
        <v>45963</v>
      </c>
      <c r="B21" s="10">
        <v>1033</v>
      </c>
      <c r="C21">
        <v>3</v>
      </c>
      <c r="D21" s="12" t="s">
        <v>44</v>
      </c>
      <c r="E21" s="12" t="s">
        <v>37</v>
      </c>
      <c r="F21" s="12" t="s">
        <v>45</v>
      </c>
      <c r="G21" s="12" t="s">
        <v>37</v>
      </c>
      <c r="H21" s="12">
        <v>1</v>
      </c>
      <c r="I21" s="10" t="s">
        <v>15</v>
      </c>
      <c r="J21" s="12">
        <f>--Tabelle1[[#This Row],[Startzeit]]</f>
        <v>0.75694444444444442</v>
      </c>
      <c r="K21" s="12">
        <f>Tabelle1[[#This Row],[Endzeit]]-Tabelle1[[#This Row],[Startzeit]]</f>
        <v>4.7222222222222276E-2</v>
      </c>
    </row>
    <row r="22" spans="1:11" x14ac:dyDescent="0.25">
      <c r="A22" s="1">
        <v>45963</v>
      </c>
      <c r="B22" s="10">
        <v>1033</v>
      </c>
      <c r="D22" s="12" t="s">
        <v>45</v>
      </c>
      <c r="E22" s="12"/>
      <c r="F22" s="12" t="s">
        <v>26</v>
      </c>
      <c r="G22" s="12"/>
      <c r="H22" s="12">
        <v>200</v>
      </c>
      <c r="I22" s="10" t="s">
        <v>15</v>
      </c>
      <c r="J22" s="12">
        <f>--Tabelle1[[#This Row],[Startzeit]]</f>
        <v>0.8041666666666667</v>
      </c>
      <c r="K22" s="12">
        <f>Tabelle1[[#This Row],[Endzeit]]-Tabelle1[[#This Row],[Startzeit]]</f>
        <v>6.25E-2</v>
      </c>
    </row>
    <row r="23" spans="1:11" x14ac:dyDescent="0.25">
      <c r="A23" s="1">
        <v>45963</v>
      </c>
      <c r="B23" s="10">
        <v>1034</v>
      </c>
      <c r="D23" s="12" t="s">
        <v>27</v>
      </c>
      <c r="E23" s="12" t="s">
        <v>17</v>
      </c>
      <c r="F23" s="12" t="s">
        <v>28</v>
      </c>
      <c r="G23" s="12" t="s">
        <v>17</v>
      </c>
      <c r="H23" s="12">
        <v>200</v>
      </c>
      <c r="I23" s="10" t="s">
        <v>15</v>
      </c>
      <c r="J23" s="12">
        <f>--Tabelle1[[#This Row],[Startzeit]]</f>
        <v>0.625</v>
      </c>
      <c r="K23" s="12">
        <f>Tabelle1[[#This Row],[Endzeit]]-Tabelle1[[#This Row],[Startzeit]]</f>
        <v>0.32499999999999996</v>
      </c>
    </row>
    <row r="24" spans="1:11" x14ac:dyDescent="0.25">
      <c r="A24" s="1">
        <v>45963</v>
      </c>
      <c r="B24" s="10">
        <v>1035</v>
      </c>
      <c r="D24" s="12" t="s">
        <v>29</v>
      </c>
      <c r="E24" s="12" t="s">
        <v>17</v>
      </c>
      <c r="F24" s="12" t="s">
        <v>46</v>
      </c>
      <c r="G24" s="12" t="s">
        <v>17</v>
      </c>
      <c r="H24" s="12">
        <v>200</v>
      </c>
      <c r="I24" s="10" t="s">
        <v>15</v>
      </c>
      <c r="J24" s="12">
        <f>--Tabelle1[[#This Row],[Startzeit]]</f>
        <v>0.72916666666666663</v>
      </c>
      <c r="K24" s="12">
        <f>Tabelle1[[#This Row],[Endzeit]]-Tabelle1[[#This Row],[Startzeit]]</f>
        <v>0.17222222222222228</v>
      </c>
    </row>
    <row r="25" spans="1:11" x14ac:dyDescent="0.25">
      <c r="A25" s="1">
        <v>45963</v>
      </c>
      <c r="B25" s="10">
        <v>1035</v>
      </c>
      <c r="C25">
        <v>1</v>
      </c>
      <c r="D25" s="12" t="s">
        <v>46</v>
      </c>
      <c r="E25" s="12" t="s">
        <v>47</v>
      </c>
      <c r="F25" s="12" t="s">
        <v>48</v>
      </c>
      <c r="G25" s="12" t="s">
        <v>49</v>
      </c>
      <c r="H25" s="12">
        <v>1</v>
      </c>
      <c r="I25" s="10" t="s">
        <v>130</v>
      </c>
      <c r="J25" s="12">
        <f>--Tabelle1[[#This Row],[Startzeit]]</f>
        <v>0.90138888888888891</v>
      </c>
      <c r="K25" s="12">
        <f>Tabelle1[[#This Row],[Endzeit]]-Tabelle1[[#This Row],[Startzeit]]</f>
        <v>0.13541666666666663</v>
      </c>
    </row>
    <row r="26" spans="1:11" x14ac:dyDescent="0.25">
      <c r="A26" s="1">
        <v>45963</v>
      </c>
      <c r="B26" s="10">
        <v>1035</v>
      </c>
      <c r="D26" s="12" t="s">
        <v>48</v>
      </c>
      <c r="E26" s="12"/>
      <c r="F26" s="12" t="s">
        <v>30</v>
      </c>
      <c r="G26" s="12"/>
      <c r="H26" s="12">
        <v>200</v>
      </c>
      <c r="I26" s="10" t="s">
        <v>15</v>
      </c>
      <c r="J26" s="12">
        <f>--Tabelle1[[#This Row],[Startzeit]]</f>
        <v>1.0368055555555555</v>
      </c>
      <c r="K26" s="12">
        <f>Tabelle1[[#This Row],[Endzeit]]-Tabelle1[[#This Row],[Startzeit]]</f>
        <v>1.736111111111116E-2</v>
      </c>
    </row>
    <row r="27" spans="1:11" x14ac:dyDescent="0.25">
      <c r="A27" s="1">
        <v>45963</v>
      </c>
      <c r="B27" s="10">
        <v>1036</v>
      </c>
      <c r="D27" s="12" t="s">
        <v>31</v>
      </c>
      <c r="E27" s="12" t="s">
        <v>19</v>
      </c>
      <c r="F27" s="12" t="s">
        <v>32</v>
      </c>
      <c r="G27" s="12" t="s">
        <v>19</v>
      </c>
      <c r="H27" s="12">
        <v>200</v>
      </c>
      <c r="I27" s="10" t="s">
        <v>15</v>
      </c>
      <c r="J27" s="12">
        <f>--Tabelle1[[#This Row],[Startzeit]]</f>
        <v>0.77083333333333337</v>
      </c>
      <c r="K27" s="12">
        <f>Tabelle1[[#This Row],[Endzeit]]-Tabelle1[[#This Row],[Startzeit]]</f>
        <v>0.32500000000000007</v>
      </c>
    </row>
    <row r="28" spans="1:11" x14ac:dyDescent="0.25">
      <c r="A28" s="1">
        <v>45964</v>
      </c>
      <c r="B28" s="10">
        <v>1011</v>
      </c>
      <c r="D28" s="12" t="s">
        <v>50</v>
      </c>
      <c r="E28" s="12" t="s">
        <v>19</v>
      </c>
      <c r="F28" s="12" t="s">
        <v>52</v>
      </c>
      <c r="G28" s="12" t="s">
        <v>19</v>
      </c>
      <c r="H28" s="12">
        <v>200</v>
      </c>
      <c r="I28" s="10" t="s">
        <v>15</v>
      </c>
      <c r="J28" s="12">
        <f>--Tabelle1[[#This Row],[Startzeit]]</f>
        <v>0.11458333333333333</v>
      </c>
      <c r="K28" s="12">
        <f>Tabelle1[[#This Row],[Endzeit]]-Tabelle1[[#This Row],[Startzeit]]</f>
        <v>9.2361111111111102E-2</v>
      </c>
    </row>
    <row r="29" spans="1:11" x14ac:dyDescent="0.25">
      <c r="A29" s="1">
        <v>45964</v>
      </c>
      <c r="B29" s="10">
        <v>1011</v>
      </c>
      <c r="C29">
        <v>1</v>
      </c>
      <c r="D29" s="12" t="s">
        <v>52</v>
      </c>
      <c r="E29" s="12" t="s">
        <v>53</v>
      </c>
      <c r="F29" s="12" t="s">
        <v>54</v>
      </c>
      <c r="G29" s="12" t="s">
        <v>24</v>
      </c>
      <c r="H29" s="12">
        <v>1</v>
      </c>
      <c r="I29" s="10" t="s">
        <v>15</v>
      </c>
      <c r="J29" s="12">
        <f>--Tabelle1[[#This Row],[Startzeit]]</f>
        <v>0.20694444444444443</v>
      </c>
      <c r="K29" s="12">
        <f>Tabelle1[[#This Row],[Endzeit]]-Tabelle1[[#This Row],[Startzeit]]</f>
        <v>0.13958333333333334</v>
      </c>
    </row>
    <row r="30" spans="1:11" x14ac:dyDescent="0.25">
      <c r="A30" s="1">
        <v>45964</v>
      </c>
      <c r="B30" s="10">
        <v>1011</v>
      </c>
      <c r="D30" s="12" t="s">
        <v>54</v>
      </c>
      <c r="E30" s="12"/>
      <c r="F30" s="12" t="s">
        <v>55</v>
      </c>
      <c r="G30" s="12"/>
      <c r="H30" s="12">
        <v>200</v>
      </c>
      <c r="I30" s="10" t="s">
        <v>15</v>
      </c>
      <c r="J30" s="12">
        <f>--Tabelle1[[#This Row],[Startzeit]]</f>
        <v>0.34652777777777777</v>
      </c>
      <c r="K30" s="12">
        <f>Tabelle1[[#This Row],[Endzeit]]-Tabelle1[[#This Row],[Startzeit]]</f>
        <v>3.8888888888888917E-2</v>
      </c>
    </row>
    <row r="31" spans="1:11" x14ac:dyDescent="0.25">
      <c r="A31" s="1">
        <v>45964</v>
      </c>
      <c r="B31" s="10">
        <v>1011</v>
      </c>
      <c r="C31">
        <v>2</v>
      </c>
      <c r="D31" s="12" t="s">
        <v>55</v>
      </c>
      <c r="E31" s="12" t="s">
        <v>42</v>
      </c>
      <c r="F31" s="12" t="s">
        <v>56</v>
      </c>
      <c r="G31" s="12"/>
      <c r="H31" s="12">
        <v>1</v>
      </c>
      <c r="I31" s="10" t="s">
        <v>15</v>
      </c>
      <c r="J31" s="12">
        <f>--Tabelle1[[#This Row],[Startzeit]]</f>
        <v>0.38541666666666669</v>
      </c>
      <c r="K31" s="12">
        <f>Tabelle1[[#This Row],[Endzeit]]-Tabelle1[[#This Row],[Startzeit]]</f>
        <v>4.8611111111111105E-2</v>
      </c>
    </row>
    <row r="32" spans="1:11" x14ac:dyDescent="0.25">
      <c r="A32" s="1">
        <v>45964</v>
      </c>
      <c r="B32" s="10">
        <v>1011</v>
      </c>
      <c r="D32" s="12" t="s">
        <v>56</v>
      </c>
      <c r="E32" s="12"/>
      <c r="F32" s="12" t="s">
        <v>51</v>
      </c>
      <c r="G32" s="12"/>
      <c r="H32" s="12">
        <v>200</v>
      </c>
      <c r="I32" s="10" t="s">
        <v>15</v>
      </c>
      <c r="J32" s="12">
        <f>--Tabelle1[[#This Row],[Startzeit]]</f>
        <v>0.43402777777777779</v>
      </c>
      <c r="K32" s="12">
        <f>Tabelle1[[#This Row],[Endzeit]]-Tabelle1[[#This Row],[Startzeit]]</f>
        <v>5.5555555555555358E-3</v>
      </c>
    </row>
    <row r="33" spans="1:11" x14ac:dyDescent="0.25">
      <c r="A33" s="1">
        <v>45964</v>
      </c>
      <c r="B33" s="10">
        <v>1012</v>
      </c>
      <c r="D33" s="12" t="s">
        <v>50</v>
      </c>
      <c r="E33" s="12" t="s">
        <v>17</v>
      </c>
      <c r="F33" s="12" t="s">
        <v>57</v>
      </c>
      <c r="G33" s="12" t="s">
        <v>17</v>
      </c>
      <c r="H33" s="12">
        <v>200</v>
      </c>
      <c r="I33" s="10" t="s">
        <v>15</v>
      </c>
      <c r="J33" s="12">
        <f>--Tabelle1[[#This Row],[Startzeit]]</f>
        <v>0.11458333333333333</v>
      </c>
      <c r="K33" s="12">
        <f>Tabelle1[[#This Row],[Endzeit]]-Tabelle1[[#This Row],[Startzeit]]</f>
        <v>1.5972222222222235E-2</v>
      </c>
    </row>
    <row r="34" spans="1:11" x14ac:dyDescent="0.25">
      <c r="A34" s="1">
        <v>45964</v>
      </c>
      <c r="B34" s="10">
        <v>1012</v>
      </c>
      <c r="C34">
        <v>1</v>
      </c>
      <c r="D34" s="12" t="s">
        <v>57</v>
      </c>
      <c r="E34" s="12" t="s">
        <v>58</v>
      </c>
      <c r="F34" s="12" t="s">
        <v>59</v>
      </c>
      <c r="G34" s="12" t="s">
        <v>58</v>
      </c>
      <c r="H34" s="12">
        <v>1</v>
      </c>
      <c r="I34" s="10" t="s">
        <v>15</v>
      </c>
      <c r="J34" s="12">
        <f>--Tabelle1[[#This Row],[Startzeit]]</f>
        <v>0.13055555555555556</v>
      </c>
      <c r="K34" s="12">
        <f>Tabelle1[[#This Row],[Endzeit]]-Tabelle1[[#This Row],[Startzeit]]</f>
        <v>8.4722222222222227E-2</v>
      </c>
    </row>
    <row r="35" spans="1:11" x14ac:dyDescent="0.25">
      <c r="A35" s="1">
        <v>45964</v>
      </c>
      <c r="B35" s="10">
        <v>1012</v>
      </c>
      <c r="D35" s="12" t="s">
        <v>59</v>
      </c>
      <c r="E35" s="12"/>
      <c r="F35" s="12" t="s">
        <v>60</v>
      </c>
      <c r="G35" s="12"/>
      <c r="H35" s="12">
        <v>200</v>
      </c>
      <c r="I35" s="10" t="s">
        <v>15</v>
      </c>
      <c r="J35" s="12">
        <f>--Tabelle1[[#This Row],[Startzeit]]</f>
        <v>0.21527777777777779</v>
      </c>
      <c r="K35" s="12">
        <f>Tabelle1[[#This Row],[Endzeit]]-Tabelle1[[#This Row],[Startzeit]]</f>
        <v>5.5555555555555525E-2</v>
      </c>
    </row>
    <row r="36" spans="1:11" x14ac:dyDescent="0.25">
      <c r="A36" s="1">
        <v>45964</v>
      </c>
      <c r="B36" s="10">
        <v>1012</v>
      </c>
      <c r="C36">
        <v>2</v>
      </c>
      <c r="D36" s="12" t="s">
        <v>60</v>
      </c>
      <c r="E36" s="12" t="s">
        <v>53</v>
      </c>
      <c r="F36" s="12" t="s">
        <v>16</v>
      </c>
      <c r="G36" s="12"/>
      <c r="H36" s="12">
        <v>1</v>
      </c>
      <c r="I36" s="10" t="s">
        <v>15</v>
      </c>
      <c r="J36" s="12">
        <f>--Tabelle1[[#This Row],[Startzeit]]</f>
        <v>0.27083333333333331</v>
      </c>
      <c r="K36" s="12">
        <f>Tabelle1[[#This Row],[Endzeit]]-Tabelle1[[#This Row],[Startzeit]]</f>
        <v>1.0416666666666685E-2</v>
      </c>
    </row>
    <row r="37" spans="1:11" x14ac:dyDescent="0.25">
      <c r="A37" s="1">
        <v>45964</v>
      </c>
      <c r="B37" s="10">
        <v>1012</v>
      </c>
      <c r="C37">
        <v>3</v>
      </c>
      <c r="D37" s="12" t="s">
        <v>16</v>
      </c>
      <c r="E37" s="12"/>
      <c r="F37" s="12" t="s">
        <v>61</v>
      </c>
      <c r="G37" s="12"/>
      <c r="H37" s="12">
        <v>1</v>
      </c>
      <c r="I37" s="10" t="s">
        <v>15</v>
      </c>
      <c r="J37" s="12">
        <f>--Tabelle1[[#This Row],[Startzeit]]</f>
        <v>0.28125</v>
      </c>
      <c r="K37" s="12">
        <f>Tabelle1[[#This Row],[Endzeit]]-Tabelle1[[#This Row],[Startzeit]]</f>
        <v>3.125E-2</v>
      </c>
    </row>
    <row r="38" spans="1:11" x14ac:dyDescent="0.25">
      <c r="A38" s="1">
        <v>45964</v>
      </c>
      <c r="B38" s="10">
        <v>1012</v>
      </c>
      <c r="D38" s="12" t="s">
        <v>61</v>
      </c>
      <c r="E38" s="12"/>
      <c r="F38" s="12" t="s">
        <v>51</v>
      </c>
      <c r="G38" s="12"/>
      <c r="H38" s="12">
        <v>200</v>
      </c>
      <c r="I38" s="10" t="s">
        <v>15</v>
      </c>
      <c r="J38" s="12">
        <f>--Tabelle1[[#This Row],[Startzeit]]</f>
        <v>0.3125</v>
      </c>
      <c r="K38" s="12">
        <f>Tabelle1[[#This Row],[Endzeit]]-Tabelle1[[#This Row],[Startzeit]]</f>
        <v>0.12708333333333333</v>
      </c>
    </row>
    <row r="39" spans="1:11" x14ac:dyDescent="0.25">
      <c r="A39" s="1">
        <v>45964</v>
      </c>
      <c r="B39" s="10">
        <v>1013</v>
      </c>
      <c r="D39" s="12" t="s">
        <v>62</v>
      </c>
      <c r="E39" s="12" t="s">
        <v>17</v>
      </c>
      <c r="F39" s="12" t="s">
        <v>63</v>
      </c>
      <c r="G39" s="12" t="s">
        <v>17</v>
      </c>
      <c r="H39" s="12">
        <v>200</v>
      </c>
      <c r="I39" s="10" t="s">
        <v>15</v>
      </c>
      <c r="J39" s="12">
        <f>--Tabelle1[[#This Row],[Startzeit]]</f>
        <v>0.125</v>
      </c>
      <c r="K39" s="12">
        <f>Tabelle1[[#This Row],[Endzeit]]-Tabelle1[[#This Row],[Startzeit]]</f>
        <v>0.14652777777777776</v>
      </c>
    </row>
    <row r="40" spans="1:11" x14ac:dyDescent="0.25">
      <c r="A40" s="1">
        <v>45964</v>
      </c>
      <c r="B40" s="10">
        <v>1013</v>
      </c>
      <c r="C40">
        <v>1</v>
      </c>
      <c r="D40" s="12" t="s">
        <v>63</v>
      </c>
      <c r="E40" s="12" t="s">
        <v>64</v>
      </c>
      <c r="F40" s="12" t="s">
        <v>65</v>
      </c>
      <c r="G40" s="12" t="s">
        <v>66</v>
      </c>
      <c r="H40" s="12">
        <v>1</v>
      </c>
      <c r="I40" s="10" t="s">
        <v>15</v>
      </c>
      <c r="J40" s="12">
        <f>--Tabelle1[[#This Row],[Startzeit]]</f>
        <v>0.27152777777777776</v>
      </c>
      <c r="K40" s="12">
        <f>Tabelle1[[#This Row],[Endzeit]]-Tabelle1[[#This Row],[Startzeit]]</f>
        <v>7.6388888888889173E-3</v>
      </c>
    </row>
    <row r="41" spans="1:11" x14ac:dyDescent="0.25">
      <c r="A41" s="1">
        <v>45964</v>
      </c>
      <c r="B41" s="10">
        <v>1013</v>
      </c>
      <c r="C41">
        <v>2</v>
      </c>
      <c r="D41" s="12" t="s">
        <v>65</v>
      </c>
      <c r="E41" s="12" t="s">
        <v>66</v>
      </c>
      <c r="F41" s="12" t="s">
        <v>67</v>
      </c>
      <c r="G41" s="12" t="s">
        <v>68</v>
      </c>
      <c r="H41" s="12">
        <v>1</v>
      </c>
      <c r="I41" s="10" t="s">
        <v>15</v>
      </c>
      <c r="J41" s="12">
        <f>--Tabelle1[[#This Row],[Startzeit]]</f>
        <v>0.27916666666666667</v>
      </c>
      <c r="K41" s="12">
        <f>Tabelle1[[#This Row],[Endzeit]]-Tabelle1[[#This Row],[Startzeit]]</f>
        <v>2.9166666666666674E-2</v>
      </c>
    </row>
    <row r="42" spans="1:11" x14ac:dyDescent="0.25">
      <c r="A42" s="1">
        <v>45964</v>
      </c>
      <c r="B42" s="10">
        <v>1013</v>
      </c>
      <c r="C42">
        <v>3</v>
      </c>
      <c r="D42" s="12" t="s">
        <v>67</v>
      </c>
      <c r="E42" s="12" t="s">
        <v>68</v>
      </c>
      <c r="F42" s="12" t="s">
        <v>69</v>
      </c>
      <c r="G42" s="12" t="s">
        <v>70</v>
      </c>
      <c r="H42" s="12">
        <v>1</v>
      </c>
      <c r="I42" s="10" t="s">
        <v>15</v>
      </c>
      <c r="J42" s="12">
        <f>--Tabelle1[[#This Row],[Startzeit]]</f>
        <v>0.30833333333333335</v>
      </c>
      <c r="K42" s="12">
        <f>Tabelle1[[#This Row],[Endzeit]]-Tabelle1[[#This Row],[Startzeit]]</f>
        <v>1.2500000000000011E-2</v>
      </c>
    </row>
    <row r="43" spans="1:11" x14ac:dyDescent="0.25">
      <c r="A43" s="1">
        <v>45964</v>
      </c>
      <c r="B43" s="10">
        <v>1013</v>
      </c>
      <c r="C43">
        <v>4</v>
      </c>
      <c r="D43" s="12" t="s">
        <v>69</v>
      </c>
      <c r="E43" s="12" t="s">
        <v>70</v>
      </c>
      <c r="F43" s="12" t="s">
        <v>71</v>
      </c>
      <c r="G43" s="12" t="s">
        <v>72</v>
      </c>
      <c r="H43" s="12">
        <v>1</v>
      </c>
      <c r="I43" s="10" t="s">
        <v>15</v>
      </c>
      <c r="J43" s="12">
        <f>--Tabelle1[[#This Row],[Startzeit]]</f>
        <v>0.32083333333333336</v>
      </c>
      <c r="K43" s="12">
        <f>Tabelle1[[#This Row],[Endzeit]]-Tabelle1[[#This Row],[Startzeit]]</f>
        <v>1.5277777777777779E-2</v>
      </c>
    </row>
    <row r="44" spans="1:11" x14ac:dyDescent="0.25">
      <c r="A44" s="1">
        <v>45964</v>
      </c>
      <c r="B44" s="10">
        <v>1013</v>
      </c>
      <c r="C44">
        <v>5</v>
      </c>
      <c r="D44" s="12" t="s">
        <v>71</v>
      </c>
      <c r="E44" s="12" t="s">
        <v>72</v>
      </c>
      <c r="F44" s="12" t="s">
        <v>73</v>
      </c>
      <c r="G44" s="12" t="s">
        <v>70</v>
      </c>
      <c r="H44" s="12">
        <v>1</v>
      </c>
      <c r="I44" s="10" t="s">
        <v>15</v>
      </c>
      <c r="J44" s="12">
        <f>--Tabelle1[[#This Row],[Startzeit]]</f>
        <v>0.33611111111111114</v>
      </c>
      <c r="K44" s="12">
        <f>Tabelle1[[#This Row],[Endzeit]]-Tabelle1[[#This Row],[Startzeit]]</f>
        <v>2.6388888888888851E-2</v>
      </c>
    </row>
    <row r="45" spans="1:11" x14ac:dyDescent="0.25">
      <c r="A45" s="1">
        <v>45964</v>
      </c>
      <c r="B45" s="10">
        <v>1013</v>
      </c>
      <c r="C45">
        <v>6</v>
      </c>
      <c r="D45" s="12" t="s">
        <v>73</v>
      </c>
      <c r="E45" s="12" t="s">
        <v>70</v>
      </c>
      <c r="F45" s="12" t="s">
        <v>74</v>
      </c>
      <c r="G45" s="12" t="s">
        <v>72</v>
      </c>
      <c r="H45" s="12">
        <v>1</v>
      </c>
      <c r="I45" s="10" t="s">
        <v>15</v>
      </c>
      <c r="J45" s="12">
        <f>--Tabelle1[[#This Row],[Startzeit]]</f>
        <v>0.36249999999999999</v>
      </c>
      <c r="K45" s="12">
        <f>Tabelle1[[#This Row],[Endzeit]]-Tabelle1[[#This Row],[Startzeit]]</f>
        <v>1.5277777777777779E-2</v>
      </c>
    </row>
    <row r="46" spans="1:11" x14ac:dyDescent="0.25">
      <c r="A46" s="1">
        <v>45964</v>
      </c>
      <c r="B46" s="10">
        <v>1013</v>
      </c>
      <c r="C46">
        <v>7</v>
      </c>
      <c r="D46" s="12" t="s">
        <v>74</v>
      </c>
      <c r="E46" s="12" t="s">
        <v>72</v>
      </c>
      <c r="F46" s="12" t="s">
        <v>75</v>
      </c>
      <c r="G46" s="12" t="s">
        <v>37</v>
      </c>
      <c r="H46" s="12">
        <v>1</v>
      </c>
      <c r="I46" s="10" t="s">
        <v>15</v>
      </c>
      <c r="J46" s="12">
        <f>--Tabelle1[[#This Row],[Startzeit]]</f>
        <v>0.37777777777777777</v>
      </c>
      <c r="K46" s="12">
        <f>Tabelle1[[#This Row],[Endzeit]]-Tabelle1[[#This Row],[Startzeit]]</f>
        <v>2.083333333333337E-2</v>
      </c>
    </row>
    <row r="47" spans="1:11" x14ac:dyDescent="0.25">
      <c r="A47" s="1">
        <v>45964</v>
      </c>
      <c r="B47" s="10">
        <v>1013</v>
      </c>
      <c r="D47" s="12" t="s">
        <v>75</v>
      </c>
      <c r="E47" s="12"/>
      <c r="F47" s="12" t="s">
        <v>76</v>
      </c>
      <c r="G47" s="12"/>
      <c r="H47" s="12">
        <v>200</v>
      </c>
      <c r="I47" s="10" t="s">
        <v>15</v>
      </c>
      <c r="J47" s="12">
        <f>--Tabelle1[[#This Row],[Startzeit]]</f>
        <v>0.39861111111111114</v>
      </c>
      <c r="K47" s="12">
        <f>Tabelle1[[#This Row],[Endzeit]]-Tabelle1[[#This Row],[Startzeit]]</f>
        <v>5.1388888888888873E-2</v>
      </c>
    </row>
    <row r="48" spans="1:11" x14ac:dyDescent="0.25">
      <c r="A48" s="1">
        <v>45964</v>
      </c>
      <c r="B48" s="10">
        <v>1014</v>
      </c>
      <c r="D48" s="12" t="s">
        <v>77</v>
      </c>
      <c r="E48" s="12" t="s">
        <v>17</v>
      </c>
      <c r="F48" s="12" t="s">
        <v>78</v>
      </c>
      <c r="G48" s="12" t="s">
        <v>17</v>
      </c>
      <c r="H48" s="12">
        <v>200</v>
      </c>
      <c r="I48" s="10" t="s">
        <v>15</v>
      </c>
      <c r="J48" s="12">
        <f>--Tabelle1[[#This Row],[Startzeit]]</f>
        <v>0.41666666666666669</v>
      </c>
      <c r="K48" s="12">
        <f>Tabelle1[[#This Row],[Endzeit]]-Tabelle1[[#This Row],[Startzeit]]</f>
        <v>0.12638888888888883</v>
      </c>
    </row>
    <row r="49" spans="1:11" x14ac:dyDescent="0.25">
      <c r="A49" s="1">
        <v>45964</v>
      </c>
      <c r="B49" s="10">
        <v>1014</v>
      </c>
      <c r="C49">
        <v>1</v>
      </c>
      <c r="D49" s="12" t="s">
        <v>78</v>
      </c>
      <c r="E49" s="12" t="s">
        <v>37</v>
      </c>
      <c r="F49" s="12" t="s">
        <v>79</v>
      </c>
      <c r="G49" s="12" t="s">
        <v>80</v>
      </c>
      <c r="H49" s="12">
        <v>1</v>
      </c>
      <c r="I49" s="10" t="s">
        <v>15</v>
      </c>
      <c r="J49" s="12">
        <f>--Tabelle1[[#This Row],[Startzeit]]</f>
        <v>0.54305555555555551</v>
      </c>
      <c r="K49" s="12">
        <f>Tabelle1[[#This Row],[Endzeit]]-Tabelle1[[#This Row],[Startzeit]]</f>
        <v>0.17152777777777783</v>
      </c>
    </row>
    <row r="50" spans="1:11" x14ac:dyDescent="0.25">
      <c r="A50" s="1">
        <v>45964</v>
      </c>
      <c r="B50" s="10">
        <v>1014</v>
      </c>
      <c r="D50" s="12" t="s">
        <v>79</v>
      </c>
      <c r="E50" s="12"/>
      <c r="F50" s="12" t="s">
        <v>81</v>
      </c>
      <c r="G50" s="12"/>
      <c r="H50" s="12">
        <v>200</v>
      </c>
      <c r="I50" s="10" t="s">
        <v>15</v>
      </c>
      <c r="J50" s="12">
        <f>--Tabelle1[[#This Row],[Startzeit]]</f>
        <v>0.71458333333333335</v>
      </c>
      <c r="K50" s="12">
        <f>Tabelle1[[#This Row],[Endzeit]]-Tabelle1[[#This Row],[Startzeit]]</f>
        <v>2.7083333333333348E-2</v>
      </c>
    </row>
    <row r="51" spans="1:11" x14ac:dyDescent="0.25">
      <c r="A51" s="1">
        <v>45964</v>
      </c>
      <c r="B51" s="10">
        <v>1015</v>
      </c>
      <c r="D51" s="12" t="s">
        <v>82</v>
      </c>
      <c r="E51" s="12" t="s">
        <v>17</v>
      </c>
      <c r="F51" s="12" t="s">
        <v>83</v>
      </c>
      <c r="G51" s="12" t="s">
        <v>17</v>
      </c>
      <c r="H51" s="12">
        <v>200</v>
      </c>
      <c r="I51" s="10" t="s">
        <v>15</v>
      </c>
      <c r="J51" s="12">
        <f>--Tabelle1[[#This Row],[Startzeit]]</f>
        <v>0.45833333333333331</v>
      </c>
      <c r="K51" s="12">
        <f>Tabelle1[[#This Row],[Endzeit]]-Tabelle1[[#This Row],[Startzeit]]</f>
        <v>3.4722222222222265E-2</v>
      </c>
    </row>
    <row r="52" spans="1:11" x14ac:dyDescent="0.25">
      <c r="A52" s="1">
        <v>45964</v>
      </c>
      <c r="B52" s="10">
        <v>1015</v>
      </c>
      <c r="C52">
        <v>1</v>
      </c>
      <c r="D52" s="12" t="s">
        <v>83</v>
      </c>
      <c r="E52" s="12" t="s">
        <v>84</v>
      </c>
      <c r="F52" s="12" t="s">
        <v>85</v>
      </c>
      <c r="G52" s="12" t="s">
        <v>24</v>
      </c>
      <c r="H52" s="12">
        <v>1</v>
      </c>
      <c r="I52" s="10" t="s">
        <v>15</v>
      </c>
      <c r="J52" s="12">
        <f>--Tabelle1[[#This Row],[Startzeit]]</f>
        <v>0.49305555555555558</v>
      </c>
      <c r="K52" s="12">
        <f>Tabelle1[[#This Row],[Endzeit]]-Tabelle1[[#This Row],[Startzeit]]</f>
        <v>0.14513888888888882</v>
      </c>
    </row>
    <row r="53" spans="1:11" x14ac:dyDescent="0.25">
      <c r="A53" s="1">
        <v>45964</v>
      </c>
      <c r="B53" s="10">
        <v>1015</v>
      </c>
      <c r="D53" s="12" t="s">
        <v>85</v>
      </c>
      <c r="E53" s="12"/>
      <c r="F53" s="12" t="s">
        <v>86</v>
      </c>
      <c r="G53" s="12"/>
      <c r="H53" s="12">
        <v>200</v>
      </c>
      <c r="I53" s="10" t="s">
        <v>15</v>
      </c>
      <c r="J53" s="12">
        <f>--Tabelle1[[#This Row],[Startzeit]]</f>
        <v>0.6381944444444444</v>
      </c>
      <c r="K53" s="12">
        <f>Tabelle1[[#This Row],[Endzeit]]-Tabelle1[[#This Row],[Startzeit]]</f>
        <v>5.3472222222222254E-2</v>
      </c>
    </row>
    <row r="54" spans="1:11" x14ac:dyDescent="0.25">
      <c r="A54" s="1">
        <v>45964</v>
      </c>
      <c r="B54" s="10">
        <v>1015</v>
      </c>
      <c r="C54">
        <v>2</v>
      </c>
      <c r="D54" s="12" t="s">
        <v>86</v>
      </c>
      <c r="E54" s="12" t="s">
        <v>87</v>
      </c>
      <c r="F54" s="12" t="s">
        <v>88</v>
      </c>
      <c r="G54" s="12"/>
      <c r="H54" s="12">
        <v>1</v>
      </c>
      <c r="I54" s="10" t="s">
        <v>15</v>
      </c>
      <c r="J54" s="12">
        <f>--Tabelle1[[#This Row],[Startzeit]]</f>
        <v>0.69166666666666665</v>
      </c>
      <c r="K54" s="12">
        <f>Tabelle1[[#This Row],[Endzeit]]-Tabelle1[[#This Row],[Startzeit]]</f>
        <v>2.3611111111111138E-2</v>
      </c>
    </row>
    <row r="55" spans="1:11" x14ac:dyDescent="0.25">
      <c r="A55" s="1">
        <v>45964</v>
      </c>
      <c r="B55" s="10">
        <v>1015</v>
      </c>
      <c r="D55" s="12" t="s">
        <v>88</v>
      </c>
      <c r="E55" s="12"/>
      <c r="F55" s="12" t="s">
        <v>89</v>
      </c>
      <c r="G55" s="12"/>
      <c r="H55" s="12">
        <v>200</v>
      </c>
      <c r="I55" s="10" t="s">
        <v>15</v>
      </c>
      <c r="J55" s="12">
        <f>--Tabelle1[[#This Row],[Startzeit]]</f>
        <v>0.71527777777777779</v>
      </c>
      <c r="K55" s="12">
        <f>Tabelle1[[#This Row],[Endzeit]]-Tabelle1[[#This Row],[Startzeit]]</f>
        <v>6.8055555555555536E-2</v>
      </c>
    </row>
    <row r="56" spans="1:11" x14ac:dyDescent="0.25">
      <c r="A56" s="1">
        <v>45964</v>
      </c>
      <c r="B56" s="10">
        <v>1016</v>
      </c>
      <c r="D56" s="12" t="s">
        <v>29</v>
      </c>
      <c r="E56" s="12" t="s">
        <v>19</v>
      </c>
      <c r="F56" s="12" t="s">
        <v>90</v>
      </c>
      <c r="G56" s="12" t="s">
        <v>19</v>
      </c>
      <c r="H56" s="12">
        <v>200</v>
      </c>
      <c r="I56" s="10" t="s">
        <v>15</v>
      </c>
      <c r="J56" s="12">
        <f>--Tabelle1[[#This Row],[Startzeit]]</f>
        <v>0.72916666666666663</v>
      </c>
      <c r="K56" s="12">
        <f>Tabelle1[[#This Row],[Endzeit]]-Tabelle1[[#This Row],[Startzeit]]</f>
        <v>6.9444444444444531E-2</v>
      </c>
    </row>
    <row r="57" spans="1:11" x14ac:dyDescent="0.25">
      <c r="A57" s="1">
        <v>45964</v>
      </c>
      <c r="B57" s="10">
        <v>1016</v>
      </c>
      <c r="C57">
        <v>1</v>
      </c>
      <c r="D57" s="12" t="s">
        <v>90</v>
      </c>
      <c r="E57" s="12" t="s">
        <v>84</v>
      </c>
      <c r="F57" s="12" t="s">
        <v>91</v>
      </c>
      <c r="G57" s="12" t="s">
        <v>53</v>
      </c>
      <c r="H57" s="12">
        <v>1</v>
      </c>
      <c r="I57" s="10" t="s">
        <v>15</v>
      </c>
      <c r="J57" s="12">
        <f>--Tabelle1[[#This Row],[Startzeit]]</f>
        <v>0.79861111111111116</v>
      </c>
      <c r="K57" s="12">
        <f>Tabelle1[[#This Row],[Endzeit]]-Tabelle1[[#This Row],[Startzeit]]</f>
        <v>8.1249999999999933E-2</v>
      </c>
    </row>
    <row r="58" spans="1:11" x14ac:dyDescent="0.25">
      <c r="A58" s="1">
        <v>45964</v>
      </c>
      <c r="B58" s="10">
        <v>1016</v>
      </c>
      <c r="D58" s="12" t="s">
        <v>91</v>
      </c>
      <c r="E58" s="12"/>
      <c r="F58" s="12" t="s">
        <v>30</v>
      </c>
      <c r="G58" s="12"/>
      <c r="H58" s="12">
        <v>200</v>
      </c>
      <c r="I58" s="10" t="s">
        <v>15</v>
      </c>
      <c r="J58" s="12">
        <f>--Tabelle1[[#This Row],[Startzeit]]</f>
        <v>0.87986111111111109</v>
      </c>
      <c r="K58" s="12">
        <f>Tabelle1[[#This Row],[Endzeit]]-Tabelle1[[#This Row],[Startzeit]]</f>
        <v>0.1743055555555556</v>
      </c>
    </row>
    <row r="59" spans="1:11" x14ac:dyDescent="0.25">
      <c r="A59" s="1">
        <v>45964</v>
      </c>
      <c r="B59" s="10">
        <v>1017</v>
      </c>
      <c r="D59" s="12" t="s">
        <v>29</v>
      </c>
      <c r="E59" s="12" t="s">
        <v>17</v>
      </c>
      <c r="F59" s="12" t="s">
        <v>92</v>
      </c>
      <c r="G59" s="12" t="s">
        <v>17</v>
      </c>
      <c r="H59" s="12">
        <v>200</v>
      </c>
      <c r="I59" s="10" t="s">
        <v>15</v>
      </c>
      <c r="J59" s="12">
        <f>--Tabelle1[[#This Row],[Startzeit]]</f>
        <v>0.72916666666666663</v>
      </c>
      <c r="K59" s="12">
        <f>Tabelle1[[#This Row],[Endzeit]]-Tabelle1[[#This Row],[Startzeit]]</f>
        <v>0.10833333333333339</v>
      </c>
    </row>
    <row r="60" spans="1:11" x14ac:dyDescent="0.25">
      <c r="A60" s="1">
        <v>45964</v>
      </c>
      <c r="B60" s="10">
        <v>1017</v>
      </c>
      <c r="C60">
        <v>1</v>
      </c>
      <c r="D60" s="12" t="s">
        <v>92</v>
      </c>
      <c r="E60" s="12" t="s">
        <v>37</v>
      </c>
      <c r="F60" s="12" t="s">
        <v>93</v>
      </c>
      <c r="G60" s="12" t="s">
        <v>94</v>
      </c>
      <c r="H60" s="12">
        <v>1</v>
      </c>
      <c r="I60" s="10" t="s">
        <v>15</v>
      </c>
      <c r="J60" s="12">
        <f>--Tabelle1[[#This Row],[Startzeit]]</f>
        <v>0.83750000000000002</v>
      </c>
      <c r="K60" s="12">
        <f>Tabelle1[[#This Row],[Endzeit]]-Tabelle1[[#This Row],[Startzeit]]</f>
        <v>2.0833333333333259E-3</v>
      </c>
    </row>
    <row r="61" spans="1:11" x14ac:dyDescent="0.25">
      <c r="A61" s="1">
        <v>45964</v>
      </c>
      <c r="B61" s="10">
        <v>1017</v>
      </c>
      <c r="C61">
        <v>2</v>
      </c>
      <c r="D61" s="12" t="s">
        <v>93</v>
      </c>
      <c r="E61" s="12" t="s">
        <v>94</v>
      </c>
      <c r="F61" s="12" t="s">
        <v>95</v>
      </c>
      <c r="G61" s="12" t="s">
        <v>94</v>
      </c>
      <c r="H61" s="12">
        <v>1</v>
      </c>
      <c r="I61" s="10" t="s">
        <v>15</v>
      </c>
      <c r="J61" s="12">
        <f>--Tabelle1[[#This Row],[Startzeit]]</f>
        <v>0.83958333333333335</v>
      </c>
      <c r="K61" s="12">
        <f>Tabelle1[[#This Row],[Endzeit]]-Tabelle1[[#This Row],[Startzeit]]</f>
        <v>5.5555555555555358E-3</v>
      </c>
    </row>
    <row r="62" spans="1:11" x14ac:dyDescent="0.25">
      <c r="A62" s="1">
        <v>45964</v>
      </c>
      <c r="B62" s="10">
        <v>1017</v>
      </c>
      <c r="C62">
        <v>3</v>
      </c>
      <c r="D62" s="12" t="s">
        <v>95</v>
      </c>
      <c r="E62" s="12" t="s">
        <v>94</v>
      </c>
      <c r="F62" s="12" t="s">
        <v>96</v>
      </c>
      <c r="G62" s="12" t="s">
        <v>97</v>
      </c>
      <c r="H62" s="12">
        <v>1</v>
      </c>
      <c r="I62" s="10" t="s">
        <v>15</v>
      </c>
      <c r="J62" s="12">
        <f>--Tabelle1[[#This Row],[Startzeit]]</f>
        <v>0.84513888888888888</v>
      </c>
      <c r="K62" s="12">
        <f>Tabelle1[[#This Row],[Endzeit]]-Tabelle1[[#This Row],[Startzeit]]</f>
        <v>0.14652777777777781</v>
      </c>
    </row>
    <row r="63" spans="1:11" x14ac:dyDescent="0.25">
      <c r="A63" s="1">
        <v>45964</v>
      </c>
      <c r="B63" s="10">
        <v>1017</v>
      </c>
      <c r="C63">
        <v>4</v>
      </c>
      <c r="D63" s="12" t="s">
        <v>96</v>
      </c>
      <c r="E63" s="12" t="s">
        <v>97</v>
      </c>
      <c r="F63" s="12" t="s">
        <v>98</v>
      </c>
      <c r="G63" s="12" t="s">
        <v>99</v>
      </c>
      <c r="H63" s="12">
        <v>1</v>
      </c>
      <c r="I63" s="10" t="s">
        <v>15</v>
      </c>
      <c r="J63" s="12">
        <f>--Tabelle1[[#This Row],[Startzeit]]</f>
        <v>0.9916666666666667</v>
      </c>
      <c r="K63" s="12">
        <f>Tabelle1[[#This Row],[Endzeit]]-Tabelle1[[#This Row],[Startzeit]]</f>
        <v>2.0833333333333259E-2</v>
      </c>
    </row>
    <row r="64" spans="1:11" x14ac:dyDescent="0.25">
      <c r="A64" s="1">
        <v>45964</v>
      </c>
      <c r="B64" s="10">
        <v>1017</v>
      </c>
      <c r="D64" s="12" t="s">
        <v>98</v>
      </c>
      <c r="E64" s="12"/>
      <c r="F64" s="12" t="s">
        <v>30</v>
      </c>
      <c r="G64" s="12"/>
      <c r="H64" s="12">
        <v>200</v>
      </c>
      <c r="I64" s="10" t="s">
        <v>15</v>
      </c>
      <c r="J64" s="12">
        <f>--Tabelle1[[#This Row],[Startzeit]]</f>
        <v>1.0125</v>
      </c>
      <c r="K64" s="12">
        <f>Tabelle1[[#This Row],[Endzeit]]-Tabelle1[[#This Row],[Startzeit]]</f>
        <v>4.1666666666666741E-2</v>
      </c>
    </row>
    <row r="65" spans="1:11" x14ac:dyDescent="0.25">
      <c r="A65" s="1">
        <v>45964</v>
      </c>
      <c r="B65" s="10">
        <v>1018</v>
      </c>
      <c r="D65" s="12" t="s">
        <v>31</v>
      </c>
      <c r="E65" s="12" t="s">
        <v>19</v>
      </c>
      <c r="F65" s="12" t="s">
        <v>100</v>
      </c>
      <c r="G65" s="12" t="s">
        <v>19</v>
      </c>
      <c r="H65" s="12">
        <v>200</v>
      </c>
      <c r="I65" s="10" t="s">
        <v>15</v>
      </c>
      <c r="J65" s="12">
        <f>--Tabelle1[[#This Row],[Startzeit]]</f>
        <v>0.77083333333333337</v>
      </c>
      <c r="K65" s="12">
        <f>Tabelle1[[#This Row],[Endzeit]]-Tabelle1[[#This Row],[Startzeit]]</f>
        <v>1.7361111111111049E-2</v>
      </c>
    </row>
    <row r="66" spans="1:11" x14ac:dyDescent="0.25">
      <c r="A66" s="1">
        <v>45964</v>
      </c>
      <c r="B66" s="10">
        <v>1018</v>
      </c>
      <c r="C66">
        <v>1</v>
      </c>
      <c r="D66" s="12" t="s">
        <v>100</v>
      </c>
      <c r="E66" s="12"/>
      <c r="F66" s="12" t="s">
        <v>101</v>
      </c>
      <c r="G66" s="12" t="s">
        <v>53</v>
      </c>
      <c r="H66" s="12">
        <v>1</v>
      </c>
      <c r="I66" s="10" t="s">
        <v>15</v>
      </c>
      <c r="J66" s="12">
        <f>--Tabelle1[[#This Row],[Startzeit]]</f>
        <v>0.78819444444444442</v>
      </c>
      <c r="K66" s="12">
        <f>Tabelle1[[#This Row],[Endzeit]]-Tabelle1[[#This Row],[Startzeit]]</f>
        <v>9.5138888888888884E-2</v>
      </c>
    </row>
    <row r="67" spans="1:11" x14ac:dyDescent="0.25">
      <c r="A67" s="1">
        <v>45964</v>
      </c>
      <c r="B67" s="10">
        <v>1018</v>
      </c>
      <c r="D67" s="12" t="s">
        <v>101</v>
      </c>
      <c r="E67" s="12"/>
      <c r="F67" s="12" t="s">
        <v>102</v>
      </c>
      <c r="G67" s="12"/>
      <c r="H67" s="12">
        <v>200</v>
      </c>
      <c r="I67" s="10" t="s">
        <v>15</v>
      </c>
      <c r="J67" s="12">
        <f>--Tabelle1[[#This Row],[Startzeit]]</f>
        <v>0.8833333333333333</v>
      </c>
      <c r="K67" s="12">
        <f>Tabelle1[[#This Row],[Endzeit]]-Tabelle1[[#This Row],[Startzeit]]</f>
        <v>5.0000000000000044E-2</v>
      </c>
    </row>
    <row r="68" spans="1:11" x14ac:dyDescent="0.25">
      <c r="A68" s="1">
        <v>45964</v>
      </c>
      <c r="B68" s="10">
        <v>1018</v>
      </c>
      <c r="C68">
        <v>2</v>
      </c>
      <c r="D68" s="12" t="s">
        <v>102</v>
      </c>
      <c r="E68" s="12" t="s">
        <v>24</v>
      </c>
      <c r="F68" s="12" t="s">
        <v>103</v>
      </c>
      <c r="G68" s="12" t="s">
        <v>53</v>
      </c>
      <c r="H68" s="12">
        <v>1</v>
      </c>
      <c r="I68" s="10" t="s">
        <v>15</v>
      </c>
      <c r="J68" s="12">
        <f>--Tabelle1[[#This Row],[Startzeit]]</f>
        <v>0.93333333333333335</v>
      </c>
      <c r="K68" s="12">
        <f>Tabelle1[[#This Row],[Endzeit]]-Tabelle1[[#This Row],[Startzeit]]</f>
        <v>0.13749999999999996</v>
      </c>
    </row>
    <row r="69" spans="1:11" x14ac:dyDescent="0.25">
      <c r="A69" s="1">
        <v>45964</v>
      </c>
      <c r="B69" s="10">
        <v>1018</v>
      </c>
      <c r="D69" s="12" t="s">
        <v>103</v>
      </c>
      <c r="E69" s="12"/>
      <c r="F69" s="12" t="s">
        <v>32</v>
      </c>
      <c r="G69" s="12"/>
      <c r="H69" s="12">
        <v>200</v>
      </c>
      <c r="I69" s="10" t="s">
        <v>15</v>
      </c>
      <c r="J69" s="12">
        <f>--Tabelle1[[#This Row],[Startzeit]]</f>
        <v>1.0708333333333333</v>
      </c>
      <c r="K69" s="12">
        <f>Tabelle1[[#This Row],[Endzeit]]-Tabelle1[[#This Row],[Startzeit]]</f>
        <v>2.5000000000000133E-2</v>
      </c>
    </row>
    <row r="70" spans="1:11" x14ac:dyDescent="0.25">
      <c r="A70" s="1">
        <v>45965</v>
      </c>
      <c r="B70" s="10">
        <v>1011</v>
      </c>
      <c r="D70" s="12" t="s">
        <v>50</v>
      </c>
      <c r="E70" s="12" t="s">
        <v>19</v>
      </c>
      <c r="F70" s="12" t="s">
        <v>51</v>
      </c>
      <c r="G70" s="12" t="s">
        <v>19</v>
      </c>
      <c r="H70" s="12">
        <v>200</v>
      </c>
      <c r="I70" s="10" t="s">
        <v>15</v>
      </c>
      <c r="J70" s="12">
        <f>--Tabelle1[[#This Row],[Startzeit]]</f>
        <v>0.11458333333333333</v>
      </c>
      <c r="K70" s="12">
        <f>Tabelle1[[#This Row],[Endzeit]]-Tabelle1[[#This Row],[Startzeit]]</f>
        <v>0.32500000000000001</v>
      </c>
    </row>
    <row r="71" spans="1:11" x14ac:dyDescent="0.25">
      <c r="A71" s="1">
        <v>45965</v>
      </c>
      <c r="B71" s="10">
        <v>1012</v>
      </c>
      <c r="D71" s="12" t="s">
        <v>50</v>
      </c>
      <c r="E71" s="12" t="s">
        <v>17</v>
      </c>
      <c r="F71" s="12" t="s">
        <v>57</v>
      </c>
      <c r="G71" s="12" t="s">
        <v>17</v>
      </c>
      <c r="H71" s="12">
        <v>200</v>
      </c>
      <c r="I71" s="10" t="s">
        <v>15</v>
      </c>
      <c r="J71" s="12">
        <f>--Tabelle1[[#This Row],[Startzeit]]</f>
        <v>0.11458333333333333</v>
      </c>
      <c r="K71" s="12">
        <f>Tabelle1[[#This Row],[Endzeit]]-Tabelle1[[#This Row],[Startzeit]]</f>
        <v>1.5972222222222235E-2</v>
      </c>
    </row>
    <row r="72" spans="1:11" x14ac:dyDescent="0.25">
      <c r="A72" s="1">
        <v>45965</v>
      </c>
      <c r="B72" s="10">
        <v>1012</v>
      </c>
      <c r="C72">
        <v>1</v>
      </c>
      <c r="D72" s="12" t="s">
        <v>57</v>
      </c>
      <c r="E72" s="12" t="s">
        <v>58</v>
      </c>
      <c r="F72" s="12" t="s">
        <v>59</v>
      </c>
      <c r="G72" s="12" t="s">
        <v>58</v>
      </c>
      <c r="H72" s="12">
        <v>1</v>
      </c>
      <c r="I72" s="10" t="s">
        <v>15</v>
      </c>
      <c r="J72" s="12">
        <f>--Tabelle1[[#This Row],[Startzeit]]</f>
        <v>0.13055555555555556</v>
      </c>
      <c r="K72" s="12">
        <f>Tabelle1[[#This Row],[Endzeit]]-Tabelle1[[#This Row],[Startzeit]]</f>
        <v>8.4722222222222227E-2</v>
      </c>
    </row>
    <row r="73" spans="1:11" x14ac:dyDescent="0.25">
      <c r="A73" s="1">
        <v>45965</v>
      </c>
      <c r="B73" s="10">
        <v>1012</v>
      </c>
      <c r="D73" s="12" t="s">
        <v>59</v>
      </c>
      <c r="E73" s="12"/>
      <c r="F73" s="12" t="s">
        <v>51</v>
      </c>
      <c r="G73" s="12"/>
      <c r="H73" s="12">
        <v>200</v>
      </c>
      <c r="I73" s="10" t="s">
        <v>15</v>
      </c>
      <c r="J73" s="12">
        <f>--Tabelle1[[#This Row],[Startzeit]]</f>
        <v>0.21527777777777779</v>
      </c>
      <c r="K73" s="12">
        <f>Tabelle1[[#This Row],[Endzeit]]-Tabelle1[[#This Row],[Startzeit]]</f>
        <v>0.22430555555555554</v>
      </c>
    </row>
    <row r="74" spans="1:11" x14ac:dyDescent="0.25">
      <c r="A74" s="1">
        <v>45965</v>
      </c>
      <c r="B74" s="10">
        <v>1013</v>
      </c>
      <c r="D74" s="12" t="s">
        <v>62</v>
      </c>
      <c r="E74" s="12" t="s">
        <v>17</v>
      </c>
      <c r="F74" s="12" t="s">
        <v>76</v>
      </c>
      <c r="G74" s="12" t="s">
        <v>17</v>
      </c>
      <c r="H74" s="12">
        <v>200</v>
      </c>
      <c r="I74" s="10" t="s">
        <v>15</v>
      </c>
      <c r="J74" s="12">
        <f>--Tabelle1[[#This Row],[Startzeit]]</f>
        <v>0.125</v>
      </c>
      <c r="K74" s="12">
        <f>Tabelle1[[#This Row],[Endzeit]]-Tabelle1[[#This Row],[Startzeit]]</f>
        <v>0.32500000000000001</v>
      </c>
    </row>
    <row r="75" spans="1:11" x14ac:dyDescent="0.25">
      <c r="A75" s="1">
        <v>45965</v>
      </c>
      <c r="B75" s="10">
        <v>1014</v>
      </c>
      <c r="D75" s="12" t="s">
        <v>77</v>
      </c>
      <c r="E75" s="12" t="s">
        <v>17</v>
      </c>
      <c r="F75" s="12" t="s">
        <v>104</v>
      </c>
      <c r="G75" s="12" t="s">
        <v>17</v>
      </c>
      <c r="H75" s="12">
        <v>200</v>
      </c>
      <c r="I75" s="10" t="s">
        <v>15</v>
      </c>
      <c r="J75" s="12">
        <f>--Tabelle1[[#This Row],[Startzeit]]</f>
        <v>0.41666666666666669</v>
      </c>
      <c r="K75" s="12">
        <f>Tabelle1[[#This Row],[Endzeit]]-Tabelle1[[#This Row],[Startzeit]]</f>
        <v>6.9444444444444198E-3</v>
      </c>
    </row>
    <row r="76" spans="1:11" x14ac:dyDescent="0.25">
      <c r="A76" s="1">
        <v>45965</v>
      </c>
      <c r="B76" s="10">
        <v>1014</v>
      </c>
      <c r="C76">
        <v>1</v>
      </c>
      <c r="D76" s="12" t="s">
        <v>104</v>
      </c>
      <c r="E76" s="12" t="s">
        <v>37</v>
      </c>
      <c r="F76" s="12" t="s">
        <v>105</v>
      </c>
      <c r="G76" s="12" t="s">
        <v>80</v>
      </c>
      <c r="H76" s="12">
        <v>1</v>
      </c>
      <c r="I76" s="10" t="s">
        <v>15</v>
      </c>
      <c r="J76" s="12">
        <f>--Tabelle1[[#This Row],[Startzeit]]</f>
        <v>0.4236111111111111</v>
      </c>
      <c r="K76" s="12">
        <f>Tabelle1[[#This Row],[Endzeit]]-Tabelle1[[#This Row],[Startzeit]]</f>
        <v>0.1340277777777778</v>
      </c>
    </row>
    <row r="77" spans="1:11" x14ac:dyDescent="0.25">
      <c r="A77" s="1">
        <v>45965</v>
      </c>
      <c r="B77" s="10">
        <v>1014</v>
      </c>
      <c r="D77" s="12" t="s">
        <v>105</v>
      </c>
      <c r="E77" s="12"/>
      <c r="F77" s="12" t="s">
        <v>81</v>
      </c>
      <c r="G77" s="12"/>
      <c r="H77" s="12">
        <v>200</v>
      </c>
      <c r="I77" s="10" t="s">
        <v>15</v>
      </c>
      <c r="J77" s="12">
        <f>--Tabelle1[[#This Row],[Startzeit]]</f>
        <v>0.55763888888888891</v>
      </c>
      <c r="K77" s="12">
        <f>Tabelle1[[#This Row],[Endzeit]]-Tabelle1[[#This Row],[Startzeit]]</f>
        <v>0.18402777777777779</v>
      </c>
    </row>
    <row r="78" spans="1:11" x14ac:dyDescent="0.25">
      <c r="A78" s="1">
        <v>45965</v>
      </c>
      <c r="B78" s="10">
        <v>1015</v>
      </c>
      <c r="D78" s="12" t="s">
        <v>82</v>
      </c>
      <c r="E78" s="12" t="s">
        <v>17</v>
      </c>
      <c r="F78" s="12" t="s">
        <v>106</v>
      </c>
      <c r="G78" s="12" t="s">
        <v>17</v>
      </c>
      <c r="H78" s="12">
        <v>200</v>
      </c>
      <c r="I78" s="10" t="s">
        <v>15</v>
      </c>
      <c r="J78" s="12">
        <f>--Tabelle1[[#This Row],[Startzeit]]</f>
        <v>0.45833333333333331</v>
      </c>
      <c r="K78" s="12">
        <f>Tabelle1[[#This Row],[Endzeit]]-Tabelle1[[#This Row],[Startzeit]]</f>
        <v>0.23888888888888887</v>
      </c>
    </row>
    <row r="79" spans="1:11" x14ac:dyDescent="0.25">
      <c r="A79" s="1">
        <v>45965</v>
      </c>
      <c r="B79" s="10">
        <v>1015</v>
      </c>
      <c r="C79">
        <v>1</v>
      </c>
      <c r="D79" s="12" t="s">
        <v>106</v>
      </c>
      <c r="E79" s="12" t="s">
        <v>24</v>
      </c>
      <c r="F79" s="12" t="s">
        <v>107</v>
      </c>
      <c r="G79" s="12"/>
      <c r="H79" s="12">
        <v>1</v>
      </c>
      <c r="I79" s="10" t="s">
        <v>15</v>
      </c>
      <c r="J79" s="12">
        <f>--Tabelle1[[#This Row],[Startzeit]]</f>
        <v>0.69722222222222219</v>
      </c>
      <c r="K79" s="12">
        <f>Tabelle1[[#This Row],[Endzeit]]-Tabelle1[[#This Row],[Startzeit]]</f>
        <v>5.2777777777777812E-2</v>
      </c>
    </row>
    <row r="80" spans="1:11" x14ac:dyDescent="0.25">
      <c r="A80" s="1">
        <v>45965</v>
      </c>
      <c r="B80" s="10">
        <v>1015</v>
      </c>
      <c r="D80" s="12" t="s">
        <v>107</v>
      </c>
      <c r="E80" s="12"/>
      <c r="F80" s="12" t="s">
        <v>89</v>
      </c>
      <c r="G80" s="12"/>
      <c r="H80" s="12">
        <v>200</v>
      </c>
      <c r="I80" s="10" t="s">
        <v>15</v>
      </c>
      <c r="J80" s="12">
        <f>--Tabelle1[[#This Row],[Startzeit]]</f>
        <v>0.75</v>
      </c>
      <c r="K80" s="12">
        <f>Tabelle1[[#This Row],[Endzeit]]-Tabelle1[[#This Row],[Startzeit]]</f>
        <v>3.3333333333333326E-2</v>
      </c>
    </row>
    <row r="81" spans="1:11" x14ac:dyDescent="0.25">
      <c r="A81" s="1">
        <v>45965</v>
      </c>
      <c r="B81" s="10">
        <v>1016</v>
      </c>
      <c r="D81" s="12" t="s">
        <v>29</v>
      </c>
      <c r="E81" s="12" t="s">
        <v>19</v>
      </c>
      <c r="F81" s="12" t="s">
        <v>31</v>
      </c>
      <c r="G81" s="12" t="s">
        <v>19</v>
      </c>
      <c r="H81" s="12">
        <v>200</v>
      </c>
      <c r="I81" s="10" t="s">
        <v>15</v>
      </c>
      <c r="J81" s="12">
        <f>--Tabelle1[[#This Row],[Startzeit]]</f>
        <v>0.72916666666666663</v>
      </c>
      <c r="K81" s="12">
        <f>Tabelle1[[#This Row],[Endzeit]]-Tabelle1[[#This Row],[Startzeit]]</f>
        <v>4.1666666666666741E-2</v>
      </c>
    </row>
    <row r="82" spans="1:11" x14ac:dyDescent="0.25">
      <c r="A82" s="1">
        <v>45965</v>
      </c>
      <c r="B82" s="10">
        <v>1016</v>
      </c>
      <c r="C82">
        <v>1</v>
      </c>
      <c r="D82" s="12" t="s">
        <v>31</v>
      </c>
      <c r="E82" s="12" t="s">
        <v>84</v>
      </c>
      <c r="F82" s="12" t="s">
        <v>108</v>
      </c>
      <c r="G82" s="12" t="s">
        <v>53</v>
      </c>
      <c r="H82" s="12">
        <v>1</v>
      </c>
      <c r="I82" s="10" t="s">
        <v>15</v>
      </c>
      <c r="J82" s="12">
        <f>--Tabelle1[[#This Row],[Startzeit]]</f>
        <v>0.77083333333333337</v>
      </c>
      <c r="K82" s="12">
        <f>Tabelle1[[#This Row],[Endzeit]]-Tabelle1[[#This Row],[Startzeit]]</f>
        <v>0.15416666666666667</v>
      </c>
    </row>
    <row r="83" spans="1:11" x14ac:dyDescent="0.25">
      <c r="A83" s="1">
        <v>45965</v>
      </c>
      <c r="B83" s="10">
        <v>1016</v>
      </c>
      <c r="D83" s="12" t="s">
        <v>108</v>
      </c>
      <c r="E83" s="12"/>
      <c r="F83" s="12" t="s">
        <v>30</v>
      </c>
      <c r="G83" s="12"/>
      <c r="H83" s="12">
        <v>200</v>
      </c>
      <c r="I83" s="10" t="s">
        <v>15</v>
      </c>
      <c r="J83" s="12">
        <f>--Tabelle1[[#This Row],[Startzeit]]</f>
        <v>0.92500000000000004</v>
      </c>
      <c r="K83" s="12">
        <f>Tabelle1[[#This Row],[Endzeit]]-Tabelle1[[#This Row],[Startzeit]]</f>
        <v>0.12916666666666665</v>
      </c>
    </row>
    <row r="84" spans="1:11" x14ac:dyDescent="0.25">
      <c r="A84" s="1">
        <v>45965</v>
      </c>
      <c r="B84" s="10">
        <v>1017</v>
      </c>
      <c r="D84" s="12" t="s">
        <v>29</v>
      </c>
      <c r="E84" s="12" t="s">
        <v>17</v>
      </c>
      <c r="F84" s="12" t="s">
        <v>109</v>
      </c>
      <c r="G84" s="12" t="s">
        <v>17</v>
      </c>
      <c r="H84" s="12">
        <v>200</v>
      </c>
      <c r="I84" s="10" t="s">
        <v>15</v>
      </c>
      <c r="J84" s="12">
        <f>--Tabelle1[[#This Row],[Startzeit]]</f>
        <v>0.72916666666666663</v>
      </c>
      <c r="K84" s="12">
        <f>Tabelle1[[#This Row],[Endzeit]]-Tabelle1[[#This Row],[Startzeit]]</f>
        <v>3.6111111111111094E-2</v>
      </c>
    </row>
    <row r="85" spans="1:11" x14ac:dyDescent="0.25">
      <c r="A85" s="1">
        <v>45965</v>
      </c>
      <c r="B85" s="10">
        <v>1017</v>
      </c>
      <c r="C85">
        <v>1</v>
      </c>
      <c r="D85" s="12" t="s">
        <v>109</v>
      </c>
      <c r="E85" s="12"/>
      <c r="F85" s="12" t="s">
        <v>110</v>
      </c>
      <c r="G85" s="12" t="s">
        <v>80</v>
      </c>
      <c r="H85" s="12">
        <v>1</v>
      </c>
      <c r="I85" s="10" t="s">
        <v>15</v>
      </c>
      <c r="J85" s="12">
        <f>--Tabelle1[[#This Row],[Startzeit]]</f>
        <v>0.76527777777777772</v>
      </c>
      <c r="K85" s="12">
        <f>Tabelle1[[#This Row],[Endzeit]]-Tabelle1[[#This Row],[Startzeit]]</f>
        <v>0.1034722222222223</v>
      </c>
    </row>
    <row r="86" spans="1:11" x14ac:dyDescent="0.25">
      <c r="A86" s="1">
        <v>45965</v>
      </c>
      <c r="B86" s="10">
        <v>1017</v>
      </c>
      <c r="D86" s="12" t="s">
        <v>110</v>
      </c>
      <c r="E86" s="12"/>
      <c r="F86" s="12" t="s">
        <v>111</v>
      </c>
      <c r="G86" s="12"/>
      <c r="H86" s="12">
        <v>200</v>
      </c>
      <c r="I86" s="10" t="s">
        <v>15</v>
      </c>
      <c r="J86" s="12">
        <f>--Tabelle1[[#This Row],[Startzeit]]</f>
        <v>0.86875000000000002</v>
      </c>
      <c r="K86" s="12">
        <f>Tabelle1[[#This Row],[Endzeit]]-Tabelle1[[#This Row],[Startzeit]]</f>
        <v>5.2083333333333259E-2</v>
      </c>
    </row>
    <row r="87" spans="1:11" x14ac:dyDescent="0.25">
      <c r="A87" s="1">
        <v>45965</v>
      </c>
      <c r="B87" s="10">
        <v>1017</v>
      </c>
      <c r="C87">
        <v>2</v>
      </c>
      <c r="D87" s="12" t="s">
        <v>111</v>
      </c>
      <c r="E87" s="12" t="s">
        <v>80</v>
      </c>
      <c r="F87" s="12" t="s">
        <v>112</v>
      </c>
      <c r="G87" s="12" t="s">
        <v>113</v>
      </c>
      <c r="H87" s="12">
        <v>1</v>
      </c>
      <c r="I87" s="10" t="s">
        <v>15</v>
      </c>
      <c r="J87" s="12">
        <f>--Tabelle1[[#This Row],[Startzeit]]</f>
        <v>0.92083333333333328</v>
      </c>
      <c r="K87" s="12">
        <f>Tabelle1[[#This Row],[Endzeit]]-Tabelle1[[#This Row],[Startzeit]]</f>
        <v>0.12777777777777788</v>
      </c>
    </row>
    <row r="88" spans="1:11" x14ac:dyDescent="0.25">
      <c r="A88" s="1">
        <v>45965</v>
      </c>
      <c r="B88" s="10">
        <v>1017</v>
      </c>
      <c r="D88" s="12" t="s">
        <v>112</v>
      </c>
      <c r="E88" s="12"/>
      <c r="F88" s="12" t="s">
        <v>30</v>
      </c>
      <c r="G88" s="12"/>
      <c r="H88" s="12">
        <v>200</v>
      </c>
      <c r="I88" s="10" t="s">
        <v>15</v>
      </c>
      <c r="J88" s="12">
        <f>--Tabelle1[[#This Row],[Startzeit]]</f>
        <v>1.0486111111111112</v>
      </c>
      <c r="K88" s="12">
        <f>Tabelle1[[#This Row],[Endzeit]]-Tabelle1[[#This Row],[Startzeit]]</f>
        <v>5.5555555555555358E-3</v>
      </c>
    </row>
    <row r="89" spans="1:11" x14ac:dyDescent="0.25">
      <c r="A89" s="1">
        <v>45965</v>
      </c>
      <c r="B89" s="10">
        <v>1018</v>
      </c>
      <c r="D89" s="12" t="s">
        <v>31</v>
      </c>
      <c r="E89" s="12" t="s">
        <v>19</v>
      </c>
      <c r="F89" s="12" t="s">
        <v>108</v>
      </c>
      <c r="G89" s="12" t="s">
        <v>19</v>
      </c>
      <c r="H89" s="12">
        <v>200</v>
      </c>
      <c r="I89" s="10" t="s">
        <v>15</v>
      </c>
      <c r="J89" s="12">
        <f>--Tabelle1[[#This Row],[Startzeit]]</f>
        <v>0.77083333333333337</v>
      </c>
      <c r="K89" s="12">
        <f>Tabelle1[[#This Row],[Endzeit]]-Tabelle1[[#This Row],[Startzeit]]</f>
        <v>0.15416666666666667</v>
      </c>
    </row>
    <row r="90" spans="1:11" x14ac:dyDescent="0.25">
      <c r="A90" s="1">
        <v>45965</v>
      </c>
      <c r="B90" s="10">
        <v>1018</v>
      </c>
      <c r="C90">
        <v>1</v>
      </c>
      <c r="D90" s="12" t="s">
        <v>108</v>
      </c>
      <c r="E90" s="12" t="s">
        <v>80</v>
      </c>
      <c r="F90" s="12" t="s">
        <v>114</v>
      </c>
      <c r="G90" s="12" t="s">
        <v>115</v>
      </c>
      <c r="H90" s="12">
        <v>1</v>
      </c>
      <c r="I90" s="10" t="s">
        <v>15</v>
      </c>
      <c r="J90" s="12">
        <f>--Tabelle1[[#This Row],[Startzeit]]</f>
        <v>0.92500000000000004</v>
      </c>
      <c r="K90" s="12">
        <f>Tabelle1[[#This Row],[Endzeit]]-Tabelle1[[#This Row],[Startzeit]]</f>
        <v>0.13263888888888875</v>
      </c>
    </row>
    <row r="91" spans="1:11" x14ac:dyDescent="0.25">
      <c r="A91" s="1">
        <v>45965</v>
      </c>
      <c r="B91" s="10">
        <v>1018</v>
      </c>
      <c r="D91" s="12" t="s">
        <v>114</v>
      </c>
      <c r="E91" s="12"/>
      <c r="F91" s="12" t="s">
        <v>32</v>
      </c>
      <c r="G91" s="12"/>
      <c r="H91" s="12">
        <v>200</v>
      </c>
      <c r="I91" s="10" t="s">
        <v>15</v>
      </c>
      <c r="J91" s="12">
        <f>--Tabelle1[[#This Row],[Startzeit]]</f>
        <v>1.0576388888888888</v>
      </c>
      <c r="K91" s="12">
        <f>Tabelle1[[#This Row],[Endzeit]]-Tabelle1[[#This Row],[Startzeit]]</f>
        <v>3.8194444444444642E-2</v>
      </c>
    </row>
    <row r="92" spans="1:11" x14ac:dyDescent="0.25">
      <c r="A92" s="1">
        <v>45966</v>
      </c>
      <c r="B92" s="10">
        <v>1011</v>
      </c>
      <c r="D92" s="12" t="s">
        <v>50</v>
      </c>
      <c r="E92" s="12" t="s">
        <v>19</v>
      </c>
      <c r="F92" s="12" t="s">
        <v>51</v>
      </c>
      <c r="G92" s="12" t="s">
        <v>19</v>
      </c>
      <c r="H92" s="12">
        <v>200</v>
      </c>
      <c r="I92" s="10" t="s">
        <v>15</v>
      </c>
      <c r="J92" s="12">
        <f>--Tabelle1[[#This Row],[Startzeit]]</f>
        <v>0.11458333333333333</v>
      </c>
      <c r="K92" s="12">
        <f>Tabelle1[[#This Row],[Endzeit]]-Tabelle1[[#This Row],[Startzeit]]</f>
        <v>0.32500000000000001</v>
      </c>
    </row>
    <row r="93" spans="1:11" x14ac:dyDescent="0.25">
      <c r="A93" s="1">
        <v>45966</v>
      </c>
      <c r="B93" s="10">
        <v>1012</v>
      </c>
      <c r="D93" s="12" t="s">
        <v>50</v>
      </c>
      <c r="E93" s="12" t="s">
        <v>17</v>
      </c>
      <c r="F93" s="12" t="s">
        <v>57</v>
      </c>
      <c r="G93" s="12" t="s">
        <v>17</v>
      </c>
      <c r="H93" s="12">
        <v>200</v>
      </c>
      <c r="I93" s="10" t="s">
        <v>15</v>
      </c>
      <c r="J93" s="12">
        <f>--Tabelle1[[#This Row],[Startzeit]]</f>
        <v>0.11458333333333333</v>
      </c>
      <c r="K93" s="12">
        <f>Tabelle1[[#This Row],[Endzeit]]-Tabelle1[[#This Row],[Startzeit]]</f>
        <v>1.5972222222222235E-2</v>
      </c>
    </row>
    <row r="94" spans="1:11" x14ac:dyDescent="0.25">
      <c r="A94" s="1">
        <v>45966</v>
      </c>
      <c r="B94" s="10">
        <v>1012</v>
      </c>
      <c r="C94">
        <v>1</v>
      </c>
      <c r="D94" s="12" t="s">
        <v>57</v>
      </c>
      <c r="E94" s="12" t="s">
        <v>58</v>
      </c>
      <c r="F94" s="12" t="s">
        <v>59</v>
      </c>
      <c r="G94" s="12" t="s">
        <v>58</v>
      </c>
      <c r="H94" s="12">
        <v>1</v>
      </c>
      <c r="I94" s="10" t="s">
        <v>15</v>
      </c>
      <c r="J94" s="12">
        <f>--Tabelle1[[#This Row],[Startzeit]]</f>
        <v>0.13055555555555556</v>
      </c>
      <c r="K94" s="12">
        <f>Tabelle1[[#This Row],[Endzeit]]-Tabelle1[[#This Row],[Startzeit]]</f>
        <v>8.4722222222222227E-2</v>
      </c>
    </row>
    <row r="95" spans="1:11" x14ac:dyDescent="0.25">
      <c r="A95" s="1">
        <v>45966</v>
      </c>
      <c r="B95" s="10">
        <v>1012</v>
      </c>
      <c r="D95" s="12" t="s">
        <v>59</v>
      </c>
      <c r="E95" s="12"/>
      <c r="F95" s="12" t="s">
        <v>51</v>
      </c>
      <c r="G95" s="12"/>
      <c r="H95" s="12">
        <v>200</v>
      </c>
      <c r="I95" s="10" t="s">
        <v>15</v>
      </c>
      <c r="J95" s="12">
        <f>--Tabelle1[[#This Row],[Startzeit]]</f>
        <v>0.21527777777777779</v>
      </c>
      <c r="K95" s="12">
        <f>Tabelle1[[#This Row],[Endzeit]]-Tabelle1[[#This Row],[Startzeit]]</f>
        <v>0.22430555555555554</v>
      </c>
    </row>
    <row r="96" spans="1:11" x14ac:dyDescent="0.25">
      <c r="A96" s="1">
        <v>45966</v>
      </c>
      <c r="B96" s="10">
        <v>1013</v>
      </c>
      <c r="D96" s="12" t="s">
        <v>62</v>
      </c>
      <c r="E96" s="12" t="s">
        <v>17</v>
      </c>
      <c r="F96" s="12" t="s">
        <v>116</v>
      </c>
      <c r="G96" s="12" t="s">
        <v>17</v>
      </c>
      <c r="H96" s="12">
        <v>200</v>
      </c>
      <c r="I96" s="10" t="s">
        <v>15</v>
      </c>
      <c r="J96" s="12">
        <f>--Tabelle1[[#This Row],[Startzeit]]</f>
        <v>0.125</v>
      </c>
      <c r="K96" s="12">
        <f>Tabelle1[[#This Row],[Endzeit]]-Tabelle1[[#This Row],[Startzeit]]</f>
        <v>0.13541666666666669</v>
      </c>
    </row>
    <row r="97" spans="1:11" x14ac:dyDescent="0.25">
      <c r="A97" s="1">
        <v>45966</v>
      </c>
      <c r="B97" s="10">
        <v>1013</v>
      </c>
      <c r="C97">
        <v>1</v>
      </c>
      <c r="D97" s="12" t="s">
        <v>116</v>
      </c>
      <c r="E97" s="12" t="s">
        <v>17</v>
      </c>
      <c r="F97" s="12" t="s">
        <v>117</v>
      </c>
      <c r="G97" s="12"/>
      <c r="H97" s="12">
        <v>1</v>
      </c>
      <c r="I97" s="10" t="s">
        <v>15</v>
      </c>
      <c r="J97" s="12">
        <f>--Tabelle1[[#This Row],[Startzeit]]</f>
        <v>0.26041666666666669</v>
      </c>
      <c r="K97" s="12">
        <f>Tabelle1[[#This Row],[Endzeit]]-Tabelle1[[#This Row],[Startzeit]]</f>
        <v>0.1076388888888889</v>
      </c>
    </row>
    <row r="98" spans="1:11" x14ac:dyDescent="0.25">
      <c r="A98" s="1">
        <v>45966</v>
      </c>
      <c r="B98" s="10">
        <v>1013</v>
      </c>
      <c r="D98" s="12" t="s">
        <v>117</v>
      </c>
      <c r="E98" s="12"/>
      <c r="F98" s="12" t="s">
        <v>118</v>
      </c>
      <c r="G98" s="12"/>
      <c r="H98" s="12">
        <v>200</v>
      </c>
      <c r="I98" s="10" t="s">
        <v>15</v>
      </c>
      <c r="J98" s="12">
        <f>--Tabelle1[[#This Row],[Startzeit]]</f>
        <v>0.36805555555555558</v>
      </c>
      <c r="K98" s="12">
        <f>Tabelle1[[#This Row],[Endzeit]]-Tabelle1[[#This Row],[Startzeit]]</f>
        <v>2.0833333333333315E-2</v>
      </c>
    </row>
    <row r="99" spans="1:11" x14ac:dyDescent="0.25">
      <c r="A99" s="1">
        <v>45966</v>
      </c>
      <c r="B99" s="10">
        <v>1013</v>
      </c>
      <c r="C99">
        <v>2</v>
      </c>
      <c r="D99" s="12" t="s">
        <v>118</v>
      </c>
      <c r="E99" s="12"/>
      <c r="F99" s="12" t="s">
        <v>104</v>
      </c>
      <c r="G99" s="12"/>
      <c r="H99" s="12">
        <v>1</v>
      </c>
      <c r="I99" s="10" t="s">
        <v>15</v>
      </c>
      <c r="J99" s="12">
        <f>--Tabelle1[[#This Row],[Startzeit]]</f>
        <v>0.3888888888888889</v>
      </c>
      <c r="K99" s="12">
        <f>Tabelle1[[#This Row],[Endzeit]]-Tabelle1[[#This Row],[Startzeit]]</f>
        <v>3.472222222222221E-2</v>
      </c>
    </row>
    <row r="100" spans="1:11" x14ac:dyDescent="0.25">
      <c r="A100" s="1">
        <v>45966</v>
      </c>
      <c r="B100" s="10">
        <v>1013</v>
      </c>
      <c r="D100" s="12" t="s">
        <v>104</v>
      </c>
      <c r="E100" s="12"/>
      <c r="F100" s="12" t="s">
        <v>76</v>
      </c>
      <c r="G100" s="12"/>
      <c r="H100" s="12">
        <v>200</v>
      </c>
      <c r="I100" s="10" t="s">
        <v>15</v>
      </c>
      <c r="J100" s="12">
        <f>--Tabelle1[[#This Row],[Startzeit]]</f>
        <v>0.4236111111111111</v>
      </c>
      <c r="K100" s="12">
        <f>Tabelle1[[#This Row],[Endzeit]]-Tabelle1[[#This Row],[Startzeit]]</f>
        <v>2.6388888888888906E-2</v>
      </c>
    </row>
    <row r="101" spans="1:11" x14ac:dyDescent="0.25">
      <c r="A101" s="1">
        <v>45966</v>
      </c>
      <c r="B101" s="10">
        <v>1014</v>
      </c>
      <c r="D101" s="12" t="s">
        <v>77</v>
      </c>
      <c r="E101" s="12" t="s">
        <v>17</v>
      </c>
      <c r="F101" s="12" t="s">
        <v>119</v>
      </c>
      <c r="G101" s="12" t="s">
        <v>17</v>
      </c>
      <c r="H101" s="12">
        <v>200</v>
      </c>
      <c r="I101" s="10" t="s">
        <v>15</v>
      </c>
      <c r="J101" s="12">
        <f>--Tabelle1[[#This Row],[Startzeit]]</f>
        <v>0.41666666666666669</v>
      </c>
      <c r="K101" s="12">
        <f>Tabelle1[[#This Row],[Endzeit]]-Tabelle1[[#This Row],[Startzeit]]</f>
        <v>0.21527777777777773</v>
      </c>
    </row>
    <row r="102" spans="1:11" x14ac:dyDescent="0.25">
      <c r="A102" s="1">
        <v>45966</v>
      </c>
      <c r="B102" s="10">
        <v>1014</v>
      </c>
      <c r="C102">
        <v>1</v>
      </c>
      <c r="D102" s="12" t="s">
        <v>119</v>
      </c>
      <c r="E102" s="12" t="s">
        <v>17</v>
      </c>
      <c r="F102" s="12" t="s">
        <v>120</v>
      </c>
      <c r="G102" s="12"/>
      <c r="H102" s="12">
        <v>1</v>
      </c>
      <c r="I102" s="10" t="s">
        <v>15</v>
      </c>
      <c r="J102" s="12">
        <f>--Tabelle1[[#This Row],[Startzeit]]</f>
        <v>0.63194444444444442</v>
      </c>
      <c r="K102" s="12">
        <f>Tabelle1[[#This Row],[Endzeit]]-Tabelle1[[#This Row],[Startzeit]]</f>
        <v>4.1666666666666741E-2</v>
      </c>
    </row>
    <row r="103" spans="1:11" x14ac:dyDescent="0.25">
      <c r="A103" s="1">
        <v>45966</v>
      </c>
      <c r="B103" s="10">
        <v>1014</v>
      </c>
      <c r="D103" s="12" t="s">
        <v>120</v>
      </c>
      <c r="E103" s="12"/>
      <c r="F103" s="12" t="s">
        <v>81</v>
      </c>
      <c r="G103" s="12"/>
      <c r="H103" s="12">
        <v>200</v>
      </c>
      <c r="I103" s="10" t="s">
        <v>15</v>
      </c>
      <c r="J103" s="12">
        <f>--Tabelle1[[#This Row],[Startzeit]]</f>
        <v>0.67361111111111116</v>
      </c>
      <c r="K103" s="12">
        <f>Tabelle1[[#This Row],[Endzeit]]-Tabelle1[[#This Row],[Startzeit]]</f>
        <v>6.8055555555555536E-2</v>
      </c>
    </row>
    <row r="104" spans="1:11" x14ac:dyDescent="0.25">
      <c r="A104" s="1">
        <v>45966</v>
      </c>
      <c r="B104" s="10">
        <v>1015</v>
      </c>
      <c r="D104" s="12" t="s">
        <v>82</v>
      </c>
      <c r="E104" s="12" t="s">
        <v>17</v>
      </c>
      <c r="F104" s="12" t="s">
        <v>121</v>
      </c>
      <c r="G104" s="12" t="s">
        <v>17</v>
      </c>
      <c r="H104" s="12">
        <v>200</v>
      </c>
      <c r="I104" s="10" t="s">
        <v>15</v>
      </c>
      <c r="J104" s="12">
        <f>--Tabelle1[[#This Row],[Startzeit]]</f>
        <v>0.45833333333333331</v>
      </c>
      <c r="K104" s="12">
        <f>Tabelle1[[#This Row],[Endzeit]]-Tabelle1[[#This Row],[Startzeit]]</f>
        <v>9.0277777777778012E-3</v>
      </c>
    </row>
    <row r="105" spans="1:11" x14ac:dyDescent="0.25">
      <c r="A105" s="1">
        <v>45966</v>
      </c>
      <c r="B105" s="10">
        <v>1015</v>
      </c>
      <c r="C105">
        <v>1</v>
      </c>
      <c r="D105" s="12" t="s">
        <v>121</v>
      </c>
      <c r="E105" s="12"/>
      <c r="F105" s="12" t="s">
        <v>122</v>
      </c>
      <c r="G105" s="12" t="s">
        <v>37</v>
      </c>
      <c r="H105" s="12">
        <v>1</v>
      </c>
      <c r="I105" s="10" t="s">
        <v>15</v>
      </c>
      <c r="J105" s="12">
        <f>--Tabelle1[[#This Row],[Startzeit]]</f>
        <v>0.46736111111111112</v>
      </c>
      <c r="K105" s="12">
        <f>Tabelle1[[#This Row],[Endzeit]]-Tabelle1[[#This Row],[Startzeit]]</f>
        <v>0.12222222222222223</v>
      </c>
    </row>
    <row r="106" spans="1:11" x14ac:dyDescent="0.25">
      <c r="A106" s="1">
        <v>45966</v>
      </c>
      <c r="B106" s="10">
        <v>1015</v>
      </c>
      <c r="C106">
        <v>2</v>
      </c>
      <c r="D106" s="12" t="s">
        <v>122</v>
      </c>
      <c r="E106" s="12" t="s">
        <v>37</v>
      </c>
      <c r="F106" s="12" t="s">
        <v>123</v>
      </c>
      <c r="G106" s="12" t="s">
        <v>37</v>
      </c>
      <c r="H106" s="12">
        <v>1</v>
      </c>
      <c r="I106" s="10" t="s">
        <v>15</v>
      </c>
      <c r="J106" s="12">
        <f>--Tabelle1[[#This Row],[Startzeit]]</f>
        <v>0.58958333333333335</v>
      </c>
      <c r="K106" s="12">
        <f>Tabelle1[[#This Row],[Endzeit]]-Tabelle1[[#This Row],[Startzeit]]</f>
        <v>1.041666666666663E-2</v>
      </c>
    </row>
    <row r="107" spans="1:11" x14ac:dyDescent="0.25">
      <c r="A107" s="1">
        <v>45966</v>
      </c>
      <c r="B107" s="10">
        <v>1015</v>
      </c>
      <c r="C107">
        <v>3</v>
      </c>
      <c r="D107" s="12" t="s">
        <v>123</v>
      </c>
      <c r="E107" s="12" t="s">
        <v>37</v>
      </c>
      <c r="F107" s="12" t="s">
        <v>18</v>
      </c>
      <c r="G107" s="12" t="s">
        <v>80</v>
      </c>
      <c r="H107" s="12">
        <v>1</v>
      </c>
      <c r="I107" s="10" t="s">
        <v>15</v>
      </c>
      <c r="J107" s="12">
        <f>--Tabelle1[[#This Row],[Startzeit]]</f>
        <v>0.6</v>
      </c>
      <c r="K107" s="12">
        <f>Tabelle1[[#This Row],[Endzeit]]-Tabelle1[[#This Row],[Startzeit]]</f>
        <v>6.2499999999999778E-3</v>
      </c>
    </row>
    <row r="108" spans="1:11" x14ac:dyDescent="0.25">
      <c r="A108" s="1">
        <v>45966</v>
      </c>
      <c r="B108" s="10">
        <v>1015</v>
      </c>
      <c r="D108" s="12" t="s">
        <v>18</v>
      </c>
      <c r="E108" s="12"/>
      <c r="F108" s="12" t="s">
        <v>119</v>
      </c>
      <c r="G108" s="12"/>
      <c r="H108" s="12">
        <v>200</v>
      </c>
      <c r="I108" s="10" t="s">
        <v>15</v>
      </c>
      <c r="J108" s="12">
        <f>--Tabelle1[[#This Row],[Startzeit]]</f>
        <v>0.60624999999999996</v>
      </c>
      <c r="K108" s="12">
        <f>Tabelle1[[#This Row],[Endzeit]]-Tabelle1[[#This Row],[Startzeit]]</f>
        <v>2.5694444444444464E-2</v>
      </c>
    </row>
    <row r="109" spans="1:11" x14ac:dyDescent="0.25">
      <c r="A109" s="1">
        <v>45966</v>
      </c>
      <c r="B109" s="10">
        <v>1015</v>
      </c>
      <c r="C109">
        <v>1</v>
      </c>
      <c r="D109" s="12" t="s">
        <v>119</v>
      </c>
      <c r="E109" s="12"/>
      <c r="F109" s="12" t="s">
        <v>124</v>
      </c>
      <c r="G109" s="12" t="s">
        <v>70</v>
      </c>
      <c r="H109" s="12">
        <v>1</v>
      </c>
      <c r="I109" s="10" t="s">
        <v>15</v>
      </c>
      <c r="J109" s="12">
        <f>--Tabelle1[[#This Row],[Startzeit]]</f>
        <v>0.63194444444444442</v>
      </c>
      <c r="K109" s="12">
        <f>Tabelle1[[#This Row],[Endzeit]]-Tabelle1[[#This Row],[Startzeit]]</f>
        <v>1.388888888888884E-3</v>
      </c>
    </row>
    <row r="110" spans="1:11" x14ac:dyDescent="0.25">
      <c r="A110" s="1">
        <v>45966</v>
      </c>
      <c r="B110" s="10">
        <v>1015</v>
      </c>
      <c r="C110">
        <v>2</v>
      </c>
      <c r="D110" s="12" t="s">
        <v>124</v>
      </c>
      <c r="E110" s="12" t="s">
        <v>70</v>
      </c>
      <c r="F110" s="12" t="s">
        <v>125</v>
      </c>
      <c r="G110" s="12" t="s">
        <v>72</v>
      </c>
      <c r="H110" s="12">
        <v>1</v>
      </c>
      <c r="I110" s="10" t="s">
        <v>15</v>
      </c>
      <c r="J110" s="12">
        <f>--Tabelle1[[#This Row],[Startzeit]]</f>
        <v>0.6333333333333333</v>
      </c>
      <c r="K110" s="12">
        <f>Tabelle1[[#This Row],[Endzeit]]-Tabelle1[[#This Row],[Startzeit]]</f>
        <v>1.5277777777777835E-2</v>
      </c>
    </row>
    <row r="111" spans="1:11" x14ac:dyDescent="0.25">
      <c r="A111" s="1">
        <v>45966</v>
      </c>
      <c r="B111" s="10">
        <v>1015</v>
      </c>
      <c r="C111">
        <v>3</v>
      </c>
      <c r="D111" s="12" t="s">
        <v>125</v>
      </c>
      <c r="E111" s="12" t="s">
        <v>72</v>
      </c>
      <c r="F111" s="12" t="s">
        <v>126</v>
      </c>
      <c r="G111" s="12" t="s">
        <v>37</v>
      </c>
      <c r="H111" s="12">
        <v>1</v>
      </c>
      <c r="I111" s="10" t="s">
        <v>15</v>
      </c>
      <c r="J111" s="12">
        <f>--Tabelle1[[#This Row],[Startzeit]]</f>
        <v>0.64861111111111114</v>
      </c>
      <c r="K111" s="12">
        <f>Tabelle1[[#This Row],[Endzeit]]-Tabelle1[[#This Row],[Startzeit]]</f>
        <v>2.0833333333333259E-2</v>
      </c>
    </row>
    <row r="112" spans="1:11" x14ac:dyDescent="0.25">
      <c r="A112" s="1">
        <v>45966</v>
      </c>
      <c r="B112" s="10">
        <v>1015</v>
      </c>
      <c r="C112">
        <v>4</v>
      </c>
      <c r="D112" s="12" t="s">
        <v>127</v>
      </c>
      <c r="E112" s="12" t="s">
        <v>37</v>
      </c>
      <c r="F112" s="12" t="s">
        <v>128</v>
      </c>
      <c r="G112" s="12"/>
      <c r="H112" s="12">
        <v>1</v>
      </c>
      <c r="I112" s="10" t="s">
        <v>15</v>
      </c>
      <c r="J112" s="12">
        <f>--Tabelle1[[#This Row],[Startzeit]]</f>
        <v>0.70972222222222225</v>
      </c>
      <c r="K112" s="12">
        <f>Tabelle1[[#This Row],[Endzeit]]-Tabelle1[[#This Row],[Startzeit]]</f>
        <v>3.2638888888888884E-2</v>
      </c>
    </row>
    <row r="113" spans="1:11" x14ac:dyDescent="0.25">
      <c r="A113" s="1">
        <v>45966</v>
      </c>
      <c r="B113" s="10">
        <v>1015</v>
      </c>
      <c r="D113" s="12" t="s">
        <v>128</v>
      </c>
      <c r="E113" s="12"/>
      <c r="F113" s="12" t="s">
        <v>89</v>
      </c>
      <c r="G113" s="12"/>
      <c r="H113" s="12">
        <v>200</v>
      </c>
      <c r="I113" s="10" t="s">
        <v>15</v>
      </c>
      <c r="J113" s="12">
        <f>--Tabelle1[[#This Row],[Startzeit]]</f>
        <v>0.74236111111111114</v>
      </c>
      <c r="K113" s="12">
        <f>Tabelle1[[#This Row],[Endzeit]]-Tabelle1[[#This Row],[Startzeit]]</f>
        <v>4.0972222222222188E-2</v>
      </c>
    </row>
    <row r="114" spans="1:11" x14ac:dyDescent="0.25">
      <c r="A114" s="1">
        <v>45966</v>
      </c>
      <c r="B114" s="10">
        <v>1016</v>
      </c>
      <c r="D114" s="12" t="s">
        <v>29</v>
      </c>
      <c r="E114" s="12" t="s">
        <v>19</v>
      </c>
      <c r="F114" s="12" t="s">
        <v>128</v>
      </c>
      <c r="G114" s="12" t="s">
        <v>19</v>
      </c>
      <c r="H114" s="12">
        <v>200</v>
      </c>
      <c r="I114" s="10" t="s">
        <v>15</v>
      </c>
      <c r="J114" s="12">
        <f>--Tabelle1[[#This Row],[Startzeit]]</f>
        <v>0.72916666666666663</v>
      </c>
      <c r="K114" s="12">
        <f>Tabelle1[[#This Row],[Endzeit]]-Tabelle1[[#This Row],[Startzeit]]</f>
        <v>1.3194444444444509E-2</v>
      </c>
    </row>
    <row r="115" spans="1:11" x14ac:dyDescent="0.25">
      <c r="A115" s="1">
        <v>45966</v>
      </c>
      <c r="B115" s="10">
        <v>1016</v>
      </c>
      <c r="C115">
        <v>1</v>
      </c>
      <c r="D115" s="12" t="s">
        <v>128</v>
      </c>
      <c r="E115" s="12"/>
      <c r="F115" s="12" t="s">
        <v>129</v>
      </c>
      <c r="G115" s="12" t="s">
        <v>37</v>
      </c>
      <c r="H115" s="12">
        <v>1</v>
      </c>
      <c r="I115" s="10" t="s">
        <v>15</v>
      </c>
      <c r="J115" s="12">
        <f>--Tabelle1[[#This Row],[Startzeit]]</f>
        <v>0.74236111111111114</v>
      </c>
      <c r="K115" s="12">
        <f>Tabelle1[[#This Row],[Endzeit]]-Tabelle1[[#This Row],[Startzeit]]</f>
        <v>0.1069444444444444</v>
      </c>
    </row>
    <row r="116" spans="1:11" x14ac:dyDescent="0.25">
      <c r="A116" s="1">
        <v>45966</v>
      </c>
      <c r="B116" s="10">
        <v>1016</v>
      </c>
      <c r="D116" s="12" t="s">
        <v>129</v>
      </c>
      <c r="E116" s="12"/>
      <c r="F116" s="12" t="s">
        <v>30</v>
      </c>
      <c r="G116" s="12"/>
      <c r="H116" s="12">
        <v>200</v>
      </c>
      <c r="I116" s="10" t="s">
        <v>15</v>
      </c>
      <c r="J116" s="12">
        <f>--Tabelle1[[#This Row],[Startzeit]]</f>
        <v>0.84930555555555554</v>
      </c>
      <c r="K116" s="12">
        <f>Tabelle1[[#This Row],[Endzeit]]-Tabelle1[[#This Row],[Startzeit]]</f>
        <v>0.20486111111111116</v>
      </c>
    </row>
    <row r="117" spans="1:11" x14ac:dyDescent="0.25">
      <c r="A117" s="1">
        <v>45966</v>
      </c>
      <c r="B117" s="10">
        <v>1017</v>
      </c>
      <c r="D117" s="12" t="s">
        <v>29</v>
      </c>
      <c r="E117" s="12" t="s">
        <v>17</v>
      </c>
      <c r="F117" s="12" t="s">
        <v>30</v>
      </c>
      <c r="G117" s="12" t="s">
        <v>17</v>
      </c>
      <c r="H117" s="12">
        <v>200</v>
      </c>
      <c r="I117" s="10" t="s">
        <v>15</v>
      </c>
      <c r="J117" s="12">
        <f>--Tabelle1[[#This Row],[Startzeit]]</f>
        <v>0.72916666666666663</v>
      </c>
      <c r="K117" s="12">
        <f>Tabelle1[[#This Row],[Endzeit]]-Tabelle1[[#This Row],[Startzeit]]</f>
        <v>0.32500000000000007</v>
      </c>
    </row>
    <row r="118" spans="1:11" x14ac:dyDescent="0.25">
      <c r="A118" s="1">
        <v>45966</v>
      </c>
      <c r="B118" s="10">
        <v>1018</v>
      </c>
      <c r="D118" s="12" t="s">
        <v>31</v>
      </c>
      <c r="E118" s="12" t="s">
        <v>19</v>
      </c>
      <c r="F118" s="12" t="s">
        <v>32</v>
      </c>
      <c r="G118" s="12" t="s">
        <v>19</v>
      </c>
      <c r="H118" s="12">
        <v>200</v>
      </c>
      <c r="I118" s="10" t="s">
        <v>15</v>
      </c>
      <c r="J118" s="12">
        <f>--Tabelle1[[#This Row],[Startzeit]]</f>
        <v>0.77083333333333337</v>
      </c>
      <c r="K118" s="12">
        <f>Tabelle1[[#This Row],[Endzeit]]-Tabelle1[[#This Row],[Startzeit]]</f>
        <v>0.32500000000000007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Gantt Diagramm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André Schau</cp:lastModifiedBy>
  <cp:lastPrinted>2025-11-02T12:09:59Z</cp:lastPrinted>
  <dcterms:created xsi:type="dcterms:W3CDTF">2025-11-01T12:46:26Z</dcterms:created>
  <dcterms:modified xsi:type="dcterms:W3CDTF">2025-11-09T09:32:44Z</dcterms:modified>
</cp:coreProperties>
</file>