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Eigene Dateien\"/>
    </mc:Choice>
  </mc:AlternateContent>
  <xr:revisionPtr revIDLastSave="0" documentId="13_ncr:1_{036D7D66-1F12-4209-A4D4-F8D84794CD62}" xr6:coauthVersionLast="47" xr6:coauthVersionMax="47" xr10:uidLastSave="{00000000-0000-0000-0000-000000000000}"/>
  <bookViews>
    <workbookView xWindow="58770" yWindow="1365" windowWidth="24645" windowHeight="16005" xr2:uid="{1866AF63-4C98-450B-AB6A-4D822433C293}"/>
  </bookViews>
  <sheets>
    <sheet name="Eingabe" sheetId="1" r:id="rId1"/>
    <sheet name="Herstellerliste" sheetId="2" r:id="rId2"/>
    <sheet name="Artikel" sheetId="3" r:id="rId3"/>
    <sheet name="Alternativ" sheetId="4" r:id="rId4"/>
  </sheet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4" l="1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5" i="1" l="1"/>
  <c r="F6" i="1"/>
  <c r="F7" i="1"/>
  <c r="F8" i="1"/>
  <c r="F9" i="1"/>
  <c r="F10" i="1"/>
  <c r="F11" i="1"/>
  <c r="F12" i="1"/>
  <c r="F13" i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4" i="1"/>
  <c r="G3" i="3"/>
  <c r="H3" i="3"/>
  <c r="G4" i="3"/>
  <c r="H4" i="3"/>
  <c r="G5" i="3"/>
  <c r="H5" i="3"/>
  <c r="G6" i="3"/>
  <c r="H6" i="3"/>
  <c r="G7" i="3"/>
  <c r="H7" i="3"/>
  <c r="G8" i="3"/>
  <c r="H8" i="3"/>
  <c r="G9" i="3"/>
  <c r="H9" i="3"/>
  <c r="G10" i="3"/>
  <c r="H10" i="3"/>
  <c r="G11" i="3"/>
  <c r="H11" i="3"/>
  <c r="H2" i="3"/>
  <c r="G2" i="3"/>
  <c r="G7" i="2" a="1"/>
  <c r="G7" i="2" s="1"/>
  <c r="F7" i="2" a="1"/>
  <c r="F7" i="2" s="1"/>
  <c r="E7" i="2" a="1"/>
  <c r="E7" i="2" s="1"/>
  <c r="D7" i="2" a="1"/>
  <c r="D7" i="2" s="1"/>
  <c r="C7" i="2" a="1"/>
  <c r="C7" i="2" s="1"/>
  <c r="G4" i="1" l="1"/>
  <c r="G13" i="1"/>
  <c r="G9" i="1"/>
  <c r="G5" i="1"/>
  <c r="G11" i="1"/>
  <c r="G7" i="1"/>
  <c r="G12" i="1"/>
  <c r="G10" i="1"/>
  <c r="G8" i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<sst xmlns="http://schemas.openxmlformats.org/spreadsheetml/2006/main" count="251" uniqueCount="96">
  <si>
    <t>Hersteller</t>
  </si>
  <si>
    <t>x</t>
  </si>
  <si>
    <t>DE</t>
  </si>
  <si>
    <t>AT</t>
  </si>
  <si>
    <t>GR</t>
  </si>
  <si>
    <t>PL</t>
  </si>
  <si>
    <t>IT</t>
  </si>
  <si>
    <t>Länder</t>
  </si>
  <si>
    <t>Herkunft</t>
  </si>
  <si>
    <t>Gültig für</t>
  </si>
  <si>
    <t>AD</t>
  </si>
  <si>
    <t xml:space="preserve">Andorra (AD); 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</si>
  <si>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</si>
  <si>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</si>
  <si>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</si>
  <si>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</si>
  <si>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</si>
  <si>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</si>
  <si>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</si>
  <si>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</si>
  <si>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</si>
  <si>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</si>
  <si>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2026-2027</t>
  </si>
  <si>
    <t>Eingabemaske</t>
  </si>
  <si>
    <t>Herstellerliste</t>
  </si>
  <si>
    <t>Hersteller Nr.</t>
  </si>
  <si>
    <t>Name</t>
  </si>
  <si>
    <t>Firma 1</t>
  </si>
  <si>
    <t>Firma 2</t>
  </si>
  <si>
    <t>Firma 3</t>
  </si>
  <si>
    <t>Firma 4</t>
  </si>
  <si>
    <t>Firma 5</t>
  </si>
  <si>
    <t>X</t>
  </si>
  <si>
    <t>Nr.</t>
  </si>
  <si>
    <t>Beschreibung</t>
  </si>
  <si>
    <t>Beschreibung 2</t>
  </si>
  <si>
    <t>Legierungscode</t>
  </si>
  <si>
    <t>Zollpos.</t>
  </si>
  <si>
    <t>Kreditorennr.</t>
  </si>
  <si>
    <t>Ursprungsland</t>
  </si>
  <si>
    <t>A1001</t>
  </si>
  <si>
    <t>A1002</t>
  </si>
  <si>
    <t>B1003</t>
  </si>
  <si>
    <t>B1004</t>
  </si>
  <si>
    <t>C1005</t>
  </si>
  <si>
    <t>C1006</t>
  </si>
  <si>
    <t>D1007</t>
  </si>
  <si>
    <t>D1008</t>
  </si>
  <si>
    <t>E1009</t>
  </si>
  <si>
    <t>E1010</t>
  </si>
  <si>
    <t>.</t>
  </si>
  <si>
    <t>Info 1</t>
  </si>
  <si>
    <t>Info 2</t>
  </si>
  <si>
    <t>Info 3</t>
  </si>
  <si>
    <t>Info 4</t>
  </si>
  <si>
    <t>Info 5</t>
  </si>
  <si>
    <t>Info 6</t>
  </si>
  <si>
    <t>Info 7</t>
  </si>
  <si>
    <t>Info 8</t>
  </si>
  <si>
    <t>Info 9</t>
  </si>
  <si>
    <t>Info 10</t>
  </si>
  <si>
    <t>Info 11</t>
  </si>
  <si>
    <t>Info 12</t>
  </si>
  <si>
    <t>Info 13</t>
  </si>
  <si>
    <t>Artikel Nr.</t>
  </si>
  <si>
    <t>Eingabefeld</t>
  </si>
  <si>
    <t xml:space="preserve">Albanien (AL); Bosnien/Herzegowina (BA); CARIFORUM (CAF); Zentralamerika (CAM); </t>
  </si>
  <si>
    <t>Info 14</t>
  </si>
  <si>
    <t>Info 15</t>
  </si>
  <si>
    <t>Info 16</t>
  </si>
  <si>
    <t>Info 17</t>
  </si>
  <si>
    <t>Info 18</t>
  </si>
  <si>
    <t>Info 19</t>
  </si>
  <si>
    <t>Info 20</t>
  </si>
  <si>
    <t>Info 21</t>
  </si>
  <si>
    <t>Info 22</t>
  </si>
  <si>
    <t>Info 23</t>
  </si>
  <si>
    <t>Info 24</t>
  </si>
  <si>
    <t>Info 25</t>
  </si>
  <si>
    <t>Info 26</t>
  </si>
  <si>
    <t>Info 27</t>
  </si>
  <si>
    <t>Info 28</t>
  </si>
  <si>
    <t>Info 29</t>
  </si>
  <si>
    <t>Info 31</t>
  </si>
  <si>
    <t>Info 32</t>
  </si>
  <si>
    <t>Info 33</t>
  </si>
  <si>
    <t>Info 34</t>
  </si>
  <si>
    <t>Info 35</t>
  </si>
  <si>
    <t>Info 36</t>
  </si>
  <si>
    <t xml:space="preserve"> &lt;----</t>
  </si>
  <si>
    <t>In diesem Feld soll der "kleinste Gemeinsame Nenner aus G4:G28 stehen)</t>
  </si>
  <si>
    <t>Andorra</t>
  </si>
  <si>
    <t>Albanien</t>
  </si>
  <si>
    <t>Bosnien</t>
  </si>
  <si>
    <t>Kanada</t>
  </si>
  <si>
    <t>Zentalamerika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</si>
</sst>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8">
    <xf numFmtId="0" fontId="0" fillId="0" borderId="0" xfId="0"/>
    <xf numFmtId="0" fontId="0" fillId="0" borderId="0" xfId="0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3" xfId="0" applyFill="1" applyBorder="1"/>
    <xf numFmtId="0" fontId="0" fillId="3" borderId="4" xfId="0" applyFill="1" applyBorder="1" applyAlignment="1">
      <alignment horizontal="center"/>
    </xf>
    <xf numFmtId="0" fontId="0" fillId="2" borderId="6" xfId="0" applyFill="1" applyBorder="1"/>
    <xf numFmtId="0" fontId="0" fillId="0" borderId="0" xfId="0" applyFill="1" applyBorder="1"/>
    <xf numFmtId="0" fontId="0" fillId="3" borderId="5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2" borderId="8" xfId="0" applyFill="1" applyBorder="1"/>
    <xf numFmtId="0" fontId="0" fillId="0" borderId="8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0" fontId="1" fillId="0" borderId="10" xfId="0" applyFont="1" applyBorder="1"/>
    <xf numFmtId="0" fontId="1" fillId="0" borderId="11" xfId="0" applyFont="1" applyBorder="1"/>
    <xf numFmtId="0" fontId="0" fillId="0" borderId="11" xfId="0" applyBorder="1"/>
    <xf numFmtId="0" fontId="0" fillId="0" borderId="12" xfId="0" applyBorder="1"/>
    <xf numFmtId="0" fontId="0" fillId="2" borderId="13" xfId="0" applyFill="1" applyBorder="1"/>
    <xf numFmtId="0" fontId="0" fillId="3" borderId="14" xfId="0" applyFill="1" applyBorder="1" applyAlignment="1">
      <alignment horizontal="center"/>
    </xf>
    <xf numFmtId="0" fontId="0" fillId="0" borderId="1" xfId="0" applyBorder="1"/>
    <xf numFmtId="0" fontId="0" fillId="8" borderId="8" xfId="0" applyFill="1" applyBorder="1"/>
    <xf numFmtId="0" fontId="3" fillId="8" borderId="9" xfId="0" applyFont="1" applyFill="1" applyBorder="1" applyAlignment="1">
      <alignment vertical="center"/>
    </xf>
    <xf numFmtId="0" fontId="0" fillId="8" borderId="1" xfId="0" applyFill="1" applyBorder="1"/>
    <xf numFmtId="0" fontId="3" fillId="8" borderId="1" xfId="0" applyFont="1" applyFill="1" applyBorder="1" applyAlignment="1">
      <alignment vertical="center"/>
    </xf>
    <xf numFmtId="0" fontId="0" fillId="0" borderId="0" xfId="0" applyAlignment="1">
      <alignment horizontal="left"/>
    </xf>
    <xf numFmtId="1" fontId="5" fillId="9" borderId="16" xfId="1" applyNumberFormat="1" applyFont="1" applyFill="1" applyBorder="1" applyAlignment="1">
      <alignment horizontal="center"/>
    </xf>
    <xf numFmtId="49" fontId="5" fillId="9" borderId="17" xfId="1" applyNumberFormat="1" applyFont="1" applyFill="1" applyBorder="1"/>
    <xf numFmtId="1" fontId="5" fillId="9" borderId="17" xfId="1" applyNumberFormat="1" applyFont="1" applyFill="1" applyBorder="1" applyAlignment="1">
      <alignment horizontal="left"/>
    </xf>
    <xf numFmtId="49" fontId="5" fillId="9" borderId="17" xfId="1" applyNumberFormat="1" applyFont="1" applyFill="1" applyBorder="1" applyAlignment="1">
      <alignment horizontal="center"/>
    </xf>
    <xf numFmtId="49" fontId="5" fillId="9" borderId="18" xfId="1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4" fillId="10" borderId="1" xfId="1" applyFill="1" applyBorder="1" applyAlignment="1">
      <alignment horizontal="center"/>
    </xf>
    <xf numFmtId="0" fontId="1" fillId="0" borderId="0" xfId="0" applyFont="1"/>
    <xf numFmtId="0" fontId="0" fillId="4" borderId="1" xfId="0" applyFill="1" applyBorder="1"/>
    <xf numFmtId="0" fontId="0" fillId="3" borderId="1" xfId="0" applyFill="1" applyBorder="1"/>
    <xf numFmtId="0" fontId="0" fillId="7" borderId="1" xfId="0" applyFill="1" applyBorder="1"/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1" fillId="4" borderId="1" xfId="0" applyFont="1" applyFill="1" applyBorder="1"/>
    <xf numFmtId="164" fontId="7" fillId="8" borderId="1" xfId="0" applyNumberFormat="1" applyFont="1" applyFill="1" applyBorder="1" applyAlignment="1">
      <alignment horizontal="left"/>
    </xf>
    <xf numFmtId="0" fontId="7" fillId="8" borderId="1" xfId="0" applyFont="1" applyFill="1" applyBorder="1" applyAlignment="1">
      <alignment horizontal="left"/>
    </xf>
    <xf numFmtId="1" fontId="7" fillId="8" borderId="1" xfId="0" applyNumberFormat="1" applyFont="1" applyFill="1" applyBorder="1" applyAlignment="1">
      <alignment horizontal="left"/>
    </xf>
    <xf numFmtId="14" fontId="7" fillId="8" borderId="1" xfId="0" applyNumberFormat="1" applyFont="1" applyFill="1" applyBorder="1" applyAlignment="1">
      <alignment horizontal="left"/>
    </xf>
    <xf numFmtId="0" fontId="6" fillId="11" borderId="0" xfId="0" applyFont="1" applyFill="1" applyBorder="1" applyAlignment="1">
      <alignment horizontal="left" wrapText="1"/>
    </xf>
    <xf numFmtId="0" fontId="1" fillId="4" borderId="15" xfId="0" applyFont="1" applyFill="1" applyBorder="1"/>
    <xf numFmtId="164" fontId="7" fillId="8" borderId="15" xfId="0" applyNumberFormat="1" applyFont="1" applyFill="1" applyBorder="1" applyAlignment="1">
      <alignment horizontal="left"/>
    </xf>
    <xf numFmtId="0" fontId="1" fillId="4" borderId="14" xfId="0" applyFont="1" applyFill="1" applyBorder="1"/>
    <xf numFmtId="164" fontId="7" fillId="8" borderId="14" xfId="0" applyNumberFormat="1" applyFont="1" applyFill="1" applyBorder="1" applyAlignment="1">
      <alignment horizontal="left"/>
    </xf>
    <xf numFmtId="0" fontId="1" fillId="5" borderId="19" xfId="0" applyFont="1" applyFill="1" applyBorder="1"/>
    <xf numFmtId="164" fontId="7" fillId="8" borderId="20" xfId="0" applyNumberFormat="1" applyFont="1" applyFill="1" applyBorder="1" applyAlignment="1">
      <alignment horizontal="left"/>
    </xf>
    <xf numFmtId="164" fontId="7" fillId="8" borderId="21" xfId="0" applyNumberFormat="1" applyFont="1" applyFill="1" applyBorder="1" applyAlignment="1">
      <alignment horizontal="left"/>
    </xf>
    <xf numFmtId="164" fontId="7" fillId="8" borderId="22" xfId="0" applyNumberFormat="1" applyFont="1" applyFill="1" applyBorder="1" applyAlignment="1">
      <alignment horizontal="left"/>
    </xf>
    <xf numFmtId="164" fontId="7" fillId="8" borderId="2" xfId="0" applyNumberFormat="1" applyFont="1" applyFill="1" applyBorder="1" applyAlignment="1">
      <alignment horizontal="left"/>
    </xf>
    <xf numFmtId="14" fontId="7" fillId="8" borderId="2" xfId="0" applyNumberFormat="1" applyFont="1" applyFill="1" applyBorder="1" applyAlignment="1">
      <alignment horizontal="left"/>
    </xf>
    <xf numFmtId="0" fontId="0" fillId="0" borderId="1" xfId="0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vertical="center"/>
    </xf>
  </cellXfs>
  <cellStyles count="2">
    <cellStyle name="Standard" xfId="0" builtinId="0"/>
    <cellStyle name="Standard 2" xfId="1" xr:uid="{F6AB0D9E-D7A5-4342-AF59-D53BD0809604}"/>
  </cellStyles>
  <dxfs count="8"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</xdr:colOff>
      <xdr:row>2</xdr:row>
      <xdr:rowOff>95250</xdr:rowOff>
    </xdr:from>
    <xdr:to>
      <xdr:col>9</xdr:col>
      <xdr:colOff>352425</xdr:colOff>
      <xdr:row>27</xdr:row>
      <xdr:rowOff>76200</xdr:rowOff>
    </xdr:to>
    <xdr:sp macro="" textlink="">
      <xdr:nvSpPr>
        <xdr:cNvPr id="2" name="Geschweifte Klammer links 1">
          <a:extLst>
            <a:ext uri="{FF2B5EF4-FFF2-40B4-BE49-F238E27FC236}">
              <a16:creationId xmlns:a16="http://schemas.microsoft.com/office/drawing/2014/main" id="{99754503-3365-44C9-1D4F-65D8A79DCEA4}"/>
            </a:ext>
          </a:extLst>
        </xdr:cNvPr>
        <xdr:cNvSpPr/>
      </xdr:nvSpPr>
      <xdr:spPr>
        <a:xfrm>
          <a:off x="6048375" y="419100"/>
          <a:ext cx="247650" cy="4486275"/>
        </a:xfrm>
        <a:prstGeom prst="leftBrace">
          <a:avLst>
            <a:gd name="adj1" fmla="val 8333"/>
            <a:gd name="adj2" fmla="val 65062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2CC96-6848-488F-932D-44F77EEAC7C8}">
  <dimension ref="A1:M28"/>
  <sheetViews>
    <sheetView tabSelected="1" workbookViewId="0">
      <selection activeCell="F31" sqref="F31"/>
    </sheetView>
  </sheetViews>
  <sheetFormatPr baseColWidth="10" defaultRowHeight="12.75" x14ac:dyDescent="0.2"/>
  <cols>
    <col min="1" max="1" width="8.28515625" customWidth="1"/>
    <col min="2" max="2" width="11.5703125" customWidth="1"/>
    <col min="3" max="3" width="3.28515625" customWidth="1"/>
    <col min="4" max="4" width="9.140625" customWidth="1"/>
    <col min="5" max="5" width="5.42578125" customWidth="1"/>
    <col min="6" max="6" width="10" style="45" customWidth="1"/>
    <col min="7" max="7" width="99.28515625" style="33" customWidth="1"/>
    <col min="8" max="8" width="5.28515625" customWidth="1"/>
    <col min="9" max="9" width="9" customWidth="1"/>
    <col min="10" max="10" width="16.85546875" customWidth="1"/>
    <col min="11" max="11" width="5.5703125" customWidth="1"/>
  </cols>
  <sheetData>
    <row r="1" spans="1:10" x14ac:dyDescent="0.2">
      <c r="A1" s="41" t="s">
        <v>23</v>
      </c>
    </row>
    <row r="3" spans="1:10" ht="14.25" x14ac:dyDescent="0.2">
      <c r="A3" s="42" t="s">
        <v>51</v>
      </c>
      <c r="B3" s="43" t="s">
        <v>65</v>
      </c>
      <c r="D3" s="42" t="s">
        <v>64</v>
      </c>
      <c r="E3" s="42" t="s">
        <v>34</v>
      </c>
      <c r="F3" s="4" t="s">
        <v>0</v>
      </c>
      <c r="G3" s="47" t="s">
        <v>7</v>
      </c>
      <c r="I3" s="49" t="s">
        <v>67</v>
      </c>
      <c r="J3" s="50"/>
    </row>
    <row r="4" spans="1:10" ht="14.25" x14ac:dyDescent="0.2">
      <c r="A4" s="42" t="s">
        <v>52</v>
      </c>
      <c r="B4" s="43" t="s">
        <v>65</v>
      </c>
      <c r="D4" s="43" t="s">
        <v>40</v>
      </c>
      <c r="E4" s="44"/>
      <c r="F4" s="46">
        <f>VLOOKUP($D4,Artikel!$A$2:$H$11,6,FALSE)</f>
        <v>1000</v>
      </c>
      <c r="G4" s="48" t="str">
        <f>HLOOKUP($F4,Herstellerliste!$C$3:$DB$7,5,FALSE)</f>
        <v xml:space="preserve">Andorra (AD); Albanien (AL); Bosnien/Herzegowina (BA); Kanada (CA); CARIFORUM (CAF); Zentralamerika (CAM); </v>
      </c>
      <c r="I4" s="49" t="s">
        <v>68</v>
      </c>
      <c r="J4" s="50"/>
    </row>
    <row r="5" spans="1:10" ht="14.25" x14ac:dyDescent="0.2">
      <c r="A5" s="42" t="s">
        <v>53</v>
      </c>
      <c r="B5" s="43" t="s">
        <v>65</v>
      </c>
      <c r="D5" s="43" t="s">
        <v>41</v>
      </c>
      <c r="E5" s="44"/>
      <c r="F5" s="46">
        <f>VLOOKUP($D5,Artikel!$A$2:$H$11,6,FALSE)</f>
        <v>1000</v>
      </c>
      <c r="G5" s="48" t="str">
        <f>HLOOKUP($F5,Herstellerliste!$C$3:$DB$7,5,FALSE)</f>
        <v xml:space="preserve">Andorra (AD); Albanien (AL); Bosnien/Herzegowina (BA); Kanada (CA); CARIFORUM (CAF); Zentralamerika (CAM); </v>
      </c>
      <c r="I5" s="49" t="s">
        <v>69</v>
      </c>
      <c r="J5" s="50"/>
    </row>
    <row r="6" spans="1:10" ht="14.25" x14ac:dyDescent="0.2">
      <c r="A6" s="42" t="s">
        <v>54</v>
      </c>
      <c r="B6" s="43" t="s">
        <v>65</v>
      </c>
      <c r="D6" s="43" t="s">
        <v>42</v>
      </c>
      <c r="E6" s="44"/>
      <c r="F6" s="46">
        <f>VLOOKUP($D6,Artikel!$A$2:$H$11,6,FALSE)</f>
        <v>2000</v>
      </c>
      <c r="G6" s="48" t="str">
        <f>HLOOKUP($F6,Herstellerliste!$C$3:$DB$7,5,FALSE)</f>
        <v xml:space="preserve">Albanien (AL); Bosnien/Herzegowina (BA); Kanada (CA); CARIFORUM (CAF); Zentralamerika (CAM); </v>
      </c>
      <c r="I6" s="49" t="s">
        <v>70</v>
      </c>
      <c r="J6" s="51"/>
    </row>
    <row r="7" spans="1:10" ht="14.25" x14ac:dyDescent="0.2">
      <c r="A7" s="42" t="s">
        <v>55</v>
      </c>
      <c r="B7" s="43" t="s">
        <v>65</v>
      </c>
      <c r="D7" s="43" t="s">
        <v>43</v>
      </c>
      <c r="E7" s="44"/>
      <c r="F7" s="46">
        <f>VLOOKUP($D7,Artikel!$A$2:$H$11,6,FALSE)</f>
        <v>2000</v>
      </c>
      <c r="G7" s="48" t="str">
        <f>HLOOKUP($F7,Herstellerliste!$C$3:$DB$7,5,FALSE)</f>
        <v xml:space="preserve">Albanien (AL); Bosnien/Herzegowina (BA); Kanada (CA); CARIFORUM (CAF); Zentralamerika (CAM); </v>
      </c>
      <c r="I7" s="49" t="s">
        <v>71</v>
      </c>
      <c r="J7" s="50"/>
    </row>
    <row r="8" spans="1:10" ht="14.25" x14ac:dyDescent="0.2">
      <c r="A8" s="42" t="s">
        <v>56</v>
      </c>
      <c r="B8" s="43" t="s">
        <v>65</v>
      </c>
      <c r="D8" s="43" t="s">
        <v>44</v>
      </c>
      <c r="E8" s="44"/>
      <c r="F8" s="46">
        <f>VLOOKUP($D8,Artikel!$A$2:$H$11,6,FALSE)</f>
        <v>3000</v>
      </c>
      <c r="G8" s="48" t="str">
        <f>HLOOKUP($F8,Herstellerliste!$C$3:$DB$7,5,FALSE)</f>
        <v xml:space="preserve">Andorra (AD); Albanien (AL); Bosnien/Herzegowina (BA); Kanada (CA); CARIFORUM (CAF); Zentralamerika (CAM); </v>
      </c>
      <c r="I8" s="49" t="s">
        <v>72</v>
      </c>
      <c r="J8" s="50"/>
    </row>
    <row r="9" spans="1:10" ht="14.25" x14ac:dyDescent="0.2">
      <c r="A9" s="42" t="s">
        <v>57</v>
      </c>
      <c r="B9" s="43" t="s">
        <v>65</v>
      </c>
      <c r="D9" s="43" t="s">
        <v>45</v>
      </c>
      <c r="E9" s="44"/>
      <c r="F9" s="46">
        <f>VLOOKUP($D9,Artikel!$A$2:$H$11,6,FALSE)</f>
        <v>3000</v>
      </c>
      <c r="G9" s="48" t="str">
        <f>HLOOKUP($F9,Herstellerliste!$C$3:$DB$7,5,FALSE)</f>
        <v xml:space="preserve">Andorra (AD); Albanien (AL); Bosnien/Herzegowina (BA); Kanada (CA); CARIFORUM (CAF); Zentralamerika (CAM); </v>
      </c>
      <c r="I9" s="49" t="s">
        <v>73</v>
      </c>
      <c r="J9" s="51"/>
    </row>
    <row r="10" spans="1:10" ht="14.25" x14ac:dyDescent="0.2">
      <c r="A10" s="42" t="s">
        <v>58</v>
      </c>
      <c r="B10" s="43" t="s">
        <v>65</v>
      </c>
      <c r="D10" s="43" t="s">
        <v>46</v>
      </c>
      <c r="E10" s="44"/>
      <c r="F10" s="46">
        <f>VLOOKUP($D10,Artikel!$A$2:$H$11,6,FALSE)</f>
        <v>4000</v>
      </c>
      <c r="G10" s="48" t="str">
        <f>HLOOKUP($F10,Herstellerliste!$C$3:$DB$7,5,FALSE)</f>
        <v xml:space="preserve">Albanien (AL); Bosnien/Herzegowina (BA); CARIFORUM (CAF); Zentralamerika (CAM); </v>
      </c>
      <c r="I10" s="49" t="s">
        <v>74</v>
      </c>
      <c r="J10" s="50"/>
    </row>
    <row r="11" spans="1:10" ht="14.25" x14ac:dyDescent="0.2">
      <c r="A11" s="42" t="s">
        <v>59</v>
      </c>
      <c r="B11" s="43" t="s">
        <v>65</v>
      </c>
      <c r="D11" s="43" t="s">
        <v>47</v>
      </c>
      <c r="E11" s="44"/>
      <c r="F11" s="46">
        <f>VLOOKUP($D11,Artikel!$A$2:$H$11,6,FALSE)</f>
        <v>4000</v>
      </c>
      <c r="G11" s="48" t="str">
        <f>HLOOKUP($F11,Herstellerliste!$C$3:$DB$7,5,FALSE)</f>
        <v xml:space="preserve">Albanien (AL); Bosnien/Herzegowina (BA); CARIFORUM (CAF); Zentralamerika (CAM); </v>
      </c>
      <c r="I11" s="49" t="s">
        <v>75</v>
      </c>
      <c r="J11" s="50"/>
    </row>
    <row r="12" spans="1:10" ht="14.25" x14ac:dyDescent="0.2">
      <c r="A12" s="42" t="s">
        <v>60</v>
      </c>
      <c r="B12" s="43" t="s">
        <v>65</v>
      </c>
      <c r="D12" s="43" t="s">
        <v>48</v>
      </c>
      <c r="E12" s="44"/>
      <c r="F12" s="46">
        <f>VLOOKUP($D12,Artikel!$A$2:$H$11,6,FALSE)</f>
        <v>5000</v>
      </c>
      <c r="G12" s="48" t="str">
        <f>HLOOKUP($F12,Herstellerliste!$C$3:$DB$7,5,FALSE)</f>
        <v xml:space="preserve">Andorra (AD); Albanien (AL); Bosnien/Herzegowina (BA); CARIFORUM (CAF); Zentralamerika (CAM); </v>
      </c>
      <c r="I12" s="49" t="s">
        <v>76</v>
      </c>
      <c r="J12" s="50"/>
    </row>
    <row r="13" spans="1:10" ht="14.25" x14ac:dyDescent="0.2">
      <c r="A13" s="42" t="s">
        <v>61</v>
      </c>
      <c r="B13" s="43" t="s">
        <v>65</v>
      </c>
      <c r="D13" s="43" t="s">
        <v>49</v>
      </c>
      <c r="E13" s="44"/>
      <c r="F13" s="46">
        <f>VLOOKUP($D13,Artikel!$A$2:$H$11,6,FALSE)</f>
        <v>5000</v>
      </c>
      <c r="G13" s="48" t="str">
        <f>HLOOKUP($F13,Herstellerliste!$C$3:$DB$7,5,FALSE)</f>
        <v xml:space="preserve">Andorra (AD); Albanien (AL); Bosnien/Herzegowina (BA); CARIFORUM (CAF); Zentralamerika (CAM); </v>
      </c>
      <c r="I13" s="49" t="s">
        <v>77</v>
      </c>
      <c r="J13" s="52"/>
    </row>
    <row r="14" spans="1:10" ht="14.25" x14ac:dyDescent="0.2">
      <c r="A14" s="42" t="s">
        <v>62</v>
      </c>
      <c r="B14" s="43" t="s">
        <v>65</v>
      </c>
      <c r="D14" s="43"/>
      <c r="E14" s="44"/>
      <c r="F14" s="46" t="e">
        <f>VLOOKUP($D14,Artikel!$A$2:$H$11,6,FALSE)</f>
        <v>#N/A</v>
      </c>
      <c r="G14" s="48" t="e">
        <f>HLOOKUP($F14,Herstellerliste!$C$3:$DB$7,5,FALSE)</f>
        <v>#N/A</v>
      </c>
      <c r="I14" s="49" t="s">
        <v>78</v>
      </c>
      <c r="J14" s="50"/>
    </row>
    <row r="15" spans="1:10" ht="14.25" x14ac:dyDescent="0.2">
      <c r="A15" s="42" t="s">
        <v>63</v>
      </c>
      <c r="B15" s="43" t="s">
        <v>65</v>
      </c>
      <c r="D15" s="43"/>
      <c r="E15" s="44"/>
      <c r="F15" s="46" t="e">
        <f>VLOOKUP($D15,Artikel!$A$2:$H$11,6,FALSE)</f>
        <v>#N/A</v>
      </c>
      <c r="G15" s="48" t="e">
        <f>HLOOKUP($F15,Herstellerliste!$C$3:$DB$7,5,FALSE)</f>
        <v>#N/A</v>
      </c>
      <c r="I15" s="49" t="s">
        <v>79</v>
      </c>
      <c r="J15" s="51"/>
    </row>
    <row r="16" spans="1:10" ht="14.25" x14ac:dyDescent="0.2">
      <c r="D16" s="43"/>
      <c r="E16" s="44"/>
      <c r="F16" s="46" t="e">
        <f>VLOOKUP($D16,Artikel!$A$2:$H$11,6,FALSE)</f>
        <v>#N/A</v>
      </c>
      <c r="G16" s="48" t="e">
        <f>HLOOKUP($F16,Herstellerliste!$C$3:$DB$7,5,FALSE)</f>
        <v>#N/A</v>
      </c>
      <c r="I16" s="49" t="s">
        <v>80</v>
      </c>
      <c r="J16" s="51"/>
    </row>
    <row r="17" spans="4:13" ht="14.25" x14ac:dyDescent="0.2">
      <c r="D17" s="43"/>
      <c r="E17" s="44"/>
      <c r="F17" s="46" t="e">
        <f>VLOOKUP($D17,Artikel!$A$2:$H$11,6,FALSE)</f>
        <v>#N/A</v>
      </c>
      <c r="G17" s="48" t="e">
        <f>HLOOKUP($F17,Herstellerliste!$C$3:$DB$7,5,FALSE)</f>
        <v>#N/A</v>
      </c>
      <c r="I17" s="49" t="s">
        <v>81</v>
      </c>
      <c r="J17" s="51"/>
    </row>
    <row r="18" spans="4:13" ht="15" thickBot="1" x14ac:dyDescent="0.25">
      <c r="D18" s="43"/>
      <c r="E18" s="44"/>
      <c r="F18" s="46" t="e">
        <f>VLOOKUP($D18,Artikel!$A$2:$H$11,6,FALSE)</f>
        <v>#N/A</v>
      </c>
      <c r="G18" s="48" t="e">
        <f>HLOOKUP($F18,Herstellerliste!$C$3:$DB$7,5,FALSE)</f>
        <v>#N/A</v>
      </c>
      <c r="I18" s="55" t="s">
        <v>82</v>
      </c>
      <c r="J18" s="56"/>
    </row>
    <row r="19" spans="4:13" ht="15" thickBot="1" x14ac:dyDescent="0.25">
      <c r="D19" s="43"/>
      <c r="E19" s="44"/>
      <c r="F19" s="46" t="e">
        <f>VLOOKUP($D19,Artikel!$A$2:$H$11,6,FALSE)</f>
        <v>#N/A</v>
      </c>
      <c r="G19" s="48" t="e">
        <f>HLOOKUP($F19,Herstellerliste!$C$3:$DB$7,5,FALSE)</f>
        <v>#N/A</v>
      </c>
      <c r="I19" s="59" t="s">
        <v>7</v>
      </c>
      <c r="J19" s="60"/>
      <c r="K19" t="s">
        <v>89</v>
      </c>
      <c r="L19" s="54" t="s">
        <v>90</v>
      </c>
      <c r="M19" s="54"/>
    </row>
    <row r="20" spans="4:13" ht="14.25" x14ac:dyDescent="0.2">
      <c r="D20" s="43"/>
      <c r="E20" s="44"/>
      <c r="F20" s="46" t="e">
        <f>VLOOKUP($D20,Artikel!$A$2:$H$11,6,FALSE)</f>
        <v>#N/A</v>
      </c>
      <c r="G20" s="48" t="e">
        <f>HLOOKUP($F20,Herstellerliste!$C$3:$DB$7,5,FALSE)</f>
        <v>#N/A</v>
      </c>
      <c r="I20" s="57" t="s">
        <v>83</v>
      </c>
      <c r="J20" s="58"/>
      <c r="L20" s="54"/>
      <c r="M20" s="54"/>
    </row>
    <row r="21" spans="4:13" ht="14.25" x14ac:dyDescent="0.2">
      <c r="D21" s="43"/>
      <c r="E21" s="44"/>
      <c r="F21" s="46" t="e">
        <f>VLOOKUP($D21,Artikel!$A$2:$H$11,6,FALSE)</f>
        <v>#N/A</v>
      </c>
      <c r="G21" s="48" t="e">
        <f>HLOOKUP($F21,Herstellerliste!$C$3:$DB$7,5,FALSE)</f>
        <v>#N/A</v>
      </c>
      <c r="I21" s="49" t="s">
        <v>84</v>
      </c>
      <c r="J21" s="50"/>
      <c r="L21" s="54"/>
      <c r="M21" s="54"/>
    </row>
    <row r="22" spans="4:13" ht="14.25" x14ac:dyDescent="0.2">
      <c r="D22" s="43"/>
      <c r="E22" s="44"/>
      <c r="F22" s="46" t="e">
        <f>VLOOKUP($D22,Artikel!$A$2:$H$11,6,FALSE)</f>
        <v>#N/A</v>
      </c>
      <c r="G22" s="48" t="e">
        <f>HLOOKUP($F22,Herstellerliste!$C$3:$DB$7,5,FALSE)</f>
        <v>#N/A</v>
      </c>
      <c r="I22" s="49" t="s">
        <v>85</v>
      </c>
      <c r="J22" s="53"/>
      <c r="L22" s="54"/>
      <c r="M22" s="54"/>
    </row>
    <row r="23" spans="4:13" ht="14.25" x14ac:dyDescent="0.2">
      <c r="D23" s="43"/>
      <c r="E23" s="44"/>
      <c r="F23" s="46" t="e">
        <f>VLOOKUP($D23,Artikel!$A$2:$H$11,6,FALSE)</f>
        <v>#N/A</v>
      </c>
      <c r="G23" s="48" t="e">
        <f>HLOOKUP($F23,Herstellerliste!$C$3:$DB$7,5,FALSE)</f>
        <v>#N/A</v>
      </c>
      <c r="I23" s="49" t="s">
        <v>86</v>
      </c>
      <c r="J23" s="50"/>
      <c r="L23" t="s">
        <v>66</v>
      </c>
    </row>
    <row r="24" spans="4:13" ht="14.25" x14ac:dyDescent="0.2">
      <c r="D24" s="43"/>
      <c r="E24" s="44"/>
      <c r="F24" s="46" t="e">
        <f>VLOOKUP($D24,Artikel!$A$2:$H$11,6,FALSE)</f>
        <v>#N/A</v>
      </c>
      <c r="G24" s="48" t="e">
        <f>HLOOKUP($F24,Herstellerliste!$C$3:$DB$7,5,FALSE)</f>
        <v>#N/A</v>
      </c>
      <c r="I24" s="49" t="s">
        <v>87</v>
      </c>
      <c r="J24" s="53"/>
    </row>
    <row r="25" spans="4:13" ht="14.25" x14ac:dyDescent="0.2">
      <c r="D25" s="43"/>
      <c r="E25" s="44"/>
      <c r="F25" s="46" t="e">
        <f>VLOOKUP($D25,Artikel!$A$2:$H$11,6,FALSE)</f>
        <v>#N/A</v>
      </c>
      <c r="G25" s="48" t="e">
        <f>HLOOKUP($F25,Herstellerliste!$C$3:$DB$7,5,FALSE)</f>
        <v>#N/A</v>
      </c>
      <c r="I25" s="49" t="s">
        <v>88</v>
      </c>
      <c r="J25" s="53"/>
    </row>
    <row r="26" spans="4:13" x14ac:dyDescent="0.2">
      <c r="D26" s="43"/>
      <c r="E26" s="44"/>
      <c r="F26" s="46" t="e">
        <f>VLOOKUP($D26,Artikel!$A$2:$H$11,6,FALSE)</f>
        <v>#N/A</v>
      </c>
      <c r="G26" s="48" t="e">
        <f>HLOOKUP($F26,Herstellerliste!$C$3:$DB$7,5,FALSE)</f>
        <v>#N/A</v>
      </c>
    </row>
    <row r="27" spans="4:13" x14ac:dyDescent="0.2">
      <c r="D27" s="43"/>
      <c r="E27" s="44"/>
      <c r="F27" s="46" t="e">
        <f>VLOOKUP($D27,Artikel!$A$2:$H$11,6,FALSE)</f>
        <v>#N/A</v>
      </c>
      <c r="G27" s="48" t="e">
        <f>HLOOKUP($F27,Herstellerliste!$C$3:$DB$7,5,FALSE)</f>
        <v>#N/A</v>
      </c>
    </row>
    <row r="28" spans="4:13" x14ac:dyDescent="0.2">
      <c r="D28" s="43"/>
      <c r="E28" s="44"/>
      <c r="F28" s="46" t="e">
        <f>VLOOKUP($D28,Artikel!$A$2:$H$11,6,FALSE)</f>
        <v>#N/A</v>
      </c>
      <c r="G28" s="48" t="e">
        <f>HLOOKUP($F28,Herstellerliste!$C$3:$DB$7,5,FALSE)</f>
        <v>#N/A</v>
      </c>
    </row>
  </sheetData>
  <mergeCells count="1">
    <mergeCell ref="L19:M22"/>
  </mergeCells>
  <phoneticPr fontId="2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5F159-C640-4AD2-A9DA-D946E4682D6B}">
  <dimension ref="A1:P24"/>
  <sheetViews>
    <sheetView workbookViewId="0">
      <selection activeCell="A9" sqref="A9:H15"/>
    </sheetView>
  </sheetViews>
  <sheetFormatPr baseColWidth="10" defaultRowHeight="12.75" x14ac:dyDescent="0.2"/>
  <cols>
    <col min="2" max="2" width="24.5703125" customWidth="1"/>
  </cols>
  <sheetData>
    <row r="1" spans="1:16" x14ac:dyDescent="0.2">
      <c r="A1" s="22" t="s">
        <v>24</v>
      </c>
      <c r="B1" s="23"/>
      <c r="C1" s="24"/>
      <c r="D1" s="24"/>
      <c r="E1" s="24"/>
      <c r="F1" s="24"/>
      <c r="G1" s="24"/>
      <c r="H1" s="24"/>
      <c r="I1" s="24"/>
      <c r="J1" s="24"/>
      <c r="K1" s="1"/>
      <c r="L1" s="1"/>
    </row>
    <row r="2" spans="1:16" ht="13.5" thickBot="1" x14ac:dyDescent="0.25">
      <c r="A2" s="25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6" x14ac:dyDescent="0.2">
      <c r="A3" s="25"/>
      <c r="B3" s="6" t="s">
        <v>25</v>
      </c>
      <c r="C3" s="7">
        <v>1000</v>
      </c>
      <c r="D3" s="7">
        <v>2000</v>
      </c>
      <c r="E3" s="7">
        <v>3000</v>
      </c>
      <c r="F3" s="7">
        <v>4000</v>
      </c>
      <c r="G3" s="10">
        <v>5000</v>
      </c>
      <c r="H3" s="10"/>
      <c r="I3" s="10"/>
      <c r="J3" s="10"/>
      <c r="K3" s="10"/>
      <c r="L3" s="10"/>
      <c r="M3" s="10"/>
    </row>
    <row r="4" spans="1:16" x14ac:dyDescent="0.2">
      <c r="A4" s="25"/>
      <c r="B4" s="26" t="s">
        <v>26</v>
      </c>
      <c r="C4" s="27" t="s">
        <v>27</v>
      </c>
      <c r="D4" s="27" t="s">
        <v>28</v>
      </c>
      <c r="E4" s="27" t="s">
        <v>29</v>
      </c>
      <c r="F4" s="27" t="s">
        <v>30</v>
      </c>
      <c r="G4" s="27" t="s">
        <v>31</v>
      </c>
      <c r="H4" s="27"/>
      <c r="I4" s="27"/>
      <c r="J4" s="27"/>
      <c r="K4" s="27"/>
      <c r="L4" s="27"/>
      <c r="M4" s="27"/>
    </row>
    <row r="5" spans="1:16" ht="13.5" thickBot="1" x14ac:dyDescent="0.25">
      <c r="A5" s="25"/>
      <c r="B5" s="13" t="s">
        <v>8</v>
      </c>
      <c r="C5" s="16" t="s">
        <v>2</v>
      </c>
      <c r="D5" s="16" t="s">
        <v>3</v>
      </c>
      <c r="E5" s="16" t="s">
        <v>4</v>
      </c>
      <c r="F5" s="16" t="s">
        <v>5</v>
      </c>
      <c r="G5" s="17" t="s">
        <v>6</v>
      </c>
      <c r="H5" s="17"/>
      <c r="I5" s="17"/>
      <c r="J5" s="17"/>
      <c r="K5" s="17"/>
      <c r="L5" s="17"/>
      <c r="M5" s="17"/>
    </row>
    <row r="6" spans="1:16" x14ac:dyDescent="0.2">
      <c r="A6" s="25"/>
      <c r="B6" s="6" t="s">
        <v>9</v>
      </c>
      <c r="C6" s="18">
        <v>2026</v>
      </c>
      <c r="D6" s="19">
        <v>2026</v>
      </c>
      <c r="E6" s="19" t="s">
        <v>22</v>
      </c>
      <c r="F6" s="19">
        <v>2026</v>
      </c>
      <c r="G6" s="20">
        <v>2026</v>
      </c>
      <c r="H6" s="20"/>
      <c r="I6" s="20"/>
      <c r="J6" s="20"/>
      <c r="K6" s="20"/>
      <c r="L6" s="20"/>
      <c r="M6" s="20"/>
    </row>
    <row r="7" spans="1:16" ht="13.5" thickBot="1" x14ac:dyDescent="0.25">
      <c r="A7" s="25"/>
      <c r="B7" s="8" t="s">
        <v>7</v>
      </c>
      <c r="C7" s="21" t="str" cm="1">
        <f t="array" ref="C7">_xlfn.TEXTJOIN("", TRUE,IF(C$9:C$14="X",$B$9:$B$14, ""))</f>
        <v xml:space="preserve">Andorra (AD); Albanien (AL); Bosnien/Herzegowina (BA); Kanada (CA); CARIFORUM (CAF); Zentralamerika (CAM); </v>
      </c>
      <c r="D7" s="21" t="str" cm="1">
        <f t="array" ref="D7">_xlfn.TEXTJOIN("", TRUE,IF(D$9:D$14="X",$B$9:$B$14, ""))</f>
        <v xml:space="preserve">Albanien (AL); Bosnien/Herzegowina (BA); Kanada (CA); CARIFORUM (CAF); Zentralamerika (CAM); </v>
      </c>
      <c r="E7" s="21" t="str" cm="1">
        <f t="array" ref="E7">_xlfn.TEXTJOIN("", TRUE,IF(E$9:E$14="X",$B$9:$B$14, ""))</f>
        <v xml:space="preserve">Andorra (AD); Albanien (AL); Bosnien/Herzegowina (BA); Kanada (CA); CARIFORUM (CAF); Zentralamerika (CAM); </v>
      </c>
      <c r="F7" s="21" t="str" cm="1">
        <f t="array" ref="F7">_xlfn.TEXTJOIN("", TRUE,IF(F$9:F$14="X",$B$9:$B$14, ""))</f>
        <v xml:space="preserve">Albanien (AL); Bosnien/Herzegowina (BA); CARIFORUM (CAF); Zentralamerika (CAM); </v>
      </c>
      <c r="G7" s="21" t="str" cm="1">
        <f t="array" ref="G7">_xlfn.TEXTJOIN("", TRUE,IF(G$9:G$14="X",$B$9:$B$14, ""))</f>
        <v xml:space="preserve">Andorra (AD); Albanien (AL); Bosnien/Herzegowina (BA); CARIFORUM (CAF); Zentralamerika (CAM); </v>
      </c>
      <c r="H7" s="21" t="s">
        <v>50</v>
      </c>
      <c r="I7" s="21"/>
      <c r="J7" s="21"/>
      <c r="K7" s="21"/>
      <c r="L7" s="21"/>
      <c r="M7" s="21"/>
    </row>
    <row r="8" spans="1:16" x14ac:dyDescent="0.2">
      <c r="B8" s="6"/>
      <c r="C8" s="18"/>
      <c r="D8" s="19"/>
      <c r="E8" s="19"/>
      <c r="F8" s="19"/>
      <c r="G8" s="20"/>
      <c r="H8" s="20"/>
      <c r="I8" s="20"/>
      <c r="J8" s="20"/>
      <c r="K8" s="20"/>
      <c r="L8" s="20"/>
      <c r="M8" s="20"/>
    </row>
    <row r="9" spans="1:16" x14ac:dyDescent="0.2">
      <c r="A9" s="29" t="s">
        <v>10</v>
      </c>
      <c r="B9" s="30" t="s">
        <v>11</v>
      </c>
      <c r="C9" s="14" t="s">
        <v>1</v>
      </c>
      <c r="D9" s="5"/>
      <c r="E9" s="3" t="s">
        <v>1</v>
      </c>
      <c r="F9" s="5"/>
      <c r="G9" s="11" t="s">
        <v>1</v>
      </c>
      <c r="H9" s="11"/>
      <c r="I9" s="11"/>
      <c r="J9" s="11"/>
      <c r="K9" s="11"/>
      <c r="L9" s="11"/>
      <c r="M9" s="11"/>
    </row>
    <row r="10" spans="1:16" x14ac:dyDescent="0.2">
      <c r="A10" s="29" t="s">
        <v>12</v>
      </c>
      <c r="B10" s="30" t="s">
        <v>13</v>
      </c>
      <c r="C10" s="14" t="s">
        <v>1</v>
      </c>
      <c r="D10" s="3" t="s">
        <v>1</v>
      </c>
      <c r="E10" s="3" t="s">
        <v>1</v>
      </c>
      <c r="F10" s="2" t="s">
        <v>1</v>
      </c>
      <c r="G10" s="11" t="s">
        <v>1</v>
      </c>
      <c r="H10" s="11"/>
      <c r="I10" s="11"/>
      <c r="J10" s="11"/>
      <c r="K10" s="11"/>
      <c r="L10" s="11"/>
      <c r="M10" s="11"/>
    </row>
    <row r="11" spans="1:16" x14ac:dyDescent="0.2">
      <c r="A11" s="29" t="s">
        <v>14</v>
      </c>
      <c r="B11" s="30" t="s">
        <v>15</v>
      </c>
      <c r="C11" s="14" t="s">
        <v>1</v>
      </c>
      <c r="D11" s="3" t="s">
        <v>1</v>
      </c>
      <c r="E11" s="2" t="s">
        <v>1</v>
      </c>
      <c r="F11" s="2" t="s">
        <v>1</v>
      </c>
      <c r="G11" s="11" t="s">
        <v>1</v>
      </c>
      <c r="H11" s="11"/>
      <c r="I11" s="11"/>
      <c r="J11" s="11"/>
      <c r="K11" s="11"/>
      <c r="L11" s="11"/>
      <c r="M11" s="11"/>
    </row>
    <row r="12" spans="1:16" x14ac:dyDescent="0.2">
      <c r="A12" s="29" t="s">
        <v>16</v>
      </c>
      <c r="B12" s="30" t="s">
        <v>17</v>
      </c>
      <c r="C12" s="15" t="s">
        <v>1</v>
      </c>
      <c r="D12" s="2" t="s">
        <v>1</v>
      </c>
      <c r="E12" s="2" t="s">
        <v>1</v>
      </c>
      <c r="F12" s="5"/>
      <c r="G12" s="12"/>
      <c r="H12" s="11"/>
      <c r="I12" s="11"/>
      <c r="J12" s="11"/>
      <c r="K12" s="11"/>
      <c r="L12" s="11"/>
      <c r="M12" s="11"/>
    </row>
    <row r="13" spans="1:16" x14ac:dyDescent="0.2">
      <c r="A13" s="29" t="s">
        <v>18</v>
      </c>
      <c r="B13" s="30" t="s">
        <v>19</v>
      </c>
      <c r="C13" s="15" t="s">
        <v>32</v>
      </c>
      <c r="D13" s="2" t="s">
        <v>1</v>
      </c>
      <c r="E13" s="2" t="s">
        <v>1</v>
      </c>
      <c r="F13" s="2" t="s">
        <v>1</v>
      </c>
      <c r="G13" s="11" t="s">
        <v>1</v>
      </c>
      <c r="H13" s="11"/>
      <c r="I13" s="11"/>
      <c r="J13" s="11"/>
      <c r="K13" s="11"/>
      <c r="L13" s="11"/>
      <c r="M13" s="11"/>
    </row>
    <row r="14" spans="1:16" x14ac:dyDescent="0.2">
      <c r="A14" s="31" t="s">
        <v>20</v>
      </c>
      <c r="B14" s="32" t="s">
        <v>21</v>
      </c>
      <c r="C14" s="2" t="s">
        <v>1</v>
      </c>
      <c r="D14" s="2" t="s">
        <v>1</v>
      </c>
      <c r="E14" s="2" t="s">
        <v>1</v>
      </c>
      <c r="F14" s="2" t="s">
        <v>1</v>
      </c>
      <c r="G14" s="2" t="s">
        <v>1</v>
      </c>
      <c r="H14" s="2"/>
      <c r="I14" s="2"/>
      <c r="J14" s="2"/>
      <c r="K14" s="2"/>
      <c r="L14" s="2"/>
      <c r="M14" s="2"/>
    </row>
    <row r="15" spans="1:16" x14ac:dyDescent="0.2">
      <c r="A15" s="31"/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</row>
    <row r="16" spans="1:16" x14ac:dyDescent="0.2">
      <c r="A16" s="31"/>
      <c r="B16" s="31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1"/>
      <c r="O16" s="1"/>
      <c r="P16" s="1"/>
    </row>
    <row r="17" spans="1:16" x14ac:dyDescent="0.2">
      <c r="A17" s="31"/>
      <c r="B17" s="31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1"/>
      <c r="O17" s="1"/>
      <c r="P17" s="1"/>
    </row>
    <row r="18" spans="1:16" x14ac:dyDescent="0.2">
      <c r="A18" s="31"/>
      <c r="B18" s="31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1"/>
      <c r="O18" s="1"/>
      <c r="P18" s="1"/>
    </row>
    <row r="19" spans="1:16" x14ac:dyDescent="0.2">
      <c r="A19" s="31"/>
      <c r="B19" s="31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1"/>
      <c r="O19" s="1"/>
      <c r="P19" s="1"/>
    </row>
    <row r="20" spans="1:16" x14ac:dyDescent="0.2">
      <c r="A20" s="31"/>
      <c r="B20" s="31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1"/>
      <c r="O20" s="1"/>
      <c r="P20" s="1"/>
    </row>
    <row r="21" spans="1:16" x14ac:dyDescent="0.2">
      <c r="A21" s="31"/>
      <c r="B21" s="31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</row>
    <row r="22" spans="1:16" x14ac:dyDescent="0.2">
      <c r="A22" s="31"/>
      <c r="B22" s="31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</row>
    <row r="23" spans="1:16" x14ac:dyDescent="0.2">
      <c r="A23" s="31"/>
      <c r="B23" s="31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</row>
    <row r="24" spans="1:16" x14ac:dyDescent="0.2">
      <c r="A24" s="31"/>
      <c r="B24" s="31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</row>
  </sheetData>
  <phoneticPr fontId="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40EF5-D585-4484-B979-3E0C5C94C476}">
  <dimension ref="A1:H11"/>
  <sheetViews>
    <sheetView workbookViewId="0">
      <selection activeCell="A2" sqref="A2:A11"/>
    </sheetView>
  </sheetViews>
  <sheetFormatPr baseColWidth="10" defaultRowHeight="12.75" x14ac:dyDescent="0.2"/>
  <cols>
    <col min="2" max="2" width="16.5703125" customWidth="1"/>
    <col min="3" max="3" width="14.42578125" customWidth="1"/>
    <col min="4" max="4" width="15.42578125" customWidth="1"/>
    <col min="6" max="6" width="14.5703125" style="33" customWidth="1"/>
    <col min="8" max="8" width="31.140625" customWidth="1"/>
  </cols>
  <sheetData>
    <row r="1" spans="1:8" ht="15" x14ac:dyDescent="0.25">
      <c r="A1" s="34" t="s">
        <v>33</v>
      </c>
      <c r="B1" s="35" t="s">
        <v>34</v>
      </c>
      <c r="C1" s="35" t="s">
        <v>35</v>
      </c>
      <c r="D1" s="35" t="s">
        <v>36</v>
      </c>
      <c r="E1" s="35" t="s">
        <v>37</v>
      </c>
      <c r="F1" s="36" t="s">
        <v>38</v>
      </c>
      <c r="G1" s="37" t="s">
        <v>0</v>
      </c>
      <c r="H1" s="38" t="s">
        <v>39</v>
      </c>
    </row>
    <row r="2" spans="1:8" ht="15" x14ac:dyDescent="0.25">
      <c r="A2" s="28" t="s">
        <v>40</v>
      </c>
      <c r="B2" s="28"/>
      <c r="C2" s="28"/>
      <c r="D2" s="28"/>
      <c r="E2" s="28"/>
      <c r="F2" s="39">
        <v>1000</v>
      </c>
      <c r="G2" s="40" t="str">
        <f>HLOOKUP($F2,Herstellerliste!$C$3:$G$5,2,FALSE)</f>
        <v>Firma 1</v>
      </c>
      <c r="H2" s="40" t="str">
        <f>HLOOKUP($F2,Herstellerliste!$C$3:$G$5,3,FALSE)</f>
        <v>DE</v>
      </c>
    </row>
    <row r="3" spans="1:8" ht="15" x14ac:dyDescent="0.25">
      <c r="A3" s="28" t="s">
        <v>41</v>
      </c>
      <c r="B3" s="28"/>
      <c r="C3" s="28"/>
      <c r="D3" s="28"/>
      <c r="E3" s="28"/>
      <c r="F3" s="39">
        <v>1000</v>
      </c>
      <c r="G3" s="40" t="str">
        <f>HLOOKUP($F3,Herstellerliste!$C$3:$G$5,2,FALSE)</f>
        <v>Firma 1</v>
      </c>
      <c r="H3" s="40" t="str">
        <f>HLOOKUP($F3,Herstellerliste!$C$3:$G$5,3,FALSE)</f>
        <v>DE</v>
      </c>
    </row>
    <row r="4" spans="1:8" ht="15" x14ac:dyDescent="0.25">
      <c r="A4" s="28" t="s">
        <v>42</v>
      </c>
      <c r="B4" s="28"/>
      <c r="C4" s="28"/>
      <c r="D4" s="28"/>
      <c r="E4" s="28"/>
      <c r="F4" s="39">
        <v>2000</v>
      </c>
      <c r="G4" s="40" t="str">
        <f>HLOOKUP($F4,Herstellerliste!$C$3:$G$5,2,FALSE)</f>
        <v>Firma 2</v>
      </c>
      <c r="H4" s="40" t="str">
        <f>HLOOKUP($F4,Herstellerliste!$C$3:$G$5,3,FALSE)</f>
        <v>AT</v>
      </c>
    </row>
    <row r="5" spans="1:8" ht="15" x14ac:dyDescent="0.25">
      <c r="A5" s="28" t="s">
        <v>43</v>
      </c>
      <c r="B5" s="28"/>
      <c r="C5" s="28"/>
      <c r="D5" s="28"/>
      <c r="E5" s="28"/>
      <c r="F5" s="39">
        <v>2000</v>
      </c>
      <c r="G5" s="40" t="str">
        <f>HLOOKUP($F5,Herstellerliste!$C$3:$G$5,2,FALSE)</f>
        <v>Firma 2</v>
      </c>
      <c r="H5" s="40" t="str">
        <f>HLOOKUP($F5,Herstellerliste!$C$3:$G$5,3,FALSE)</f>
        <v>AT</v>
      </c>
    </row>
    <row r="6" spans="1:8" ht="15" x14ac:dyDescent="0.25">
      <c r="A6" s="28" t="s">
        <v>44</v>
      </c>
      <c r="B6" s="28"/>
      <c r="C6" s="28"/>
      <c r="D6" s="28"/>
      <c r="E6" s="28"/>
      <c r="F6" s="39">
        <v>3000</v>
      </c>
      <c r="G6" s="40" t="str">
        <f>HLOOKUP($F6,Herstellerliste!$C$3:$G$5,2,FALSE)</f>
        <v>Firma 3</v>
      </c>
      <c r="H6" s="40" t="str">
        <f>HLOOKUP($F6,Herstellerliste!$C$3:$G$5,3,FALSE)</f>
        <v>GR</v>
      </c>
    </row>
    <row r="7" spans="1:8" ht="15" x14ac:dyDescent="0.25">
      <c r="A7" s="28" t="s">
        <v>45</v>
      </c>
      <c r="B7" s="28"/>
      <c r="C7" s="28"/>
      <c r="D7" s="28"/>
      <c r="E7" s="28"/>
      <c r="F7" s="39">
        <v>3000</v>
      </c>
      <c r="G7" s="40" t="str">
        <f>HLOOKUP($F7,Herstellerliste!$C$3:$G$5,2,FALSE)</f>
        <v>Firma 3</v>
      </c>
      <c r="H7" s="40" t="str">
        <f>HLOOKUP($F7,Herstellerliste!$C$3:$G$5,3,FALSE)</f>
        <v>GR</v>
      </c>
    </row>
    <row r="8" spans="1:8" ht="15" x14ac:dyDescent="0.25">
      <c r="A8" s="28" t="s">
        <v>46</v>
      </c>
      <c r="B8" s="28"/>
      <c r="C8" s="28"/>
      <c r="D8" s="28"/>
      <c r="E8" s="28"/>
      <c r="F8" s="39">
        <v>4000</v>
      </c>
      <c r="G8" s="40" t="str">
        <f>HLOOKUP($F8,Herstellerliste!$C$3:$G$5,2,FALSE)</f>
        <v>Firma 4</v>
      </c>
      <c r="H8" s="40" t="str">
        <f>HLOOKUP($F8,Herstellerliste!$C$3:$G$5,3,FALSE)</f>
        <v>PL</v>
      </c>
    </row>
    <row r="9" spans="1:8" ht="15" x14ac:dyDescent="0.25">
      <c r="A9" s="28" t="s">
        <v>47</v>
      </c>
      <c r="B9" s="28"/>
      <c r="C9" s="28"/>
      <c r="D9" s="28"/>
      <c r="E9" s="28"/>
      <c r="F9" s="39">
        <v>4000</v>
      </c>
      <c r="G9" s="40" t="str">
        <f>HLOOKUP($F9,Herstellerliste!$C$3:$G$5,2,FALSE)</f>
        <v>Firma 4</v>
      </c>
      <c r="H9" s="40" t="str">
        <f>HLOOKUP($F9,Herstellerliste!$C$3:$G$5,3,FALSE)</f>
        <v>PL</v>
      </c>
    </row>
    <row r="10" spans="1:8" ht="15" x14ac:dyDescent="0.25">
      <c r="A10" s="28" t="s">
        <v>48</v>
      </c>
      <c r="B10" s="28"/>
      <c r="C10" s="28"/>
      <c r="D10" s="28"/>
      <c r="E10" s="28"/>
      <c r="F10" s="39">
        <v>5000</v>
      </c>
      <c r="G10" s="40" t="str">
        <f>HLOOKUP($F10,Herstellerliste!$C$3:$G$5,2,FALSE)</f>
        <v>Firma 5</v>
      </c>
      <c r="H10" s="40" t="str">
        <f>HLOOKUP($F10,Herstellerliste!$C$3:$G$5,3,FALSE)</f>
        <v>IT</v>
      </c>
    </row>
    <row r="11" spans="1:8" ht="15" x14ac:dyDescent="0.25">
      <c r="A11" s="28" t="s">
        <v>49</v>
      </c>
      <c r="B11" s="28"/>
      <c r="C11" s="28"/>
      <c r="D11" s="28"/>
      <c r="E11" s="28"/>
      <c r="F11" s="39">
        <v>5000</v>
      </c>
      <c r="G11" s="40" t="str">
        <f>HLOOKUP($F11,Herstellerliste!$C$3:$G$5,2,FALSE)</f>
        <v>Firma 5</v>
      </c>
      <c r="H11" s="40" t="str">
        <f>HLOOKUP($F11,Herstellerliste!$C$3:$G$5,3,FALSE)</f>
        <v>IT</v>
      </c>
    </row>
  </sheetData>
  <phoneticPr fontId="2" type="noConversion"/>
  <conditionalFormatting sqref="H1">
    <cfRule type="cellIs" dxfId="7" priority="5" operator="equal">
      <formula>"Türkei"</formula>
    </cfRule>
    <cfRule type="cellIs" dxfId="6" priority="6" operator="equal">
      <formula>"Hong Kong"</formula>
    </cfRule>
    <cfRule type="cellIs" dxfId="5" priority="7" operator="equal">
      <formula>0</formula>
    </cfRule>
    <cfRule type="cellIs" dxfId="4" priority="8" operator="equal">
      <formula>"China"</formula>
    </cfRule>
  </conditionalFormatting>
  <conditionalFormatting sqref="H2:H11">
    <cfRule type="cellIs" dxfId="3" priority="1" operator="equal">
      <formula>"Türkei"</formula>
    </cfRule>
    <cfRule type="cellIs" dxfId="2" priority="2" operator="equal">
      <formula>"Hong Kong"</formula>
    </cfRule>
    <cfRule type="cellIs" dxfId="1" priority="3" operator="equal">
      <formula>0</formula>
    </cfRule>
    <cfRule type="cellIs" dxfId="0" priority="4" operator="equal">
      <formula>"China"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D830F-BF1F-4715-9ABE-EC5D2B0ACFAE}">
  <dimension ref="A1:AL31"/>
  <sheetViews>
    <sheetView workbookViewId="0">
      <selection activeCell="M36" sqref="M36"/>
    </sheetView>
  </sheetViews>
  <sheetFormatPr baseColWidth="10" defaultRowHeight="12.75" x14ac:dyDescent="0.2"/>
  <cols>
    <col min="1" max="1" width="8.28515625" customWidth="1"/>
    <col min="2" max="2" width="11.5703125" customWidth="1"/>
    <col min="3" max="3" width="4.85546875" customWidth="1"/>
    <col min="4" max="4" width="8.5703125" customWidth="1"/>
    <col min="5" max="5" width="5.42578125" customWidth="1"/>
    <col min="6" max="6" width="10" style="45" customWidth="1"/>
    <col min="7" max="7" width="5.28515625" customWidth="1"/>
    <col min="8" max="8" width="9.28515625" customWidth="1"/>
    <col min="9" max="9" width="14" customWidth="1"/>
    <col min="10" max="10" width="5.5703125" customWidth="1"/>
    <col min="11" max="11" width="9.5703125" customWidth="1"/>
    <col min="12" max="12" width="9.42578125" customWidth="1"/>
    <col min="13" max="13" width="8.42578125" customWidth="1"/>
    <col min="14" max="14" width="8.7109375" customWidth="1"/>
    <col min="15" max="15" width="12.85546875" customWidth="1"/>
    <col min="16" max="38" width="5.140625" customWidth="1"/>
  </cols>
  <sheetData>
    <row r="1" spans="1:38" x14ac:dyDescent="0.2">
      <c r="A1" s="41" t="s">
        <v>23</v>
      </c>
    </row>
    <row r="3" spans="1:38" ht="14.25" x14ac:dyDescent="0.2">
      <c r="A3" s="42" t="s">
        <v>51</v>
      </c>
      <c r="B3" s="43" t="s">
        <v>65</v>
      </c>
      <c r="D3" s="42" t="s">
        <v>64</v>
      </c>
      <c r="E3" s="42" t="s">
        <v>34</v>
      </c>
      <c r="F3" s="4" t="s">
        <v>0</v>
      </c>
      <c r="H3" s="49" t="s">
        <v>67</v>
      </c>
      <c r="I3" s="50"/>
      <c r="K3" s="28" t="s">
        <v>91</v>
      </c>
      <c r="L3" s="28" t="s">
        <v>92</v>
      </c>
      <c r="M3" s="28" t="s">
        <v>93</v>
      </c>
      <c r="N3" s="28" t="s">
        <v>94</v>
      </c>
      <c r="O3" s="28" t="s">
        <v>95</v>
      </c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</row>
    <row r="4" spans="1:38" ht="14.25" x14ac:dyDescent="0.2">
      <c r="A4" s="42" t="s">
        <v>52</v>
      </c>
      <c r="B4" s="43" t="s">
        <v>65</v>
      </c>
      <c r="D4" s="43" t="s">
        <v>40</v>
      </c>
      <c r="E4" s="44"/>
      <c r="F4" s="46">
        <f>VLOOKUP($D4,Artikel!$A$2:$H$11,6,FALSE)</f>
        <v>1000</v>
      </c>
      <c r="H4" s="49" t="s">
        <v>68</v>
      </c>
      <c r="I4" s="50"/>
      <c r="K4" s="28" t="s">
        <v>91</v>
      </c>
      <c r="L4" s="28" t="s">
        <v>92</v>
      </c>
      <c r="M4" s="28" t="s">
        <v>93</v>
      </c>
      <c r="N4" s="28" t="s">
        <v>94</v>
      </c>
      <c r="O4" s="28" t="s">
        <v>95</v>
      </c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ht="14.25" x14ac:dyDescent="0.2">
      <c r="A5" s="42" t="s">
        <v>53</v>
      </c>
      <c r="B5" s="43" t="s">
        <v>65</v>
      </c>
      <c r="D5" s="43" t="s">
        <v>41</v>
      </c>
      <c r="E5" s="44"/>
      <c r="F5" s="46">
        <f>VLOOKUP($D5,Artikel!$A$2:$H$11,6,FALSE)</f>
        <v>1000</v>
      </c>
      <c r="H5" s="49" t="s">
        <v>69</v>
      </c>
      <c r="I5" s="50"/>
      <c r="K5" s="28"/>
      <c r="L5" s="28" t="s">
        <v>92</v>
      </c>
      <c r="M5" s="28" t="s">
        <v>93</v>
      </c>
      <c r="N5" s="28" t="s">
        <v>94</v>
      </c>
      <c r="O5" s="28" t="s">
        <v>95</v>
      </c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ht="14.25" x14ac:dyDescent="0.2">
      <c r="A6" s="42" t="s">
        <v>54</v>
      </c>
      <c r="B6" s="43" t="s">
        <v>65</v>
      </c>
      <c r="D6" s="43" t="s">
        <v>42</v>
      </c>
      <c r="E6" s="44"/>
      <c r="F6" s="46">
        <f>VLOOKUP($D6,Artikel!$A$2:$H$11,6,FALSE)</f>
        <v>2000</v>
      </c>
      <c r="H6" s="49" t="s">
        <v>70</v>
      </c>
      <c r="I6" s="51"/>
      <c r="K6" s="28"/>
      <c r="L6" s="28" t="s">
        <v>92</v>
      </c>
      <c r="M6" s="28" t="s">
        <v>93</v>
      </c>
      <c r="N6" s="28" t="s">
        <v>94</v>
      </c>
      <c r="O6" s="28" t="s">
        <v>95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ht="14.25" x14ac:dyDescent="0.2">
      <c r="A7" s="42" t="s">
        <v>55</v>
      </c>
      <c r="B7" s="43" t="s">
        <v>65</v>
      </c>
      <c r="D7" s="43" t="s">
        <v>43</v>
      </c>
      <c r="E7" s="44"/>
      <c r="F7" s="46">
        <f>VLOOKUP($D7,Artikel!$A$2:$H$11,6,FALSE)</f>
        <v>2000</v>
      </c>
      <c r="H7" s="49" t="s">
        <v>71</v>
      </c>
      <c r="I7" s="50"/>
      <c r="K7" s="28" t="s">
        <v>91</v>
      </c>
      <c r="L7" s="28" t="s">
        <v>92</v>
      </c>
      <c r="M7" s="28" t="s">
        <v>93</v>
      </c>
      <c r="N7" s="28" t="s">
        <v>94</v>
      </c>
      <c r="O7" s="28" t="s">
        <v>95</v>
      </c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ht="14.25" x14ac:dyDescent="0.2">
      <c r="A8" s="42" t="s">
        <v>56</v>
      </c>
      <c r="B8" s="43" t="s">
        <v>65</v>
      </c>
      <c r="D8" s="43" t="s">
        <v>44</v>
      </c>
      <c r="E8" s="44"/>
      <c r="F8" s="46">
        <f>VLOOKUP($D8,Artikel!$A$2:$H$11,6,FALSE)</f>
        <v>3000</v>
      </c>
      <c r="H8" s="49" t="s">
        <v>72</v>
      </c>
      <c r="I8" s="50"/>
      <c r="K8" s="28" t="s">
        <v>91</v>
      </c>
      <c r="L8" s="28" t="s">
        <v>92</v>
      </c>
      <c r="M8" s="28" t="s">
        <v>93</v>
      </c>
      <c r="N8" s="28" t="s">
        <v>94</v>
      </c>
      <c r="O8" s="28" t="s">
        <v>95</v>
      </c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ht="14.25" x14ac:dyDescent="0.2">
      <c r="A9" s="42" t="s">
        <v>57</v>
      </c>
      <c r="B9" s="43" t="s">
        <v>65</v>
      </c>
      <c r="D9" s="43" t="s">
        <v>45</v>
      </c>
      <c r="E9" s="44"/>
      <c r="F9" s="46">
        <f>VLOOKUP($D9,Artikel!$A$2:$H$11,6,FALSE)</f>
        <v>3000</v>
      </c>
      <c r="H9" s="49" t="s">
        <v>73</v>
      </c>
      <c r="I9" s="51"/>
      <c r="K9" s="28"/>
      <c r="L9" s="28" t="s">
        <v>92</v>
      </c>
      <c r="M9" s="28" t="s">
        <v>93</v>
      </c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ht="14.25" x14ac:dyDescent="0.2">
      <c r="A10" s="42" t="s">
        <v>58</v>
      </c>
      <c r="B10" s="43" t="s">
        <v>65</v>
      </c>
      <c r="D10" s="43" t="s">
        <v>46</v>
      </c>
      <c r="E10" s="44"/>
      <c r="F10" s="46">
        <f>VLOOKUP($D10,Artikel!$A$2:$H$11,6,FALSE)</f>
        <v>4000</v>
      </c>
      <c r="H10" s="49" t="s">
        <v>74</v>
      </c>
      <c r="I10" s="50"/>
      <c r="K10" s="28"/>
      <c r="L10" s="28" t="s">
        <v>92</v>
      </c>
      <c r="M10" s="28" t="s">
        <v>93</v>
      </c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ht="14.25" x14ac:dyDescent="0.2">
      <c r="A11" s="42" t="s">
        <v>59</v>
      </c>
      <c r="B11" s="43" t="s">
        <v>65</v>
      </c>
      <c r="D11" s="43" t="s">
        <v>47</v>
      </c>
      <c r="E11" s="44"/>
      <c r="F11" s="46">
        <f>VLOOKUP($D11,Artikel!$A$2:$H$11,6,FALSE)</f>
        <v>4000</v>
      </c>
      <c r="H11" s="49" t="s">
        <v>75</v>
      </c>
      <c r="I11" s="50"/>
      <c r="K11" s="28" t="s">
        <v>91</v>
      </c>
      <c r="L11" s="28" t="s">
        <v>92</v>
      </c>
      <c r="M11" s="28" t="s">
        <v>93</v>
      </c>
      <c r="N11" s="28" t="s">
        <v>94</v>
      </c>
      <c r="O11" s="28" t="s">
        <v>95</v>
      </c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ht="14.25" x14ac:dyDescent="0.2">
      <c r="A12" s="42" t="s">
        <v>60</v>
      </c>
      <c r="B12" s="43" t="s">
        <v>65</v>
      </c>
      <c r="D12" s="43" t="s">
        <v>48</v>
      </c>
      <c r="E12" s="44"/>
      <c r="F12" s="46">
        <f>VLOOKUP($D12,Artikel!$A$2:$H$11,6,FALSE)</f>
        <v>5000</v>
      </c>
      <c r="H12" s="49" t="s">
        <v>76</v>
      </c>
      <c r="I12" s="50"/>
      <c r="K12" s="28" t="s">
        <v>91</v>
      </c>
      <c r="L12" s="28" t="s">
        <v>92</v>
      </c>
      <c r="M12" s="28" t="s">
        <v>93</v>
      </c>
      <c r="N12" s="28" t="s">
        <v>94</v>
      </c>
      <c r="O12" s="28" t="s">
        <v>95</v>
      </c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ht="14.25" x14ac:dyDescent="0.2">
      <c r="A13" s="42" t="s">
        <v>61</v>
      </c>
      <c r="B13" s="43" t="s">
        <v>65</v>
      </c>
      <c r="D13" s="43" t="s">
        <v>49</v>
      </c>
      <c r="E13" s="44"/>
      <c r="F13" s="46">
        <f>VLOOKUP($D13,Artikel!$A$2:$H$11,6,FALSE)</f>
        <v>5000</v>
      </c>
      <c r="H13" s="49" t="s">
        <v>77</v>
      </c>
      <c r="I13" s="52"/>
      <c r="K13" s="28" t="s">
        <v>91</v>
      </c>
      <c r="L13" s="28" t="s">
        <v>92</v>
      </c>
      <c r="M13" s="28" t="s">
        <v>93</v>
      </c>
      <c r="N13" s="28" t="s">
        <v>94</v>
      </c>
      <c r="O13" s="28" t="s">
        <v>95</v>
      </c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ht="14.25" x14ac:dyDescent="0.2">
      <c r="A14" s="42" t="s">
        <v>62</v>
      </c>
      <c r="B14" s="43" t="s">
        <v>65</v>
      </c>
      <c r="D14" s="43"/>
      <c r="E14" s="44"/>
      <c r="F14" s="46" t="e">
        <f>VLOOKUP($D14,Artikel!$A$2:$H$11,6,FALSE)</f>
        <v>#N/A</v>
      </c>
      <c r="H14" s="49" t="s">
        <v>78</v>
      </c>
      <c r="I14" s="50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ht="14.25" x14ac:dyDescent="0.2">
      <c r="A15" s="42" t="s">
        <v>63</v>
      </c>
      <c r="B15" s="43" t="s">
        <v>65</v>
      </c>
      <c r="D15" s="43"/>
      <c r="E15" s="44"/>
      <c r="F15" s="46" t="e">
        <f>VLOOKUP($D15,Artikel!$A$2:$H$11,6,FALSE)</f>
        <v>#N/A</v>
      </c>
      <c r="H15" s="49" t="s">
        <v>79</v>
      </c>
      <c r="I15" s="51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ht="14.25" x14ac:dyDescent="0.2">
      <c r="D16" s="43"/>
      <c r="E16" s="44"/>
      <c r="F16" s="46" t="e">
        <f>VLOOKUP($D16,Artikel!$A$2:$H$11,6,FALSE)</f>
        <v>#N/A</v>
      </c>
      <c r="H16" s="49" t="s">
        <v>80</v>
      </c>
      <c r="I16" s="51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4:38" ht="14.25" x14ac:dyDescent="0.2">
      <c r="D17" s="43"/>
      <c r="E17" s="44"/>
      <c r="F17" s="46" t="e">
        <f>VLOOKUP($D17,Artikel!$A$2:$H$11,6,FALSE)</f>
        <v>#N/A</v>
      </c>
      <c r="H17" s="49" t="s">
        <v>81</v>
      </c>
      <c r="I17" s="51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4:38" ht="15" thickBot="1" x14ac:dyDescent="0.25">
      <c r="D18" s="43"/>
      <c r="E18" s="44"/>
      <c r="F18" s="46" t="e">
        <f>VLOOKUP($D18,Artikel!$A$2:$H$11,6,FALSE)</f>
        <v>#N/A</v>
      </c>
      <c r="H18" s="55" t="s">
        <v>82</v>
      </c>
      <c r="I18" s="56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4:38" ht="15" thickBot="1" x14ac:dyDescent="0.25">
      <c r="D19" s="43"/>
      <c r="E19" s="44"/>
      <c r="F19" s="46" t="e">
        <f>VLOOKUP($D19,Artikel!$A$2:$H$11,6,FALSE)</f>
        <v>#N/A</v>
      </c>
      <c r="H19" s="59" t="s">
        <v>7</v>
      </c>
      <c r="I19" s="61"/>
      <c r="J19" s="1"/>
      <c r="K19" s="66"/>
      <c r="L19" s="66"/>
      <c r="M19" s="65"/>
      <c r="N19" s="65"/>
      <c r="O19" s="65"/>
      <c r="P19" s="65"/>
      <c r="Q19" s="65"/>
      <c r="R19" s="65"/>
      <c r="S19" s="65"/>
      <c r="T19" s="65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4:38" ht="14.25" x14ac:dyDescent="0.2">
      <c r="D20" s="43"/>
      <c r="E20" s="44"/>
      <c r="F20" s="46" t="e">
        <f>VLOOKUP($D20,Artikel!$A$2:$H$11,6,FALSE)</f>
        <v>#N/A</v>
      </c>
      <c r="H20" s="57" t="s">
        <v>83</v>
      </c>
      <c r="I20" s="62"/>
      <c r="J20" s="1"/>
      <c r="K20" s="66"/>
      <c r="L20" s="66"/>
      <c r="M20" s="65"/>
      <c r="N20" s="65"/>
      <c r="O20" s="65"/>
      <c r="P20" s="65"/>
      <c r="Q20" s="65"/>
      <c r="R20" s="65"/>
      <c r="S20" s="65"/>
      <c r="T20" s="65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4:38" ht="14.25" x14ac:dyDescent="0.2">
      <c r="D21" s="43"/>
      <c r="E21" s="44"/>
      <c r="F21" s="46" t="e">
        <f>VLOOKUP($D21,Artikel!$A$2:$H$11,6,FALSE)</f>
        <v>#N/A</v>
      </c>
      <c r="H21" s="49" t="s">
        <v>84</v>
      </c>
      <c r="I21" s="63"/>
      <c r="J21" s="1"/>
      <c r="K21" s="66"/>
      <c r="L21" s="65"/>
      <c r="M21" s="67"/>
      <c r="N21" s="2"/>
      <c r="O21" s="2"/>
      <c r="P21" s="2"/>
      <c r="Q21" s="2"/>
      <c r="R21" s="2"/>
      <c r="S21" s="2"/>
      <c r="T21" s="65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4:38" ht="14.25" x14ac:dyDescent="0.2">
      <c r="D22" s="43"/>
      <c r="E22" s="44"/>
      <c r="F22" s="46" t="e">
        <f>VLOOKUP($D22,Artikel!$A$2:$H$11,6,FALSE)</f>
        <v>#N/A</v>
      </c>
      <c r="H22" s="49" t="s">
        <v>85</v>
      </c>
      <c r="I22" s="64"/>
      <c r="J22" s="1"/>
      <c r="K22" s="66"/>
      <c r="L22" s="65"/>
      <c r="M22" s="67"/>
      <c r="N22" s="2"/>
      <c r="O22" s="2"/>
      <c r="P22" s="2"/>
      <c r="Q22" s="2"/>
      <c r="R22" s="2"/>
      <c r="S22" s="2"/>
      <c r="T22" s="65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4:38" ht="14.25" x14ac:dyDescent="0.2">
      <c r="D23" s="43"/>
      <c r="E23" s="44"/>
      <c r="F23" s="46" t="e">
        <f>VLOOKUP($D23,Artikel!$A$2:$H$11,6,FALSE)</f>
        <v>#N/A</v>
      </c>
      <c r="H23" s="49" t="s">
        <v>86</v>
      </c>
      <c r="I23" s="63"/>
      <c r="J23" s="1"/>
      <c r="K23" s="65"/>
      <c r="L23" s="65"/>
      <c r="M23" s="67"/>
      <c r="N23" s="2"/>
      <c r="O23" s="2"/>
      <c r="P23" s="2"/>
      <c r="Q23" s="2"/>
      <c r="R23" s="2"/>
      <c r="S23" s="2"/>
      <c r="T23" s="65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4:38" ht="14.25" x14ac:dyDescent="0.2">
      <c r="D24" s="43"/>
      <c r="E24" s="44"/>
      <c r="F24" s="46" t="e">
        <f>VLOOKUP($D24,Artikel!$A$2:$H$11,6,FALSE)</f>
        <v>#N/A</v>
      </c>
      <c r="H24" s="49" t="s">
        <v>87</v>
      </c>
      <c r="I24" s="64"/>
      <c r="J24" s="1"/>
      <c r="K24" s="65"/>
      <c r="L24" s="65"/>
      <c r="M24" s="67"/>
      <c r="N24" s="2"/>
      <c r="O24" s="2"/>
      <c r="P24" s="2"/>
      <c r="Q24" s="2"/>
      <c r="R24" s="2"/>
      <c r="S24" s="2"/>
      <c r="T24" s="65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4:38" ht="14.25" x14ac:dyDescent="0.2">
      <c r="D25" s="43"/>
      <c r="E25" s="44"/>
      <c r="F25" s="46" t="e">
        <f>VLOOKUP($D25,Artikel!$A$2:$H$11,6,FALSE)</f>
        <v>#N/A</v>
      </c>
      <c r="H25" s="49" t="s">
        <v>88</v>
      </c>
      <c r="I25" s="64"/>
      <c r="J25" s="1"/>
      <c r="K25" s="65"/>
      <c r="L25" s="65"/>
      <c r="M25" s="67"/>
      <c r="N25" s="2"/>
      <c r="O25" s="2"/>
      <c r="P25" s="2"/>
      <c r="Q25" s="2"/>
      <c r="R25" s="2"/>
      <c r="S25" s="2"/>
      <c r="T25" s="65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4:38" x14ac:dyDescent="0.2">
      <c r="D26" s="43"/>
      <c r="E26" s="44"/>
      <c r="F26" s="46" t="e">
        <f>VLOOKUP($D26,Artikel!$A$2:$H$11,6,FALSE)</f>
        <v>#N/A</v>
      </c>
      <c r="K26" s="65"/>
      <c r="L26" s="65"/>
      <c r="M26" s="67"/>
      <c r="N26" s="2"/>
      <c r="O26" s="2"/>
      <c r="P26" s="2"/>
      <c r="Q26" s="2"/>
      <c r="R26" s="2"/>
      <c r="S26" s="2"/>
      <c r="T26" s="65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4:38" x14ac:dyDescent="0.2">
      <c r="D27" s="43"/>
      <c r="E27" s="44"/>
      <c r="F27" s="46" t="e">
        <f>VLOOKUP($D27,Artikel!$A$2:$H$11,6,FALSE)</f>
        <v>#N/A</v>
      </c>
      <c r="K27" s="28"/>
      <c r="L27" s="65"/>
      <c r="M27" s="65"/>
      <c r="N27" s="65"/>
      <c r="O27" s="65"/>
      <c r="P27" s="65"/>
      <c r="Q27" s="65"/>
      <c r="R27" s="65"/>
      <c r="S27" s="65"/>
      <c r="T27" s="65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4:38" x14ac:dyDescent="0.2">
      <c r="D28" s="43"/>
      <c r="E28" s="44"/>
      <c r="F28" s="46" t="e">
        <f>VLOOKUP($D28,Artikel!$A$2:$H$11,6,FALSE)</f>
        <v>#N/A</v>
      </c>
      <c r="K28" s="28"/>
      <c r="L28" s="65"/>
      <c r="M28" s="65"/>
      <c r="N28" s="65"/>
      <c r="O28" s="65"/>
      <c r="P28" s="65"/>
      <c r="Q28" s="65"/>
      <c r="R28" s="65"/>
      <c r="S28" s="65"/>
      <c r="T28" s="65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4:38" x14ac:dyDescent="0.2">
      <c r="L29" s="9"/>
      <c r="M29" s="9"/>
      <c r="N29" s="9"/>
      <c r="O29" s="9"/>
      <c r="P29" s="9"/>
      <c r="Q29" s="9"/>
      <c r="R29" s="9"/>
      <c r="S29" s="9"/>
      <c r="T29" s="9"/>
    </row>
    <row r="30" spans="4:38" x14ac:dyDescent="0.2">
      <c r="L30" s="9"/>
      <c r="M30" s="9"/>
      <c r="N30" s="9"/>
      <c r="O30" s="9"/>
      <c r="P30" s="9"/>
      <c r="Q30" s="9"/>
      <c r="R30" s="9"/>
      <c r="S30" s="9"/>
      <c r="T30" s="9"/>
    </row>
    <row r="31" spans="4:38" x14ac:dyDescent="0.2">
      <c r="L31" s="9"/>
      <c r="M31" s="9"/>
      <c r="N31" s="9"/>
      <c r="O31" s="9"/>
      <c r="P31" s="9"/>
      <c r="Q31" s="9"/>
      <c r="R31" s="9"/>
      <c r="S31" s="9"/>
      <c r="T31" s="9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Eingabe</vt:lpstr>
      <vt:lpstr>Herstellerliste</vt:lpstr>
      <vt:lpstr>Artikel</vt:lpstr>
      <vt:lpstr>Alternativ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Mark Hammer</cp:lastModifiedBy>
  <dcterms:created xsi:type="dcterms:W3CDTF">2025-12-10T12:58:50Z</dcterms:created>
  <dcterms:modified xsi:type="dcterms:W3CDTF">2025-12-17T10:13:54Z</dcterms:modified>
</cp:coreProperties>
</file>