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logistics-my.sharepoint.com/personal/dg_mtlogistics_de/Documents/Dokumente/Test/Neuer Ordner/"/>
    </mc:Choice>
  </mc:AlternateContent>
  <xr:revisionPtr revIDLastSave="28" documentId="13_ncr:1_{1F44050A-B4C9-47F3-8AD7-EFE8CA2062D7}" xr6:coauthVersionLast="47" xr6:coauthVersionMax="47" xr10:uidLastSave="{C83C4C53-7BC3-4CA7-8250-77666C84DC5E}"/>
  <bookViews>
    <workbookView xWindow="-110" yWindow="-110" windowWidth="38620" windowHeight="21100" xr2:uid="{00000000-000D-0000-FFFF-FFFF00000000}"/>
  </bookViews>
  <sheets>
    <sheet name="Ladeliste" sheetId="1" r:id="rId1"/>
  </sheets>
  <definedNames>
    <definedName name="_xlnm.Print_Titles" localSheetId="0">Ladeliste!$1:$3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A21" i="1"/>
  <c r="D20" i="1"/>
  <c r="A20" i="1"/>
  <c r="D19" i="1"/>
  <c r="A19" i="1"/>
  <c r="D18" i="1"/>
  <c r="A18" i="1"/>
  <c r="D17" i="1"/>
  <c r="A17" i="1"/>
  <c r="A25" i="1" l="1"/>
  <c r="D25" i="1"/>
  <c r="D27" i="1" s="1"/>
  <c r="A26" i="1"/>
  <c r="D26" i="1"/>
  <c r="A29" i="1"/>
  <c r="D29" i="1"/>
  <c r="A30" i="1"/>
  <c r="D30" i="1"/>
  <c r="A27" i="1" l="1"/>
  <c r="S27" i="1" s="1"/>
  <c r="A31" i="1"/>
  <c r="S31" i="1" s="1"/>
  <c r="D31" i="1"/>
  <c r="A22" i="1" l="1"/>
  <c r="D22" i="1"/>
  <c r="A13" i="1"/>
  <c r="D13" i="1"/>
  <c r="A9" i="1"/>
  <c r="D9" i="1"/>
  <c r="A5" i="1"/>
  <c r="D5" i="1"/>
  <c r="A16" i="1" l="1"/>
  <c r="A23" i="1" s="1"/>
  <c r="A12" i="1"/>
  <c r="A14" i="1" s="1"/>
  <c r="A8" i="1"/>
  <c r="A10" i="1" s="1"/>
  <c r="A4" i="1"/>
  <c r="A6" i="1" s="1"/>
  <c r="D4" i="1"/>
  <c r="D6" i="1" s="1"/>
  <c r="A33" i="1" l="1"/>
  <c r="S6" i="1"/>
  <c r="D16" i="1"/>
  <c r="D23" i="1" s="1"/>
  <c r="D12" i="1"/>
  <c r="D14" i="1" s="1"/>
  <c r="D8" i="1"/>
  <c r="D10" i="1" s="1"/>
  <c r="D33" i="1" l="1"/>
  <c r="S10" i="1"/>
  <c r="S14" i="1"/>
  <c r="S23" i="1"/>
  <c r="S33" i="1" s="1"/>
</calcChain>
</file>

<file path=xl/sharedStrings.xml><?xml version="1.0" encoding="utf-8"?>
<sst xmlns="http://schemas.openxmlformats.org/spreadsheetml/2006/main" count="136" uniqueCount="42">
  <si>
    <t>TEU</t>
  </si>
  <si>
    <t>Containernummer</t>
  </si>
  <si>
    <t>TYP</t>
  </si>
  <si>
    <t>Zoll</t>
  </si>
  <si>
    <t>IMPORT</t>
  </si>
  <si>
    <t>Port</t>
  </si>
  <si>
    <t>AGL</t>
  </si>
  <si>
    <t>Terminal</t>
  </si>
  <si>
    <t>Shipper</t>
  </si>
  <si>
    <t>Freistellung</t>
  </si>
  <si>
    <t>HH</t>
  </si>
  <si>
    <t>GW</t>
  </si>
  <si>
    <t>Wagen</t>
  </si>
  <si>
    <t>ETA</t>
  </si>
  <si>
    <t xml:space="preserve">Wagen Total:  </t>
  </si>
  <si>
    <t>Containerdaten</t>
  </si>
  <si>
    <t>Schiffsname</t>
  </si>
  <si>
    <t>Daten Hafensystem</t>
  </si>
  <si>
    <t>Positionsnummer</t>
  </si>
  <si>
    <t>TA Nr.</t>
  </si>
  <si>
    <t>Referenz</t>
  </si>
  <si>
    <t>Transportparameter</t>
  </si>
  <si>
    <t>Reeder</t>
  </si>
  <si>
    <t>BRT [to]</t>
  </si>
  <si>
    <t>NET [kg]</t>
  </si>
  <si>
    <t>BRT [kg]</t>
  </si>
  <si>
    <t>Abgangshafen</t>
  </si>
  <si>
    <t>BHV</t>
  </si>
  <si>
    <t>ATD</t>
  </si>
  <si>
    <t>40HC</t>
  </si>
  <si>
    <t xml:space="preserve">Zug am 09.02.2026 nach Werk   |   Verladung am 06.02.2026 </t>
  </si>
  <si>
    <t>ABCD1234567</t>
  </si>
  <si>
    <t>DACD1425566</t>
  </si>
  <si>
    <t>DGDS3251653</t>
  </si>
  <si>
    <t>AAAA1112223</t>
  </si>
  <si>
    <t>BBBB4446553</t>
  </si>
  <si>
    <t>Werk</t>
  </si>
  <si>
    <t>Kunde</t>
  </si>
  <si>
    <t>Tobias Line</t>
  </si>
  <si>
    <t>Shanghai</t>
  </si>
  <si>
    <t>MV Tobias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</si>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</sst>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0000"/>
    <numFmt numFmtId="166" formatCode="##\ ##\ ####\ ###\-#"/>
    <numFmt numFmtId="167" formatCode="0\ &quot;kg&quot;"/>
  </numFmts>
  <fonts count="12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Wingdings"/>
      <charset val="2"/>
    </font>
    <font>
      <b/>
      <sz val="10"/>
      <color rgb="FFFF0000"/>
      <name val="Arial"/>
      <family val="2"/>
    </font>
    <font>
      <i/>
      <sz val="10"/>
      <color theme="1" tint="0.1499984740745262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CBA9E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165" fontId="4" fillId="2" borderId="1" xfId="0" quotePrefix="1" applyNumberFormat="1" applyFont="1" applyFill="1" applyBorder="1" applyAlignment="1">
      <alignment horizontal="center"/>
    </xf>
    <xf numFmtId="0" fontId="4" fillId="0" borderId="0" xfId="0" applyFont="1"/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165" fontId="4" fillId="2" borderId="3" xfId="0" quotePrefix="1" applyNumberFormat="1" applyFont="1" applyFill="1" applyBorder="1" applyAlignment="1">
      <alignment horizontal="center"/>
    </xf>
    <xf numFmtId="165" fontId="5" fillId="2" borderId="3" xfId="0" quotePrefix="1" applyNumberFormat="1" applyFont="1" applyFill="1" applyBorder="1" applyAlignment="1">
      <alignment horizontal="center"/>
    </xf>
    <xf numFmtId="0" fontId="1" fillId="0" borderId="1" xfId="0" applyFont="1" applyBorder="1"/>
    <xf numFmtId="165" fontId="3" fillId="0" borderId="0" xfId="0" applyNumberFormat="1" applyFont="1"/>
    <xf numFmtId="0" fontId="1" fillId="0" borderId="2" xfId="0" applyFont="1" applyBorder="1"/>
    <xf numFmtId="164" fontId="1" fillId="2" borderId="2" xfId="0" applyNumberFormat="1" applyFont="1" applyFill="1" applyBorder="1" applyAlignment="1">
      <alignment horizontal="center"/>
    </xf>
    <xf numFmtId="165" fontId="1" fillId="2" borderId="2" xfId="0" quotePrefix="1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5" fillId="2" borderId="3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22" fontId="1" fillId="0" borderId="2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4" fontId="4" fillId="4" borderId="19" xfId="0" applyNumberFormat="1" applyFont="1" applyFill="1" applyBorder="1" applyAlignment="1">
      <alignment horizontal="left"/>
    </xf>
    <xf numFmtId="0" fontId="4" fillId="4" borderId="19" xfId="0" applyFont="1" applyFill="1" applyBorder="1" applyAlignment="1">
      <alignment horizontal="center"/>
    </xf>
    <xf numFmtId="0" fontId="1" fillId="4" borderId="19" xfId="0" applyFont="1" applyFill="1" applyBorder="1"/>
    <xf numFmtId="0" fontId="4" fillId="4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5" fontId="4" fillId="4" borderId="1" xfId="0" quotePrefix="1" applyNumberFormat="1" applyFont="1" applyFill="1" applyBorder="1" applyAlignment="1">
      <alignment horizontal="center"/>
    </xf>
    <xf numFmtId="165" fontId="4" fillId="4" borderId="3" xfId="0" quotePrefix="1" applyNumberFormat="1" applyFont="1" applyFill="1" applyBorder="1" applyAlignment="1">
      <alignment horizontal="center"/>
    </xf>
    <xf numFmtId="166" fontId="4" fillId="4" borderId="3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4" fillId="4" borderId="4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165" fontId="10" fillId="0" borderId="2" xfId="0" quotePrefix="1" applyNumberFormat="1" applyFont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2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22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22" fontId="1" fillId="0" borderId="1" xfId="0" applyNumberFormat="1" applyFont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right" vertical="center"/>
    </xf>
    <xf numFmtId="0" fontId="9" fillId="4" borderId="26" xfId="0" quotePrefix="1" applyFont="1" applyFill="1" applyBorder="1" applyAlignment="1">
      <alignment horizontal="center" vertical="center"/>
    </xf>
    <xf numFmtId="0" fontId="9" fillId="4" borderId="27" xfId="0" quotePrefix="1" applyFont="1" applyFill="1" applyBorder="1" applyAlignment="1">
      <alignment vertical="center"/>
    </xf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/>
    <xf numFmtId="164" fontId="4" fillId="2" borderId="28" xfId="0" applyNumberFormat="1" applyFont="1" applyFill="1" applyBorder="1" applyAlignment="1">
      <alignment horizontal="center"/>
    </xf>
    <xf numFmtId="167" fontId="1" fillId="2" borderId="28" xfId="0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2" borderId="28" xfId="0" applyFont="1" applyFill="1" applyBorder="1" applyAlignment="1">
      <alignment horizontal="center" vertical="center"/>
    </xf>
    <xf numFmtId="22" fontId="1" fillId="0" borderId="28" xfId="0" applyNumberFormat="1" applyFont="1" applyBorder="1" applyAlignment="1">
      <alignment horizontal="center"/>
    </xf>
    <xf numFmtId="165" fontId="4" fillId="2" borderId="28" xfId="0" quotePrefix="1" applyNumberFormat="1" applyFont="1" applyFill="1" applyBorder="1" applyAlignment="1">
      <alignment horizontal="center"/>
    </xf>
    <xf numFmtId="165" fontId="4" fillId="2" borderId="29" xfId="0" quotePrefix="1" applyNumberFormat="1" applyFont="1" applyFill="1" applyBorder="1" applyAlignment="1">
      <alignment horizontal="center"/>
    </xf>
    <xf numFmtId="166" fontId="4" fillId="2" borderId="29" xfId="0" applyNumberFormat="1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1" fillId="0" borderId="0" xfId="0" applyFont="1"/>
    <xf numFmtId="167" fontId="4" fillId="4" borderId="2" xfId="0" applyNumberFormat="1" applyFont="1" applyFill="1" applyBorder="1" applyAlignment="1">
      <alignment horizontal="center"/>
    </xf>
    <xf numFmtId="22" fontId="4" fillId="4" borderId="2" xfId="0" applyNumberFormat="1" applyFont="1" applyFill="1" applyBorder="1" applyAlignment="1">
      <alignment horizontal="center"/>
    </xf>
    <xf numFmtId="167" fontId="4" fillId="4" borderId="1" xfId="0" applyNumberFormat="1" applyFont="1" applyFill="1" applyBorder="1" applyAlignment="1">
      <alignment horizontal="center"/>
    </xf>
    <xf numFmtId="22" fontId="4" fillId="4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166" fontId="1" fillId="2" borderId="2" xfId="0" quotePrefix="1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4" fillId="4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1"/>
  <sheetViews>
    <sheetView tabSelected="1" zoomScaleNormal="100" workbookViewId="0">
      <pane ySplit="3" topLeftCell="A4" activePane="bottomLeft" state="frozen"/>
      <selection pane="bottomLeft" activeCell="L43" sqref="L43"/>
    </sheetView>
  </sheetViews>
  <sheetFormatPr baseColWidth="10" defaultColWidth="9.1796875" defaultRowHeight="13"/>
  <cols>
    <col min="1" max="1" width="5.453125" style="13" customWidth="1"/>
    <col min="2" max="2" width="17.54296875" style="2" bestFit="1" customWidth="1"/>
    <col min="3" max="3" width="6.1796875" style="2" customWidth="1"/>
    <col min="4" max="5" width="8.54296875" style="13" customWidth="1"/>
    <col min="6" max="6" width="7.54296875" style="13" customWidth="1"/>
    <col min="7" max="7" width="10.1796875" style="13" customWidth="1"/>
    <col min="8" max="10" width="10.7265625" style="13" customWidth="1"/>
    <col min="11" max="11" width="18.54296875" style="35" customWidth="1"/>
    <col min="12" max="12" width="25.1796875" style="35" customWidth="1"/>
    <col min="13" max="13" width="19.81640625" style="1" customWidth="1"/>
    <col min="14" max="14" width="18.7265625" style="13" customWidth="1"/>
    <col min="15" max="15" width="6.7265625" style="13" customWidth="1"/>
    <col min="16" max="16" width="30" style="13" customWidth="1"/>
    <col min="17" max="17" width="9.1796875" style="23" customWidth="1"/>
    <col min="18" max="18" width="25.1796875" style="13" customWidth="1"/>
    <col min="19" max="19" width="3.54296875" style="2" customWidth="1"/>
    <col min="20" max="20" width="19.26953125" style="2" customWidth="1"/>
    <col min="21" max="21" width="4.26953125" style="2" customWidth="1"/>
    <col min="22" max="22" width="14.26953125" style="10" customWidth="1"/>
    <col min="23" max="23" width="14.26953125" style="2" customWidth="1"/>
    <col min="24" max="16384" width="9.1796875" style="2"/>
  </cols>
  <sheetData>
    <row r="1" spans="1:22" ht="18.5" thickBot="1">
      <c r="A1" s="125" t="s">
        <v>4</v>
      </c>
      <c r="B1" s="125"/>
      <c r="C1" s="127" t="s">
        <v>30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3">
        <v>12345</v>
      </c>
      <c r="T1" s="123"/>
      <c r="U1" s="123"/>
    </row>
    <row r="2" spans="1:22" ht="12.75" customHeight="1" thickBot="1">
      <c r="A2" s="124" t="s">
        <v>15</v>
      </c>
      <c r="B2" s="121"/>
      <c r="C2" s="121"/>
      <c r="D2" s="121"/>
      <c r="E2" s="121"/>
      <c r="F2" s="121"/>
      <c r="G2" s="121"/>
      <c r="H2" s="121"/>
      <c r="I2" s="121"/>
      <c r="J2" s="122"/>
      <c r="K2" s="124" t="s">
        <v>21</v>
      </c>
      <c r="L2" s="121"/>
      <c r="M2" s="121"/>
      <c r="N2" s="121"/>
      <c r="O2" s="126"/>
      <c r="P2" s="120" t="s">
        <v>17</v>
      </c>
      <c r="Q2" s="121"/>
      <c r="R2" s="122"/>
      <c r="S2" s="46"/>
      <c r="T2" s="118" t="s">
        <v>9</v>
      </c>
      <c r="U2" s="119"/>
    </row>
    <row r="3" spans="1:22" ht="12.75" customHeight="1" thickBot="1">
      <c r="A3" s="36" t="s">
        <v>0</v>
      </c>
      <c r="B3" s="29" t="s">
        <v>1</v>
      </c>
      <c r="C3" s="29" t="s">
        <v>2</v>
      </c>
      <c r="D3" s="29" t="s">
        <v>23</v>
      </c>
      <c r="E3" s="29" t="s">
        <v>6</v>
      </c>
      <c r="F3" s="29" t="s">
        <v>3</v>
      </c>
      <c r="G3" s="29" t="s">
        <v>8</v>
      </c>
      <c r="H3" s="29" t="s">
        <v>22</v>
      </c>
      <c r="I3" s="29" t="s">
        <v>24</v>
      </c>
      <c r="J3" s="37" t="s">
        <v>25</v>
      </c>
      <c r="K3" s="36" t="s">
        <v>26</v>
      </c>
      <c r="L3" s="29" t="s">
        <v>16</v>
      </c>
      <c r="M3" s="29" t="s">
        <v>13</v>
      </c>
      <c r="N3" s="29" t="s">
        <v>7</v>
      </c>
      <c r="O3" s="38" t="s">
        <v>5</v>
      </c>
      <c r="P3" s="39" t="s">
        <v>18</v>
      </c>
      <c r="Q3" s="40" t="s">
        <v>19</v>
      </c>
      <c r="R3" s="37" t="s">
        <v>12</v>
      </c>
      <c r="S3" s="47"/>
      <c r="T3" s="45" t="s">
        <v>20</v>
      </c>
      <c r="U3" s="41"/>
    </row>
    <row r="4" spans="1:22" s="19" customFormat="1" ht="12.75" customHeight="1">
      <c r="A4" s="14" t="str">
        <f>IF(ISNUMBER(FIND("40",C4)),2,IF(ISNUMBER(FIND("45",C4)),2,IF(ISNUMBER(FIND("20",C4)),1,"")))</f>
        <v/>
      </c>
      <c r="B4" s="33"/>
      <c r="C4" s="14"/>
      <c r="D4" s="25">
        <f t="shared" ref="D4" si="0">J4/1000</f>
        <v>0</v>
      </c>
      <c r="E4" s="30" t="s">
        <v>36</v>
      </c>
      <c r="F4" s="15" t="s">
        <v>11</v>
      </c>
      <c r="G4" s="15" t="s">
        <v>37</v>
      </c>
      <c r="H4" s="30"/>
      <c r="I4" s="30"/>
      <c r="J4" s="30"/>
      <c r="K4" s="31"/>
      <c r="L4" s="31"/>
      <c r="M4" s="43"/>
      <c r="N4" s="14" t="s">
        <v>41</v>
      </c>
      <c r="O4" s="14" t="s">
        <v>10</v>
      </c>
      <c r="P4" s="26"/>
      <c r="Q4" s="26"/>
      <c r="R4" s="115"/>
      <c r="S4" s="48"/>
      <c r="T4" s="44"/>
      <c r="U4" s="42"/>
      <c r="V4" s="10"/>
    </row>
    <row r="5" spans="1:22" s="19" customFormat="1" ht="12.75" customHeight="1">
      <c r="A5" s="14" t="str">
        <f>IF(ISNUMBER(FIND("40",C5)),2,IF(ISNUMBER(FIND("45",C5)),2,IF(ISNUMBER(FIND("20",C5)),1,"")))</f>
        <v/>
      </c>
      <c r="B5" s="24"/>
      <c r="C5" s="14"/>
      <c r="D5" s="25">
        <f t="shared" ref="D5" si="1">J5/1000</f>
        <v>0</v>
      </c>
      <c r="E5" s="30" t="s">
        <v>36</v>
      </c>
      <c r="F5" s="15" t="s">
        <v>11</v>
      </c>
      <c r="G5" s="15" t="s">
        <v>37</v>
      </c>
      <c r="H5" s="30"/>
      <c r="I5" s="30"/>
      <c r="J5" s="30"/>
      <c r="K5" s="31"/>
      <c r="L5" s="31"/>
      <c r="M5" s="43"/>
      <c r="N5" s="14" t="s">
        <v>41</v>
      </c>
      <c r="O5" s="14" t="s">
        <v>10</v>
      </c>
      <c r="P5" s="26"/>
      <c r="Q5" s="26"/>
      <c r="R5" s="115"/>
      <c r="S5" s="48"/>
      <c r="T5" s="44"/>
      <c r="U5" s="42"/>
      <c r="V5" s="10"/>
    </row>
    <row r="6" spans="1:22" s="10" customFormat="1" ht="12.75" customHeight="1">
      <c r="A6" s="67">
        <f>SUM(A4:A5)</f>
        <v>0</v>
      </c>
      <c r="B6" s="54"/>
      <c r="C6" s="53"/>
      <c r="D6" s="55">
        <f>SUM(D4:D5)</f>
        <v>0</v>
      </c>
      <c r="E6" s="109"/>
      <c r="F6" s="60"/>
      <c r="G6" s="53"/>
      <c r="H6" s="109"/>
      <c r="I6" s="109"/>
      <c r="J6" s="109"/>
      <c r="K6" s="56"/>
      <c r="L6" s="56"/>
      <c r="M6" s="110"/>
      <c r="N6" s="53"/>
      <c r="O6" s="53"/>
      <c r="P6" s="57"/>
      <c r="Q6" s="58"/>
      <c r="R6" s="59"/>
      <c r="S6" s="49">
        <f>ROUNDUP(A6/4,0)</f>
        <v>0</v>
      </c>
      <c r="T6" s="64"/>
      <c r="U6" s="61"/>
    </row>
    <row r="7" spans="1:22" s="10" customFormat="1" ht="12.75" customHeight="1">
      <c r="A7" s="6"/>
      <c r="B7" s="7"/>
      <c r="C7" s="6"/>
      <c r="D7" s="8"/>
      <c r="E7" s="30"/>
      <c r="F7" s="5"/>
      <c r="G7" s="6"/>
      <c r="H7" s="30"/>
      <c r="I7" s="30"/>
      <c r="J7" s="30"/>
      <c r="K7" s="32"/>
      <c r="L7" s="32"/>
      <c r="M7" s="43"/>
      <c r="N7" s="6"/>
      <c r="O7" s="6"/>
      <c r="P7" s="9"/>
      <c r="Q7" s="20"/>
      <c r="R7" s="27"/>
      <c r="S7" s="49"/>
      <c r="T7" s="44"/>
      <c r="U7" s="42"/>
    </row>
    <row r="8" spans="1:22" ht="12.75" customHeight="1">
      <c r="A8" s="14" t="str">
        <f>IF(ISNUMBER(FIND("40",C8)),2,IF(ISNUMBER(FIND("45",C8)),2,IF(ISNUMBER(FIND("20",C8)),1,"")))</f>
        <v/>
      </c>
      <c r="B8" s="11"/>
      <c r="C8" s="3"/>
      <c r="D8" s="25">
        <f t="shared" ref="D8" si="2">J8/1000</f>
        <v>0</v>
      </c>
      <c r="E8" s="30" t="s">
        <v>36</v>
      </c>
      <c r="F8" s="5" t="s">
        <v>11</v>
      </c>
      <c r="G8" s="5" t="s">
        <v>37</v>
      </c>
      <c r="H8" s="30"/>
      <c r="I8" s="30"/>
      <c r="J8" s="30"/>
      <c r="K8" s="33"/>
      <c r="L8" s="33"/>
      <c r="M8" s="43"/>
      <c r="N8" s="14" t="s">
        <v>41</v>
      </c>
      <c r="O8" s="4" t="s">
        <v>10</v>
      </c>
      <c r="P8" s="26"/>
      <c r="Q8" s="26"/>
      <c r="R8" s="115"/>
      <c r="S8" s="49"/>
      <c r="T8" s="44"/>
      <c r="U8" s="42"/>
    </row>
    <row r="9" spans="1:22" ht="12.75" customHeight="1">
      <c r="A9" s="14" t="str">
        <f>IF(ISNUMBER(FIND("40",C9)),2,IF(ISNUMBER(FIND("45",C9)),2,IF(ISNUMBER(FIND("20",C9)),1,"")))</f>
        <v/>
      </c>
      <c r="B9" s="11"/>
      <c r="C9" s="3"/>
      <c r="D9" s="25">
        <f t="shared" ref="D9" si="3">J9/1000</f>
        <v>0</v>
      </c>
      <c r="E9" s="30" t="s">
        <v>36</v>
      </c>
      <c r="F9" s="5" t="s">
        <v>11</v>
      </c>
      <c r="G9" s="5" t="s">
        <v>37</v>
      </c>
      <c r="H9" s="30"/>
      <c r="I9" s="30"/>
      <c r="J9" s="30"/>
      <c r="K9" s="33"/>
      <c r="L9" s="33"/>
      <c r="M9" s="43"/>
      <c r="N9" s="14" t="s">
        <v>41</v>
      </c>
      <c r="O9" s="4" t="s">
        <v>10</v>
      </c>
      <c r="P9" s="26"/>
      <c r="Q9" s="26"/>
      <c r="R9" s="115"/>
      <c r="S9" s="49"/>
      <c r="T9" s="44"/>
      <c r="U9" s="42"/>
    </row>
    <row r="10" spans="1:22" s="10" customFormat="1" ht="12.75" customHeight="1">
      <c r="A10" s="67">
        <f>SUM(A8:A9)</f>
        <v>0</v>
      </c>
      <c r="B10" s="54"/>
      <c r="C10" s="53"/>
      <c r="D10" s="55">
        <f>SUM(D8:D9)</f>
        <v>0</v>
      </c>
      <c r="E10" s="109"/>
      <c r="F10" s="53"/>
      <c r="G10" s="60"/>
      <c r="H10" s="109"/>
      <c r="I10" s="109"/>
      <c r="J10" s="109"/>
      <c r="K10" s="56"/>
      <c r="L10" s="56"/>
      <c r="M10" s="110"/>
      <c r="N10" s="53"/>
      <c r="O10" s="53"/>
      <c r="P10" s="57"/>
      <c r="Q10" s="58"/>
      <c r="R10" s="59"/>
      <c r="S10" s="49">
        <f>ROUNDUP(A10/4,0)</f>
        <v>0</v>
      </c>
      <c r="T10" s="64"/>
      <c r="U10" s="61"/>
    </row>
    <row r="11" spans="1:22" ht="12.75" customHeight="1">
      <c r="A11" s="3"/>
      <c r="B11" s="11"/>
      <c r="C11" s="3"/>
      <c r="D11" s="3"/>
      <c r="E11" s="30"/>
      <c r="F11" s="3"/>
      <c r="G11" s="3"/>
      <c r="H11" s="30"/>
      <c r="I11" s="30"/>
      <c r="J11" s="30"/>
      <c r="K11" s="34"/>
      <c r="L11" s="34"/>
      <c r="M11" s="43"/>
      <c r="N11" s="3"/>
      <c r="O11" s="3"/>
      <c r="P11" s="12"/>
      <c r="Q11" s="21"/>
      <c r="R11" s="28"/>
      <c r="S11" s="49"/>
      <c r="T11" s="44"/>
      <c r="U11" s="42"/>
    </row>
    <row r="12" spans="1:22" s="19" customFormat="1" ht="12.75" customHeight="1">
      <c r="A12" s="14" t="str">
        <f>IF(ISNUMBER(FIND("40",C12)),2,IF(ISNUMBER(FIND("45",C12)),2,IF(ISNUMBER(FIND("20",C12)),1,"")))</f>
        <v/>
      </c>
      <c r="B12" s="22"/>
      <c r="C12" s="18"/>
      <c r="D12" s="25">
        <f t="shared" ref="D12" si="4">J12/1000</f>
        <v>0</v>
      </c>
      <c r="E12" s="30" t="s">
        <v>36</v>
      </c>
      <c r="F12" s="15" t="s">
        <v>11</v>
      </c>
      <c r="G12" s="15" t="s">
        <v>37</v>
      </c>
      <c r="H12" s="30"/>
      <c r="I12" s="30"/>
      <c r="J12" s="30"/>
      <c r="K12" s="31"/>
      <c r="L12" s="31"/>
      <c r="M12" s="43"/>
      <c r="N12" s="14" t="s">
        <v>41</v>
      </c>
      <c r="O12" s="15" t="s">
        <v>10</v>
      </c>
      <c r="P12" s="26"/>
      <c r="Q12" s="26"/>
      <c r="R12" s="115"/>
      <c r="S12" s="50"/>
      <c r="T12" s="44"/>
      <c r="U12" s="42"/>
      <c r="V12" s="10"/>
    </row>
    <row r="13" spans="1:22" s="19" customFormat="1" ht="12.75" customHeight="1">
      <c r="A13" s="14" t="str">
        <f>IF(ISNUMBER(FIND("40",C13)),2,IF(ISNUMBER(FIND("45",C13)),2,IF(ISNUMBER(FIND("20",C13)),1,"")))</f>
        <v/>
      </c>
      <c r="B13" s="22"/>
      <c r="C13" s="18"/>
      <c r="D13" s="25">
        <f t="shared" ref="D13" si="5">J13/1000</f>
        <v>0</v>
      </c>
      <c r="E13" s="30" t="s">
        <v>36</v>
      </c>
      <c r="F13" s="15" t="s">
        <v>11</v>
      </c>
      <c r="G13" s="15" t="s">
        <v>37</v>
      </c>
      <c r="H13" s="30"/>
      <c r="I13" s="30"/>
      <c r="J13" s="30"/>
      <c r="K13" s="31"/>
      <c r="L13" s="31"/>
      <c r="M13" s="43"/>
      <c r="N13" s="14" t="s">
        <v>41</v>
      </c>
      <c r="O13" s="15" t="s">
        <v>10</v>
      </c>
      <c r="P13" s="26"/>
      <c r="Q13" s="26"/>
      <c r="R13" s="115"/>
      <c r="S13" s="50"/>
      <c r="T13" s="44"/>
      <c r="U13" s="42"/>
      <c r="V13" s="10"/>
    </row>
    <row r="14" spans="1:22" s="10" customFormat="1" ht="12.75" customHeight="1">
      <c r="A14" s="67">
        <f>SUM(A12:A13)</f>
        <v>0</v>
      </c>
      <c r="B14" s="54"/>
      <c r="C14" s="53"/>
      <c r="D14" s="55">
        <f>SUM(D12:D13)</f>
        <v>0</v>
      </c>
      <c r="E14" s="109"/>
      <c r="F14" s="60"/>
      <c r="G14" s="53"/>
      <c r="H14" s="109"/>
      <c r="I14" s="109"/>
      <c r="J14" s="109"/>
      <c r="K14" s="56"/>
      <c r="L14" s="56"/>
      <c r="M14" s="110"/>
      <c r="N14" s="53"/>
      <c r="O14" s="53"/>
      <c r="P14" s="57"/>
      <c r="Q14" s="58"/>
      <c r="R14" s="59"/>
      <c r="S14" s="49">
        <f>ROUNDUP(A14/4,0)</f>
        <v>0</v>
      </c>
      <c r="T14" s="64"/>
      <c r="U14" s="61"/>
    </row>
    <row r="15" spans="1:22" s="10" customFormat="1" ht="12.75" customHeight="1">
      <c r="A15" s="6"/>
      <c r="B15" s="7"/>
      <c r="C15" s="6"/>
      <c r="D15" s="8"/>
      <c r="E15" s="30"/>
      <c r="F15" s="5"/>
      <c r="G15" s="6"/>
      <c r="H15" s="30"/>
      <c r="I15" s="30"/>
      <c r="J15" s="30"/>
      <c r="K15" s="32"/>
      <c r="L15" s="32"/>
      <c r="M15" s="43"/>
      <c r="N15" s="6"/>
      <c r="O15" s="6"/>
      <c r="P15" s="9"/>
      <c r="Q15" s="20"/>
      <c r="R15" s="27"/>
      <c r="S15" s="49"/>
      <c r="T15" s="44"/>
      <c r="U15" s="42"/>
    </row>
    <row r="16" spans="1:22" s="19" customFormat="1" ht="12.75" customHeight="1">
      <c r="A16" s="14" t="str">
        <f t="shared" ref="A16:A22" si="6">IF(ISNUMBER(FIND("40",C16)),2,IF(ISNUMBER(FIND("45",C16)),2,IF(ISNUMBER(FIND("20",C16)),1,"")))</f>
        <v/>
      </c>
      <c r="B16" s="17"/>
      <c r="C16" s="16"/>
      <c r="D16" s="25">
        <f t="shared" ref="D16" si="7">J16/1000</f>
        <v>0</v>
      </c>
      <c r="E16" s="30" t="s">
        <v>36</v>
      </c>
      <c r="F16" s="15" t="s">
        <v>11</v>
      </c>
      <c r="G16" s="15" t="s">
        <v>37</v>
      </c>
      <c r="H16" s="30"/>
      <c r="I16" s="30"/>
      <c r="J16" s="30"/>
      <c r="K16" s="33"/>
      <c r="L16" s="33"/>
      <c r="M16" s="43"/>
      <c r="N16" s="68" t="s">
        <v>41</v>
      </c>
      <c r="O16" s="69" t="s">
        <v>10</v>
      </c>
      <c r="P16" s="26"/>
      <c r="Q16" s="26"/>
      <c r="R16" s="115"/>
      <c r="S16" s="49"/>
      <c r="T16" s="44"/>
      <c r="U16" s="42"/>
      <c r="V16" s="10"/>
    </row>
    <row r="17" spans="1:23" s="19" customFormat="1" ht="12.75" customHeight="1">
      <c r="A17" s="14">
        <f t="shared" si="6"/>
        <v>2</v>
      </c>
      <c r="B17" s="22" t="s">
        <v>31</v>
      </c>
      <c r="C17" s="18" t="s">
        <v>29</v>
      </c>
      <c r="D17" s="25">
        <f>J17/1000</f>
        <v>16.058199999999999</v>
      </c>
      <c r="E17" s="30" t="s">
        <v>36</v>
      </c>
      <c r="F17" s="15" t="s">
        <v>11</v>
      </c>
      <c r="G17" s="15" t="s">
        <v>37</v>
      </c>
      <c r="H17" s="30" t="s">
        <v>38</v>
      </c>
      <c r="I17" s="30">
        <v>12058.2</v>
      </c>
      <c r="J17" s="30">
        <v>16058.2</v>
      </c>
      <c r="K17" s="31" t="s">
        <v>39</v>
      </c>
      <c r="L17" s="31" t="s">
        <v>40</v>
      </c>
      <c r="M17" s="43">
        <v>46056.333333333336</v>
      </c>
      <c r="N17" s="68" t="s">
        <v>41</v>
      </c>
      <c r="O17" s="69" t="s">
        <v>10</v>
      </c>
      <c r="P17" s="26"/>
      <c r="Q17" s="26"/>
      <c r="R17" s="115"/>
      <c r="S17" s="50"/>
      <c r="T17" s="44"/>
      <c r="U17" s="42"/>
      <c r="V17" s="10"/>
    </row>
    <row r="18" spans="1:23" s="19" customFormat="1" ht="12.75" customHeight="1">
      <c r="A18" s="14">
        <f t="shared" si="6"/>
        <v>2</v>
      </c>
      <c r="B18" s="22" t="s">
        <v>32</v>
      </c>
      <c r="C18" s="18" t="s">
        <v>29</v>
      </c>
      <c r="D18" s="25">
        <f>J18/1000</f>
        <v>17.5</v>
      </c>
      <c r="E18" s="30" t="s">
        <v>36</v>
      </c>
      <c r="F18" s="15" t="s">
        <v>11</v>
      </c>
      <c r="G18" s="15" t="s">
        <v>37</v>
      </c>
      <c r="H18" s="30" t="s">
        <v>38</v>
      </c>
      <c r="I18" s="30">
        <v>13500</v>
      </c>
      <c r="J18" s="30">
        <v>17500</v>
      </c>
      <c r="K18" s="31" t="s">
        <v>39</v>
      </c>
      <c r="L18" s="31" t="s">
        <v>40</v>
      </c>
      <c r="M18" s="43">
        <v>46056.333333333336</v>
      </c>
      <c r="N18" s="68" t="s">
        <v>41</v>
      </c>
      <c r="O18" s="69" t="s">
        <v>10</v>
      </c>
      <c r="P18" s="26"/>
      <c r="Q18" s="26"/>
      <c r="R18" s="115"/>
      <c r="S18" s="50"/>
      <c r="T18" s="44"/>
      <c r="U18" s="42"/>
      <c r="V18" s="10"/>
    </row>
    <row r="19" spans="1:23" s="19" customFormat="1" ht="12.75" customHeight="1">
      <c r="A19" s="14">
        <f t="shared" si="6"/>
        <v>2</v>
      </c>
      <c r="B19" s="22" t="s">
        <v>33</v>
      </c>
      <c r="C19" s="18" t="s">
        <v>29</v>
      </c>
      <c r="D19" s="25">
        <f>J19/1000</f>
        <v>14.1469</v>
      </c>
      <c r="E19" s="30" t="s">
        <v>36</v>
      </c>
      <c r="F19" s="15" t="s">
        <v>11</v>
      </c>
      <c r="G19" s="15" t="s">
        <v>37</v>
      </c>
      <c r="H19" s="30" t="s">
        <v>38</v>
      </c>
      <c r="I19" s="30">
        <v>10146.9</v>
      </c>
      <c r="J19" s="30">
        <v>14146.9</v>
      </c>
      <c r="K19" s="31" t="s">
        <v>39</v>
      </c>
      <c r="L19" s="31" t="s">
        <v>40</v>
      </c>
      <c r="M19" s="43">
        <v>46056.333333333336</v>
      </c>
      <c r="N19" s="68" t="s">
        <v>41</v>
      </c>
      <c r="O19" s="69" t="s">
        <v>10</v>
      </c>
      <c r="P19" s="26"/>
      <c r="Q19" s="26"/>
      <c r="R19" s="115"/>
      <c r="S19" s="50"/>
      <c r="T19" s="44"/>
      <c r="U19" s="42"/>
      <c r="V19" s="10"/>
    </row>
    <row r="20" spans="1:23" s="19" customFormat="1" ht="12.75" customHeight="1">
      <c r="A20" s="14">
        <f t="shared" si="6"/>
        <v>2</v>
      </c>
      <c r="B20" s="22" t="s">
        <v>34</v>
      </c>
      <c r="C20" s="18" t="s">
        <v>29</v>
      </c>
      <c r="D20" s="25">
        <f>J20/1000</f>
        <v>17.260000000000002</v>
      </c>
      <c r="E20" s="30" t="s">
        <v>36</v>
      </c>
      <c r="F20" s="15" t="s">
        <v>11</v>
      </c>
      <c r="G20" s="15" t="s">
        <v>37</v>
      </c>
      <c r="H20" s="30" t="s">
        <v>38</v>
      </c>
      <c r="I20" s="30">
        <v>13260</v>
      </c>
      <c r="J20" s="30">
        <v>17260</v>
      </c>
      <c r="K20" s="31" t="s">
        <v>39</v>
      </c>
      <c r="L20" s="31" t="s">
        <v>40</v>
      </c>
      <c r="M20" s="43">
        <v>46056.333333333336</v>
      </c>
      <c r="N20" s="68" t="s">
        <v>41</v>
      </c>
      <c r="O20" s="69" t="s">
        <v>10</v>
      </c>
      <c r="P20" s="26"/>
      <c r="Q20" s="26"/>
      <c r="R20" s="115"/>
      <c r="S20" s="50"/>
      <c r="T20" s="44"/>
      <c r="U20" s="42"/>
      <c r="V20" s="10"/>
    </row>
    <row r="21" spans="1:23" s="19" customFormat="1" ht="12.75" customHeight="1">
      <c r="A21" s="14">
        <f t="shared" si="6"/>
        <v>2</v>
      </c>
      <c r="B21" s="22" t="s">
        <v>35</v>
      </c>
      <c r="C21" s="18" t="s">
        <v>29</v>
      </c>
      <c r="D21" s="25">
        <f>J21/1000</f>
        <v>15.9086</v>
      </c>
      <c r="E21" s="30" t="s">
        <v>36</v>
      </c>
      <c r="F21" s="15" t="s">
        <v>11</v>
      </c>
      <c r="G21" s="15" t="s">
        <v>37</v>
      </c>
      <c r="H21" s="30" t="s">
        <v>38</v>
      </c>
      <c r="I21" s="30">
        <v>11908.6</v>
      </c>
      <c r="J21" s="30">
        <v>15908.6</v>
      </c>
      <c r="K21" s="31" t="s">
        <v>39</v>
      </c>
      <c r="L21" s="31" t="s">
        <v>40</v>
      </c>
      <c r="M21" s="43">
        <v>46056.333333333336</v>
      </c>
      <c r="N21" s="68" t="s">
        <v>41</v>
      </c>
      <c r="O21" s="69" t="s">
        <v>10</v>
      </c>
      <c r="P21" s="26"/>
      <c r="Q21" s="26"/>
      <c r="R21" s="115"/>
      <c r="S21" s="50"/>
      <c r="T21" s="44"/>
      <c r="U21" s="42"/>
      <c r="V21" s="10"/>
    </row>
    <row r="22" spans="1:23" s="19" customFormat="1" ht="12.75" customHeight="1">
      <c r="A22" s="14" t="str">
        <f t="shared" si="6"/>
        <v/>
      </c>
      <c r="B22" s="17"/>
      <c r="C22" s="16"/>
      <c r="D22" s="25">
        <f t="shared" ref="D22" si="8">J22/1000</f>
        <v>0</v>
      </c>
      <c r="E22" s="30" t="s">
        <v>36</v>
      </c>
      <c r="F22" s="15" t="s">
        <v>11</v>
      </c>
      <c r="G22" s="15" t="s">
        <v>37</v>
      </c>
      <c r="H22" s="30"/>
      <c r="I22" s="30"/>
      <c r="J22" s="30"/>
      <c r="K22" s="33"/>
      <c r="L22" s="33"/>
      <c r="M22" s="43"/>
      <c r="N22" s="68" t="s">
        <v>41</v>
      </c>
      <c r="O22" s="69" t="s">
        <v>10</v>
      </c>
      <c r="P22" s="26"/>
      <c r="Q22" s="26"/>
      <c r="R22" s="115"/>
      <c r="S22" s="49"/>
      <c r="T22" s="44"/>
      <c r="U22" s="42"/>
      <c r="V22" s="10"/>
    </row>
    <row r="23" spans="1:23" s="10" customFormat="1" ht="12.75" customHeight="1">
      <c r="A23" s="67">
        <f>SUM(A16:A22)</f>
        <v>10</v>
      </c>
      <c r="B23" s="54"/>
      <c r="C23" s="53"/>
      <c r="D23" s="55">
        <f>SUM(D16:D22)</f>
        <v>80.873700000000014</v>
      </c>
      <c r="E23" s="111"/>
      <c r="F23" s="53"/>
      <c r="G23" s="53"/>
      <c r="H23" s="111"/>
      <c r="I23" s="111"/>
      <c r="J23" s="111"/>
      <c r="K23" s="56"/>
      <c r="L23" s="56"/>
      <c r="M23" s="112"/>
      <c r="N23" s="53"/>
      <c r="O23" s="53"/>
      <c r="P23" s="72"/>
      <c r="Q23" s="58"/>
      <c r="R23" s="59"/>
      <c r="S23" s="49">
        <f>ROUNDUP(A23/4,0)</f>
        <v>3</v>
      </c>
      <c r="T23" s="64"/>
      <c r="U23" s="61"/>
    </row>
    <row r="24" spans="1:23" s="19" customFormat="1">
      <c r="A24" s="6"/>
      <c r="B24" s="7"/>
      <c r="C24" s="6"/>
      <c r="D24" s="8"/>
      <c r="E24" s="91"/>
      <c r="F24" s="6"/>
      <c r="G24" s="6"/>
      <c r="H24" s="91"/>
      <c r="I24" s="91"/>
      <c r="J24" s="91"/>
      <c r="K24" s="32"/>
      <c r="L24" s="32"/>
      <c r="M24" s="90"/>
      <c r="N24" s="6"/>
      <c r="O24" s="6"/>
      <c r="P24" s="89"/>
      <c r="Q24" s="20"/>
      <c r="R24" s="27"/>
      <c r="S24" s="49"/>
      <c r="T24" s="44"/>
      <c r="U24" s="42"/>
      <c r="V24" s="10"/>
    </row>
    <row r="25" spans="1:23" s="19" customFormat="1" ht="12.75" customHeight="1">
      <c r="A25" s="14" t="str">
        <f>IF(ISNUMBER(FIND("40",C25)),2,IF(ISNUMBER(FIND("45",C25)),2,IF(ISNUMBER(FIND("20",C25)),1,"")))</f>
        <v/>
      </c>
      <c r="B25" s="88"/>
      <c r="C25" s="14"/>
      <c r="D25" s="25">
        <f>J25/1000</f>
        <v>0</v>
      </c>
      <c r="E25" s="30" t="s">
        <v>36</v>
      </c>
      <c r="F25" s="14" t="s">
        <v>28</v>
      </c>
      <c r="G25" s="14" t="s">
        <v>37</v>
      </c>
      <c r="H25" s="30"/>
      <c r="I25" s="30"/>
      <c r="J25" s="30"/>
      <c r="K25" s="87"/>
      <c r="L25" s="87"/>
      <c r="M25" s="86"/>
      <c r="N25" s="76" t="s">
        <v>41</v>
      </c>
      <c r="O25" s="76" t="s">
        <v>27</v>
      </c>
      <c r="P25" s="71"/>
      <c r="Q25" s="85"/>
      <c r="R25" s="115"/>
      <c r="S25" s="70"/>
      <c r="T25" s="114"/>
      <c r="U25" s="84"/>
      <c r="V25" s="10"/>
      <c r="W25" s="108"/>
    </row>
    <row r="26" spans="1:23" s="19" customFormat="1" ht="12.75" customHeight="1">
      <c r="A26" s="14" t="str">
        <f>IF(ISNUMBER(FIND("40",C26)),2,IF(ISNUMBER(FIND("45",C26)),2,IF(ISNUMBER(FIND("20",C26)),1,"")))</f>
        <v/>
      </c>
      <c r="B26" s="88"/>
      <c r="C26" s="14"/>
      <c r="D26" s="25">
        <f>J26/1000</f>
        <v>0</v>
      </c>
      <c r="E26" s="30" t="s">
        <v>36</v>
      </c>
      <c r="F26" s="14" t="s">
        <v>28</v>
      </c>
      <c r="G26" s="14" t="s">
        <v>37</v>
      </c>
      <c r="H26" s="30"/>
      <c r="I26" s="30"/>
      <c r="J26" s="30"/>
      <c r="K26" s="87"/>
      <c r="L26" s="87"/>
      <c r="M26" s="86"/>
      <c r="N26" s="76" t="s">
        <v>41</v>
      </c>
      <c r="O26" s="76" t="s">
        <v>27</v>
      </c>
      <c r="P26" s="71"/>
      <c r="Q26" s="85"/>
      <c r="R26" s="115"/>
      <c r="S26" s="70"/>
      <c r="T26" s="44"/>
      <c r="U26" s="84"/>
      <c r="V26" s="10"/>
      <c r="W26" s="108"/>
    </row>
    <row r="27" spans="1:23" s="10" customFormat="1" ht="12.75" customHeight="1">
      <c r="A27" s="67">
        <f>SUM(A25:A26)</f>
        <v>0</v>
      </c>
      <c r="B27" s="53"/>
      <c r="C27" s="53"/>
      <c r="D27" s="55">
        <f>SUM(D25:D26)</f>
        <v>0</v>
      </c>
      <c r="E27" s="109"/>
      <c r="F27" s="53"/>
      <c r="G27" s="53"/>
      <c r="H27" s="109"/>
      <c r="I27" s="109"/>
      <c r="J27" s="109"/>
      <c r="K27" s="56"/>
      <c r="L27" s="56"/>
      <c r="M27" s="112"/>
      <c r="N27" s="53"/>
      <c r="O27" s="53"/>
      <c r="P27" s="72"/>
      <c r="Q27" s="72"/>
      <c r="R27" s="59"/>
      <c r="S27" s="49">
        <f>ROUNDUP(A27/4,0)</f>
        <v>0</v>
      </c>
      <c r="T27" s="64"/>
      <c r="U27" s="61"/>
    </row>
    <row r="28" spans="1:23" s="19" customFormat="1" ht="12.75" customHeight="1">
      <c r="A28" s="6"/>
      <c r="B28" s="17"/>
      <c r="C28" s="16"/>
      <c r="D28" s="6"/>
      <c r="E28" s="30"/>
      <c r="F28" s="16"/>
      <c r="G28" s="16"/>
      <c r="H28" s="30"/>
      <c r="I28" s="30"/>
      <c r="J28" s="30"/>
      <c r="K28" s="78"/>
      <c r="L28" s="78"/>
      <c r="M28" s="77"/>
      <c r="N28" s="18"/>
      <c r="O28" s="16"/>
      <c r="P28" s="75"/>
      <c r="Q28" s="83"/>
      <c r="R28" s="81"/>
      <c r="S28" s="49"/>
      <c r="T28" s="82"/>
      <c r="U28" s="80"/>
      <c r="V28" s="10"/>
    </row>
    <row r="29" spans="1:23" s="19" customFormat="1" ht="12.75" customHeight="1">
      <c r="A29" s="14" t="str">
        <f>IF(ISNUMBER(FIND("40",C29)),2,IF(ISNUMBER(FIND("45",C29)),2,IF(ISNUMBER(FIND("20",C29)),1,"")))</f>
        <v/>
      </c>
      <c r="B29" s="17"/>
      <c r="C29" s="16"/>
      <c r="D29" s="79">
        <f>J29/1000</f>
        <v>0</v>
      </c>
      <c r="E29" s="30" t="s">
        <v>36</v>
      </c>
      <c r="F29" s="16" t="s">
        <v>28</v>
      </c>
      <c r="G29" s="16" t="s">
        <v>37</v>
      </c>
      <c r="H29" s="30"/>
      <c r="I29" s="30"/>
      <c r="J29" s="30"/>
      <c r="K29" s="78"/>
      <c r="L29" s="78"/>
      <c r="M29" s="77"/>
      <c r="N29" s="76" t="s">
        <v>41</v>
      </c>
      <c r="O29" s="76" t="s">
        <v>27</v>
      </c>
      <c r="P29" s="71"/>
      <c r="Q29" s="75"/>
      <c r="R29" s="115"/>
      <c r="S29" s="49"/>
      <c r="T29" s="44"/>
      <c r="U29" s="80"/>
      <c r="V29" s="10"/>
      <c r="W29" s="108"/>
    </row>
    <row r="30" spans="1:23" s="19" customFormat="1" ht="12.75" customHeight="1">
      <c r="A30" s="14" t="str">
        <f>IF(ISNUMBER(FIND("40",C30)),2,IF(ISNUMBER(FIND("45",C30)),2,IF(ISNUMBER(FIND("20",C30)),1,"")))</f>
        <v/>
      </c>
      <c r="B30" s="17"/>
      <c r="C30" s="16"/>
      <c r="D30" s="79">
        <f>J30/1000</f>
        <v>0</v>
      </c>
      <c r="E30" s="30" t="s">
        <v>36</v>
      </c>
      <c r="F30" s="16" t="s">
        <v>28</v>
      </c>
      <c r="G30" s="16" t="s">
        <v>37</v>
      </c>
      <c r="H30" s="30"/>
      <c r="I30" s="30"/>
      <c r="J30" s="30"/>
      <c r="K30" s="78"/>
      <c r="L30" s="78"/>
      <c r="M30" s="77"/>
      <c r="N30" s="76" t="s">
        <v>41</v>
      </c>
      <c r="O30" s="76" t="s">
        <v>27</v>
      </c>
      <c r="P30" s="71"/>
      <c r="Q30" s="75"/>
      <c r="R30" s="115"/>
      <c r="S30" s="74"/>
      <c r="T30" s="44"/>
      <c r="U30" s="73"/>
      <c r="V30" s="10"/>
      <c r="W30" s="108"/>
    </row>
    <row r="31" spans="1:23" s="10" customFormat="1">
      <c r="A31" s="67">
        <f>SUM(A29:A30)</f>
        <v>0</v>
      </c>
      <c r="B31" s="54"/>
      <c r="C31" s="53"/>
      <c r="D31" s="55">
        <f>SUM(D29:D30)</f>
        <v>0</v>
      </c>
      <c r="E31" s="67"/>
      <c r="F31" s="53"/>
      <c r="G31" s="53"/>
      <c r="H31" s="67"/>
      <c r="I31" s="67"/>
      <c r="J31" s="67"/>
      <c r="K31" s="56"/>
      <c r="L31" s="56"/>
      <c r="M31" s="112"/>
      <c r="N31" s="53"/>
      <c r="O31" s="53"/>
      <c r="P31" s="72"/>
      <c r="Q31" s="72"/>
      <c r="R31" s="113"/>
      <c r="S31" s="49">
        <f>ROUNDUP(A31/4,0)</f>
        <v>0</v>
      </c>
      <c r="T31" s="64"/>
      <c r="U31" s="61"/>
    </row>
    <row r="32" spans="1:23" s="10" customFormat="1" ht="12.75" customHeight="1" thickBot="1">
      <c r="A32" s="95"/>
      <c r="B32" s="96"/>
      <c r="C32" s="95"/>
      <c r="D32" s="97"/>
      <c r="E32" s="98"/>
      <c r="F32" s="99"/>
      <c r="G32" s="95"/>
      <c r="H32" s="98"/>
      <c r="I32" s="98"/>
      <c r="J32" s="98"/>
      <c r="K32" s="100"/>
      <c r="L32" s="100"/>
      <c r="M32" s="101"/>
      <c r="N32" s="95"/>
      <c r="O32" s="95"/>
      <c r="P32" s="102"/>
      <c r="Q32" s="103"/>
      <c r="R32" s="104"/>
      <c r="S32" s="105"/>
      <c r="T32" s="106"/>
      <c r="U32" s="107"/>
    </row>
    <row r="33" spans="1:21" s="52" customFormat="1" ht="15" customHeight="1" thickTop="1" thickBot="1">
      <c r="A33" s="66">
        <f>SUM(A6,A10,A14,A23,A27,A31)</f>
        <v>10</v>
      </c>
      <c r="B33" s="116"/>
      <c r="C33" s="116"/>
      <c r="D33" s="63">
        <f>SUM(D6,D10,D14,D23,D27,D31)</f>
        <v>80.873700000000014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92" t="s">
        <v>14</v>
      </c>
      <c r="S33" s="51">
        <f>SUM(S6,S10,S14,S23,S27,S31)</f>
        <v>3</v>
      </c>
      <c r="T33" s="93"/>
      <c r="U33" s="94"/>
    </row>
    <row r="34" spans="1:21" ht="12.75" customHeight="1"/>
    <row r="35" spans="1:21" ht="12.75" customHeight="1"/>
    <row r="36" spans="1:21" ht="12.75" customHeight="1"/>
    <row r="37" spans="1:21" ht="12.75" customHeight="1"/>
    <row r="38" spans="1:21" ht="12.75" customHeight="1"/>
    <row r="39" spans="1:21" ht="12.75" customHeight="1"/>
    <row r="40" spans="1:21" ht="12.75" customHeight="1"/>
    <row r="41" spans="1:21" ht="12.75" customHeight="1"/>
    <row r="42" spans="1:21" ht="12.75" customHeight="1"/>
    <row r="43" spans="1:21" ht="12.75" customHeight="1"/>
    <row r="44" spans="1:21" ht="12.75" customHeight="1"/>
    <row r="45" spans="1:21" ht="12.75" customHeight="1">
      <c r="I45" s="65"/>
    </row>
    <row r="46" spans="1:21" ht="12.75" customHeight="1"/>
    <row r="47" spans="1:21" ht="12.75" customHeight="1"/>
    <row r="48" spans="1:21" ht="12.75" customHeight="1"/>
    <row r="49" spans="12:14" ht="12.75" customHeight="1">
      <c r="N49" s="65"/>
    </row>
    <row r="50" spans="12:14" ht="12.75" customHeight="1"/>
    <row r="51" spans="12:14" ht="12.75" customHeight="1"/>
    <row r="52" spans="12:14" ht="12.75" customHeight="1"/>
    <row r="53" spans="12:14" ht="12.75" customHeight="1"/>
    <row r="54" spans="12:14" ht="12.75" customHeight="1">
      <c r="L54" s="62"/>
    </row>
    <row r="55" spans="12:14" ht="12.75" customHeight="1"/>
    <row r="56" spans="12:14" ht="12.75" customHeight="1"/>
    <row r="57" spans="12:14" ht="12.75" customHeight="1"/>
    <row r="58" spans="12:14" ht="12.75" customHeight="1"/>
    <row r="59" spans="12:14" ht="12.75" customHeight="1"/>
    <row r="60" spans="12:14" ht="12.75" customHeight="1"/>
    <row r="61" spans="12:14" ht="12.75" customHeight="1"/>
    <row r="62" spans="12:14" ht="12.75" customHeight="1"/>
    <row r="63" spans="12:14" ht="12.75" customHeight="1"/>
    <row r="64" spans="12:1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</sheetData>
  <mergeCells count="10">
    <mergeCell ref="B33:C33"/>
    <mergeCell ref="E33:Q33"/>
    <mergeCell ref="T2:U2"/>
    <mergeCell ref="P2:R2"/>
    <mergeCell ref="S1:U1"/>
    <mergeCell ref="A2:J2"/>
    <mergeCell ref="A1:B1"/>
    <mergeCell ref="K2:O2"/>
    <mergeCell ref="C1:K1"/>
    <mergeCell ref="L1:R1"/>
  </mergeCells>
  <phoneticPr fontId="0" type="noConversion"/>
  <conditionalFormatting sqref="B1:B3 B5:B16 B22:B1048576">
    <cfRule type="duplicateValues" dxfId="3" priority="4"/>
  </conditionalFormatting>
  <conditionalFormatting sqref="B4">
    <cfRule type="duplicateValues" dxfId="2" priority="2"/>
  </conditionalFormatting>
  <conditionalFormatting sqref="B17:B21">
    <cfRule type="duplicateValues" dxfId="1" priority="1"/>
  </conditionalFormatting>
  <conditionalFormatting sqref="Q31:Q1048576 Q1:Q3 Q27:Q28 Q6:Q7 Q10:Q11 Q14:Q15 Q23:Q24">
    <cfRule type="duplicateValues" dxfId="0" priority="3"/>
  </conditionalFormatting>
  <pageMargins left="0.23622047244094488" right="0.23622047244094488" top="0.23622047244094488" bottom="0.23622047244094488" header="0.31496062992125984" footer="0.31496062992125984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Ladeliste</vt:lpstr>
      <vt:lpstr>Ladeliste!Drucktitel</vt:lpstr>
    </vt:vector>
  </TitlesOfParts>
  <Company>Agis-Aweca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A.T.A.</dc:creator>
  <cp:lastModifiedBy>Grosser, Daniela (Martin Tolksdorf Logistics GmbH)</cp:lastModifiedBy>
  <cp:lastPrinted>2018-01-11T08:41:58Z</cp:lastPrinted>
  <dcterms:created xsi:type="dcterms:W3CDTF">2009-05-04T06:44:03Z</dcterms:created>
  <dcterms:modified xsi:type="dcterms:W3CDTF">2026-01-05T12:35:28Z</dcterms:modified>
</cp:coreProperties>
</file>