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onure\OneDrive\Downloads\"/>
    </mc:Choice>
  </mc:AlternateContent>
  <xr:revisionPtr revIDLastSave="0" documentId="13_ncr:1_{D5C27EC4-3490-430B-9BD8-267E4A7A846D}" xr6:coauthVersionLast="47" xr6:coauthVersionMax="47" xr10:uidLastSave="{00000000-0000-0000-0000-000000000000}"/>
  <bookViews>
    <workbookView xWindow="-98" yWindow="-98" windowWidth="28996" windowHeight="1747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F5" i="1" a="1"/>
  <c r="F5" i="1" s="1"/>
  <c r="C3" i="1" l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L15" i="1" a="1"/>
  <c r="L15" i="1" s="1"/>
  <c r="M14" i="1"/>
  <c r="B14" i="1"/>
  <c r="M13" i="1"/>
  <c r="B13" i="1"/>
  <c r="M12" i="1"/>
  <c r="B12" i="1"/>
  <c r="M11" i="1"/>
  <c r="B11" i="1"/>
  <c r="M10" i="1"/>
  <c r="B10" i="1"/>
  <c r="M9" i="1"/>
  <c r="B9" i="1"/>
  <c r="M8" i="1"/>
  <c r="B8" i="1"/>
  <c r="M7" i="1"/>
  <c r="B7" i="1"/>
  <c r="B6" i="1"/>
  <c r="B5" i="1"/>
  <c r="B4" i="1"/>
  <c r="L3" i="1"/>
  <c r="B3" i="1"/>
  <c r="L2" i="1" a="1"/>
  <c r="L2" i="1" s="1"/>
  <c r="D2" i="1"/>
  <c r="C2" i="1"/>
  <c r="M5" i="1" l="1"/>
  <c r="D8" i="1"/>
  <c r="D9" i="1"/>
  <c r="D14" i="1"/>
  <c r="D10" i="1"/>
  <c r="D11" i="1"/>
  <c r="D7" i="1"/>
  <c r="D13" i="1"/>
  <c r="D4" i="1"/>
  <c r="D5" i="1"/>
  <c r="D12" i="1"/>
  <c r="M6" i="1"/>
  <c r="D6" i="1"/>
  <c r="D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<sst xmlns="http://schemas.openxmlformats.org/spreadsheetml/2006/main" count="35" uniqueCount="20">
  <si>
    <t>Anzahl der Arbeitstage pro Monat ohne Samstag, Sonntag, Feiertag und sonstige freie Tage</t>
  </si>
  <si>
    <t>Monat</t>
  </si>
  <si>
    <t>Datum für laufendes Jahr eingeben in Form z.B.  01.01.2026</t>
  </si>
  <si>
    <t>Datum</t>
  </si>
  <si>
    <t>Wochentag</t>
  </si>
  <si>
    <t>Feiertag</t>
  </si>
  <si>
    <t>Frei-Urlaub-Krank</t>
  </si>
  <si>
    <t>Neujahr</t>
  </si>
  <si>
    <t>Internationaler Frauentag</t>
  </si>
  <si>
    <t>Frei</t>
  </si>
  <si>
    <t>Karfreitag</t>
  </si>
  <si>
    <t>Urlaub</t>
  </si>
  <si>
    <t>Ostermontag</t>
  </si>
  <si>
    <t>Krank</t>
  </si>
  <si>
    <t>Tag der Arbeit</t>
  </si>
  <si>
    <t>Christi Himmelfahrt</t>
  </si>
  <si>
    <t>Pfingstmontag</t>
  </si>
  <si>
    <t>Tag der Deutschen Einheit</t>
  </si>
  <si>
    <t>1. Weihnachtsfeiertag</t>
  </si>
  <si>
    <t>2. Weihnachtsfeiertag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</si>
</sst>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yy"/>
    <numFmt numFmtId="165" formatCode="yyyy"/>
  </numFmts>
  <fonts count="11" x14ac:knownFonts="1">
    <font>
      <sz val="11"/>
      <color theme="1"/>
      <name val="Calibri"/>
      <family val="2"/>
      <scheme val="minor"/>
    </font>
    <font>
      <sz val="20"/>
      <color rgb="FF92D050"/>
      <name val="Calibri"/>
      <family val="2"/>
      <scheme val="minor"/>
    </font>
    <font>
      <sz val="14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4"/>
      <name val="Calibri"/>
      <family val="2"/>
      <scheme val="minor"/>
    </font>
    <font>
      <sz val="36"/>
      <color theme="9"/>
      <name val="Calibri"/>
      <family val="2"/>
      <scheme val="minor"/>
    </font>
    <font>
      <b/>
      <sz val="14"/>
      <color theme="4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theme="1"/>
      <name val="Aptos Narrow"/>
      <family val="2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4472C4"/>
        <bgColor indexed="64"/>
      </patternFill>
    </fill>
  </fills>
  <borders count="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ashed">
        <color auto="1"/>
      </bottom>
      <diagonal/>
    </border>
    <border>
      <left/>
      <right style="medium">
        <color auto="1"/>
      </right>
      <top style="thin">
        <color auto="1"/>
      </top>
      <bottom style="dashed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 style="medium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/>
      <top/>
      <bottom style="dashed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dashed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3" borderId="0" xfId="0" applyFill="1" applyProtection="1">
      <protection hidden="1"/>
    </xf>
    <xf numFmtId="0" fontId="7" fillId="3" borderId="0" xfId="0" applyFont="1" applyFill="1" applyAlignment="1" applyProtection="1">
      <alignment horizontal="center" vertical="center"/>
      <protection hidden="1"/>
    </xf>
    <xf numFmtId="0" fontId="8" fillId="3" borderId="0" xfId="0" applyFont="1" applyFill="1" applyProtection="1">
      <protection hidden="1"/>
    </xf>
    <xf numFmtId="14" fontId="4" fillId="4" borderId="24" xfId="0" applyNumberFormat="1" applyFont="1" applyFill="1" applyBorder="1" applyAlignment="1" applyProtection="1">
      <alignment horizontal="center" vertical="center"/>
      <protection locked="0"/>
    </xf>
    <xf numFmtId="0" fontId="4" fillId="4" borderId="25" xfId="0" applyFont="1" applyFill="1" applyBorder="1" applyAlignment="1" applyProtection="1">
      <alignment horizontal="center" vertical="center"/>
      <protection hidden="1"/>
    </xf>
    <xf numFmtId="0" fontId="4" fillId="4" borderId="26" xfId="0" applyFont="1" applyFill="1" applyBorder="1" applyAlignment="1" applyProtection="1">
      <alignment horizontal="left" indent="1"/>
      <protection locked="0"/>
    </xf>
    <xf numFmtId="14" fontId="4" fillId="4" borderId="29" xfId="0" applyNumberFormat="1" applyFont="1" applyFill="1" applyBorder="1" applyAlignment="1" applyProtection="1">
      <alignment horizontal="center" vertical="center"/>
      <protection locked="0"/>
    </xf>
    <xf numFmtId="0" fontId="4" fillId="4" borderId="30" xfId="0" applyFont="1" applyFill="1" applyBorder="1" applyAlignment="1" applyProtection="1">
      <alignment horizontal="center" vertical="center"/>
      <protection hidden="1"/>
    </xf>
    <xf numFmtId="0" fontId="4" fillId="4" borderId="31" xfId="0" applyFont="1" applyFill="1" applyBorder="1" applyAlignment="1" applyProtection="1">
      <alignment horizontal="left" indent="1"/>
      <protection locked="0"/>
    </xf>
    <xf numFmtId="164" fontId="4" fillId="5" borderId="9" xfId="0" applyNumberFormat="1" applyFont="1" applyFill="1" applyBorder="1" applyAlignment="1" applyProtection="1">
      <alignment horizontal="right" vertical="center"/>
      <protection hidden="1"/>
    </xf>
    <xf numFmtId="1" fontId="4" fillId="5" borderId="10" xfId="0" applyNumberFormat="1" applyFont="1" applyFill="1" applyBorder="1" applyAlignment="1" applyProtection="1">
      <alignment horizontal="center" vertical="center"/>
      <protection hidden="1"/>
    </xf>
    <xf numFmtId="0" fontId="4" fillId="5" borderId="10" xfId="0" applyFont="1" applyFill="1" applyBorder="1" applyAlignment="1" applyProtection="1">
      <alignment horizontal="center" vertical="center"/>
      <protection hidden="1"/>
    </xf>
    <xf numFmtId="0" fontId="0" fillId="5" borderId="0" xfId="0" applyFill="1" applyProtection="1">
      <protection hidden="1"/>
    </xf>
    <xf numFmtId="165" fontId="0" fillId="5" borderId="0" xfId="0" applyNumberFormat="1" applyFill="1" applyProtection="1">
      <protection hidden="1"/>
    </xf>
    <xf numFmtId="14" fontId="0" fillId="5" borderId="0" xfId="0" applyNumberFormat="1" applyFill="1" applyProtection="1">
      <protection hidden="1"/>
    </xf>
    <xf numFmtId="0" fontId="9" fillId="5" borderId="0" xfId="0" applyFont="1" applyFill="1" applyProtection="1">
      <protection hidden="1"/>
    </xf>
    <xf numFmtId="164" fontId="4" fillId="5" borderId="19" xfId="0" applyNumberFormat="1" applyFont="1" applyFill="1" applyBorder="1" applyAlignment="1" applyProtection="1">
      <alignment horizontal="right" vertical="center"/>
      <protection hidden="1"/>
    </xf>
    <xf numFmtId="0" fontId="4" fillId="5" borderId="14" xfId="0" applyFont="1" applyFill="1" applyBorder="1" applyAlignment="1" applyProtection="1">
      <alignment horizontal="center" vertical="center"/>
      <protection hidden="1"/>
    </xf>
    <xf numFmtId="0" fontId="10" fillId="5" borderId="20" xfId="0" applyFont="1" applyFill="1" applyBorder="1" applyProtection="1">
      <protection hidden="1"/>
    </xf>
    <xf numFmtId="0" fontId="10" fillId="5" borderId="0" xfId="0" applyFont="1" applyFill="1" applyProtection="1">
      <protection hidden="1"/>
    </xf>
    <xf numFmtId="0" fontId="0" fillId="5" borderId="20" xfId="0" applyFill="1" applyBorder="1" applyProtection="1">
      <protection hidden="1"/>
    </xf>
    <xf numFmtId="0" fontId="0" fillId="5" borderId="27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6" fillId="5" borderId="13" xfId="0" applyFont="1" applyFill="1" applyBorder="1" applyAlignment="1" applyProtection="1">
      <alignment horizontal="center" vertical="center"/>
      <protection hidden="1"/>
    </xf>
    <xf numFmtId="0" fontId="6" fillId="5" borderId="14" xfId="0" applyFont="1" applyFill="1" applyBorder="1" applyAlignment="1" applyProtection="1">
      <alignment horizontal="center" vertical="center"/>
      <protection hidden="1"/>
    </xf>
    <xf numFmtId="0" fontId="6" fillId="5" borderId="15" xfId="0" applyFont="1" applyFill="1" applyBorder="1" applyAlignment="1" applyProtection="1">
      <alignment horizontal="left" vertical="center" indent="1"/>
      <protection hidden="1"/>
    </xf>
    <xf numFmtId="14" fontId="4" fillId="5" borderId="16" xfId="0" applyNumberFormat="1" applyFont="1" applyFill="1" applyBorder="1" applyAlignment="1" applyProtection="1">
      <alignment horizontal="center" vertical="center"/>
      <protection hidden="1"/>
    </xf>
    <xf numFmtId="0" fontId="4" fillId="5" borderId="17" xfId="0" applyFont="1" applyFill="1" applyBorder="1" applyAlignment="1" applyProtection="1">
      <alignment horizontal="center" vertical="center"/>
      <protection hidden="1"/>
    </xf>
    <xf numFmtId="0" fontId="4" fillId="5" borderId="18" xfId="0" applyFont="1" applyFill="1" applyBorder="1" applyAlignment="1" applyProtection="1">
      <alignment horizontal="left" indent="1"/>
      <protection hidden="1"/>
    </xf>
    <xf numFmtId="0" fontId="0" fillId="6" borderId="0" xfId="0" applyFill="1" applyAlignment="1" applyProtection="1">
      <alignment horizontal="center" vertical="center"/>
      <protection hidden="1"/>
    </xf>
    <xf numFmtId="0" fontId="0" fillId="6" borderId="0" xfId="0" applyFill="1" applyProtection="1">
      <protection hidden="1"/>
    </xf>
    <xf numFmtId="1" fontId="0" fillId="6" borderId="0" xfId="0" applyNumberFormat="1" applyFill="1" applyAlignment="1" applyProtection="1">
      <alignment horizontal="center" vertical="center"/>
      <protection hidden="1"/>
    </xf>
    <xf numFmtId="0" fontId="2" fillId="6" borderId="4" xfId="0" applyFont="1" applyFill="1" applyBorder="1" applyAlignment="1" applyProtection="1">
      <alignment horizontal="center" vertical="center"/>
      <protection hidden="1"/>
    </xf>
    <xf numFmtId="0" fontId="2" fillId="6" borderId="5" xfId="0" applyFont="1" applyFill="1" applyBorder="1" applyAlignment="1" applyProtection="1">
      <alignment horizontal="center" vertical="center" wrapText="1"/>
      <protection hidden="1"/>
    </xf>
    <xf numFmtId="0" fontId="0" fillId="5" borderId="20" xfId="0" applyFill="1" applyBorder="1" applyAlignment="1" applyProtection="1">
      <alignment horizontal="center" vertical="center"/>
      <protection hidden="1"/>
    </xf>
    <xf numFmtId="0" fontId="0" fillId="5" borderId="0" xfId="0" applyFill="1" applyAlignment="1" applyProtection="1">
      <alignment horizontal="center" vertical="center"/>
      <protection hidden="1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1" fillId="6" borderId="2" xfId="0" applyFont="1" applyFill="1" applyBorder="1" applyAlignment="1" applyProtection="1">
      <alignment horizontal="center" vertical="center"/>
      <protection hidden="1"/>
    </xf>
    <xf numFmtId="0" fontId="1" fillId="6" borderId="3" xfId="0" applyFont="1" applyFill="1" applyBorder="1" applyAlignment="1" applyProtection="1">
      <alignment horizontal="center" vertical="center"/>
      <protection hidden="1"/>
    </xf>
    <xf numFmtId="0" fontId="2" fillId="6" borderId="6" xfId="0" applyFont="1" applyFill="1" applyBorder="1" applyAlignment="1" applyProtection="1">
      <alignment horizontal="center" vertical="center" wrapText="1"/>
      <protection hidden="1"/>
    </xf>
    <xf numFmtId="0" fontId="3" fillId="6" borderId="7" xfId="0" applyFont="1" applyFill="1" applyBorder="1" applyAlignment="1" applyProtection="1">
      <alignment horizontal="center" vertical="center" wrapText="1" shrinkToFit="1"/>
      <protection hidden="1"/>
    </xf>
    <xf numFmtId="0" fontId="3" fillId="6" borderId="6" xfId="0" applyFont="1" applyFill="1" applyBorder="1" applyAlignment="1" applyProtection="1">
      <alignment horizontal="center" vertical="center" wrapText="1" shrinkToFit="1"/>
      <protection hidden="1"/>
    </xf>
    <xf numFmtId="0" fontId="3" fillId="6" borderId="8" xfId="0" applyFont="1" applyFill="1" applyBorder="1" applyAlignment="1" applyProtection="1">
      <alignment horizontal="center" vertical="center" wrapText="1" shrinkToFit="1"/>
      <protection hidden="1"/>
    </xf>
    <xf numFmtId="165" fontId="5" fillId="6" borderId="0" xfId="0" applyNumberFormat="1" applyFont="1" applyFill="1" applyAlignment="1" applyProtection="1">
      <alignment horizontal="center" vertical="center"/>
      <protection locked="0"/>
    </xf>
    <xf numFmtId="0" fontId="2" fillId="6" borderId="11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2" fillId="6" borderId="12" xfId="0" applyFont="1" applyFill="1" applyBorder="1" applyAlignment="1" applyProtection="1">
      <alignment horizontal="center" vertical="center"/>
      <protection hidden="1"/>
    </xf>
    <xf numFmtId="14" fontId="2" fillId="2" borderId="21" xfId="0" applyNumberFormat="1" applyFont="1" applyFill="1" applyBorder="1" applyAlignment="1" applyProtection="1">
      <alignment horizontal="center" vertical="center"/>
      <protection hidden="1"/>
    </xf>
    <xf numFmtId="14" fontId="2" fillId="2" borderId="22" xfId="0" applyNumberFormat="1" applyFont="1" applyFill="1" applyBorder="1" applyAlignment="1" applyProtection="1">
      <alignment horizontal="center" vertical="center"/>
      <protection hidden="1"/>
    </xf>
    <xf numFmtId="14" fontId="2" fillId="2" borderId="23" xfId="0" applyNumberFormat="1" applyFont="1" applyFill="1" applyBorder="1" applyAlignment="1" applyProtection="1">
      <alignment horizontal="center" vertical="center"/>
      <protection hidden="1"/>
    </xf>
  </cellXfs>
  <cellStyles count="1">
    <cellStyle name="Standard" xfId="0" builtinId="0"/>
  </cellStyles>
  <dxfs count="22">
    <dxf>
      <font>
        <color rgb="FFC00000"/>
      </font>
    </dxf>
    <dxf>
      <font>
        <color rgb="FF00B0F0"/>
      </font>
    </dxf>
    <dxf>
      <font>
        <color theme="9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theme="9" tint="0.79998168889431442"/>
        </patternFill>
      </fill>
    </dxf>
    <dxf>
      <font>
        <b/>
        <i val="0"/>
      </font>
    </dxf>
    <dxf>
      <font>
        <color rgb="FFFF0000"/>
      </font>
    </dxf>
    <dxf>
      <font>
        <b/>
        <i val="0"/>
      </font>
    </dxf>
    <dxf>
      <font>
        <color rgb="FFFF0000"/>
      </font>
    </dxf>
    <dxf>
      <font>
        <color theme="0"/>
      </font>
      <fill>
        <patternFill>
          <bgColor rgb="FFFF0000"/>
        </patternFill>
      </fill>
    </dxf>
    <dxf>
      <font>
        <color theme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colors>
    <mruColors>
      <color rgb="FF4472C4"/>
      <color rgb="FF4472D5"/>
      <color rgb="FFBDD7EE"/>
      <color rgb="FFBDD7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Arbeitstage!F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400049</xdr:colOff>
      <xdr:row>0</xdr:row>
      <xdr:rowOff>180975</xdr:rowOff>
    </xdr:from>
    <xdr:to>
      <xdr:col>0</xdr:col>
      <xdr:colOff>760049</xdr:colOff>
      <xdr:row>0</xdr:row>
      <xdr:rowOff>612975</xdr:rowOff>
    </xdr:to>
    <xdr:sp macro="" textlink="">
      <xdr:nvSpPr>
        <xdr:cNvPr id="2" name="Pfeil: nach oben 1">
          <a:hlinkClick xmlns:r="http://schemas.openxmlformats.org/officeDocument/2006/relationships" r:id="rId1" tooltip="NACH OBEN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400049" y="180975"/>
          <a:ext cx="360000" cy="432000"/>
        </a:xfrm>
        <a:prstGeom prst="upArrow">
          <a:avLst/>
        </a:prstGeom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DE" sz="1100" kern="1200"/>
        </a:p>
      </xdr:txBody>
    </xdr:sp>
    <xdr:clientData fPrintsWithSheet="0"/>
  </xdr:twoCellAnchor>
  <xdr:twoCellAnchor>
    <xdr:from>
      <xdr:col>11</xdr:col>
      <xdr:colOff>38100</xdr:colOff>
      <xdr:row>4</xdr:row>
      <xdr:rowOff>44450</xdr:rowOff>
    </xdr:from>
    <xdr:to>
      <xdr:col>13</xdr:col>
      <xdr:colOff>3028950</xdr:colOff>
      <xdr:row>13</xdr:row>
      <xdr:rowOff>177800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2553950" y="1765300"/>
          <a:ext cx="5181600" cy="2247900"/>
        </a:xfrm>
        <a:prstGeom prst="rect">
          <a:avLst/>
        </a:prstGeom>
        <a:noFill/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de-DE" sz="2000">
              <a:solidFill>
                <a:srgbClr val="FF0000"/>
              </a:solidFill>
            </a:rPr>
            <a:t>Feiertage werden berechnet von der Tabelle 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A56"/>
  <sheetViews>
    <sheetView tabSelected="1" workbookViewId="0">
      <selection activeCell="C3" sqref="C3:C14"/>
    </sheetView>
  </sheetViews>
  <sheetFormatPr baseColWidth="10" defaultColWidth="10.796875" defaultRowHeight="14.25" x14ac:dyDescent="0.45"/>
  <cols>
    <col min="1" max="1" width="17.53125" style="1" customWidth="1"/>
    <col min="2" max="2" width="21.19921875" style="1" customWidth="1"/>
    <col min="3" max="3" width="18.73046875" style="1" customWidth="1"/>
    <col min="4" max="4" width="24.19921875" style="1" customWidth="1"/>
    <col min="5" max="5" width="10.796875" style="1"/>
    <col min="6" max="10" width="15.19921875" style="1" customWidth="1"/>
    <col min="11" max="11" width="10.796875" style="1"/>
    <col min="12" max="12" width="15.796875" style="1" customWidth="1"/>
    <col min="13" max="13" width="15.53125" style="1" customWidth="1"/>
    <col min="14" max="14" width="44" style="1" customWidth="1"/>
    <col min="15" max="26" width="10.796875" style="1"/>
    <col min="27" max="27" width="31.265625" style="1" customWidth="1"/>
    <col min="28" max="16384" width="10.796875" style="1"/>
  </cols>
  <sheetData>
    <row r="1" spans="2:27" ht="61.5" customHeight="1" x14ac:dyDescent="0.45">
      <c r="B1" s="37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9"/>
    </row>
    <row r="2" spans="2:27" ht="36" x14ac:dyDescent="0.45">
      <c r="B2" s="33" t="s">
        <v>1</v>
      </c>
      <c r="C2" s="34" t="str">
        <f>"Anzahl der"&amp;CHAR(10)&amp;"Arbeitstage"</f>
        <v>Anzahl der
Arbeitstage</v>
      </c>
      <c r="D2" s="34" t="str">
        <f>"Anzahl der"&amp;CHAR(10)&amp;"Arbeitsstunden x 8"</f>
        <v>Anzahl der
Arbeitsstunden x 8</v>
      </c>
      <c r="E2" s="30"/>
      <c r="F2" s="40" t="s">
        <v>2</v>
      </c>
      <c r="G2" s="40"/>
      <c r="H2" s="40"/>
      <c r="I2" s="40"/>
      <c r="J2" s="40"/>
      <c r="K2" s="31"/>
      <c r="L2" s="41" t="str">
        <f t="array" ref="L2">IF(SUMPRODUCT((YEAR(L16:L55)&lt;&gt;YEAR(F3))*(L16:L55&lt;&gt;"")), "Datum für einzelne abwesende Tage"&amp;CHAR(10)&amp;"ins Jahr "&amp;YEAR(F3)&amp;" ändern", "Folgende Tage werden automatisch abgezogen")</f>
        <v>Folgende Tage werden automatisch abgezogen</v>
      </c>
      <c r="M2" s="42"/>
      <c r="N2" s="43"/>
    </row>
    <row r="3" spans="2:27" ht="18" x14ac:dyDescent="0.45">
      <c r="B3" s="10">
        <f>DATE(YEAR($F$3),MONTH($F$3)+0,1)</f>
        <v>46023</v>
      </c>
      <c r="C3" s="11">
        <f>_xlfn.LET(_xlpm.ausn,_xlfn.VSTACK($L$5:$L$14,$L$16:$L$55),NETWORKDAYS(DATE(YEAR(B3),MONTH(B3),1),EOMONTH(B3,0),_xlpm.ausn))</f>
        <v>17</v>
      </c>
      <c r="D3" s="12">
        <f t="shared" ref="D3:D14" si="0">C3*8</f>
        <v>136</v>
      </c>
      <c r="E3" s="32"/>
      <c r="F3" s="44">
        <v>46023</v>
      </c>
      <c r="G3" s="44"/>
      <c r="H3" s="44"/>
      <c r="I3" s="44"/>
      <c r="J3" s="44"/>
      <c r="K3" s="31"/>
      <c r="L3" s="45" t="str">
        <f>"▼  Feiertage in Berlin "&amp;TEXT(F3,"JJJJ")&amp;"  ▼"</f>
        <v>▼  Feiertage in Berlin 2026  ▼</v>
      </c>
      <c r="M3" s="46"/>
      <c r="N3" s="47"/>
    </row>
    <row r="4" spans="2:27" ht="18" x14ac:dyDescent="0.45">
      <c r="B4" s="10">
        <f>DATE(YEAR($F$3),MONTH($F$3)+1,1)</f>
        <v>46054</v>
      </c>
      <c r="C4" s="11">
        <f t="shared" ref="C4:C14" si="1">_xlfn.LET(_xlpm.ausn,_xlfn.VSTACK($L$5:$L$14,$L$16:$L$55),NETWORKDAYS(DATE(YEAR(B4),MONTH(B4),1),EOMONTH(B4,0),_xlpm.ausn))</f>
        <v>15</v>
      </c>
      <c r="D4" s="12">
        <f t="shared" si="0"/>
        <v>120</v>
      </c>
      <c r="E4" s="31"/>
      <c r="F4" s="44"/>
      <c r="G4" s="44"/>
      <c r="H4" s="44"/>
      <c r="I4" s="44"/>
      <c r="J4" s="44"/>
      <c r="K4" s="31"/>
      <c r="L4" s="24" t="s">
        <v>3</v>
      </c>
      <c r="M4" s="25" t="s">
        <v>4</v>
      </c>
      <c r="N4" s="26" t="s">
        <v>5</v>
      </c>
      <c r="AA4" s="2" t="s">
        <v>6</v>
      </c>
    </row>
    <row r="5" spans="2:27" ht="18" x14ac:dyDescent="0.55000000000000004">
      <c r="B5" s="10">
        <f>DATE(YEAR($F$3),MONTH($F$3)+2,1)</f>
        <v>46082</v>
      </c>
      <c r="C5" s="11">
        <f t="shared" si="1"/>
        <v>21</v>
      </c>
      <c r="D5" s="12">
        <f t="shared" si="0"/>
        <v>168</v>
      </c>
      <c r="E5" s="13"/>
      <c r="F5" s="15" cm="1">
        <f t="array" ref="F5:F54">_xlfn.LET(_xlpm.ausn,_xlfn.VSTACK($L$5:$L$14,$L$16:$L$55),_xlpm.na,NETWORKDAYS(DATE(YEAR($B$3),MONTH($B$3),1),EOMONTH($B$3,0),_xlpm.ausn),_xlpm.ausn)</f>
        <v>46023</v>
      </c>
      <c r="G5" s="13"/>
      <c r="H5" s="13"/>
      <c r="I5" s="13"/>
      <c r="J5" s="13"/>
      <c r="K5" s="13"/>
      <c r="L5" s="27">
        <v>46023</v>
      </c>
      <c r="M5" s="28" t="str">
        <f t="shared" ref="M5:M14" si="2">IF(L5="","",TEXT(L5,"TTTT"))</f>
        <v>Donnerstag</v>
      </c>
      <c r="N5" s="29" t="s">
        <v>7</v>
      </c>
      <c r="AA5" s="3"/>
    </row>
    <row r="6" spans="2:27" ht="18" x14ac:dyDescent="0.55000000000000004">
      <c r="B6" s="10">
        <f>DATE(YEAR($F$3),MONTH($F$3)+3,1)</f>
        <v>46113</v>
      </c>
      <c r="C6" s="11">
        <f t="shared" si="1"/>
        <v>22</v>
      </c>
      <c r="D6" s="12">
        <f t="shared" si="0"/>
        <v>176</v>
      </c>
      <c r="E6" s="13"/>
      <c r="F6" s="15">
        <v>46089</v>
      </c>
      <c r="G6" s="13"/>
      <c r="H6" s="13"/>
      <c r="I6" s="13"/>
      <c r="J6" s="13"/>
      <c r="K6" s="13"/>
      <c r="L6" s="27">
        <v>46089</v>
      </c>
      <c r="M6" s="28" t="str">
        <f t="shared" si="2"/>
        <v>Sonntag</v>
      </c>
      <c r="N6" s="29" t="s">
        <v>8</v>
      </c>
      <c r="AA6" s="3" t="s">
        <v>9</v>
      </c>
    </row>
    <row r="7" spans="2:27" ht="18" x14ac:dyDescent="0.55000000000000004">
      <c r="B7" s="10">
        <f>DATE(YEAR($F$3),MONTH($F$3)+4,1)</f>
        <v>46143</v>
      </c>
      <c r="C7" s="11">
        <f t="shared" si="1"/>
        <v>19</v>
      </c>
      <c r="D7" s="12">
        <f t="shared" si="0"/>
        <v>152</v>
      </c>
      <c r="E7" s="13"/>
      <c r="F7" s="15">
        <v>46107</v>
      </c>
      <c r="G7" s="14"/>
      <c r="H7" s="15"/>
      <c r="I7" s="13"/>
      <c r="J7" s="13"/>
      <c r="K7" s="13"/>
      <c r="L7" s="27">
        <v>46107</v>
      </c>
      <c r="M7" s="28" t="str">
        <f t="shared" si="2"/>
        <v>Donnerstag</v>
      </c>
      <c r="N7" s="29" t="s">
        <v>10</v>
      </c>
      <c r="AA7" s="3" t="s">
        <v>11</v>
      </c>
    </row>
    <row r="8" spans="2:27" ht="18" x14ac:dyDescent="0.55000000000000004">
      <c r="B8" s="10">
        <f>DATE(YEAR($F$3),MONTH($F$3)+5,1)</f>
        <v>46174</v>
      </c>
      <c r="C8" s="11">
        <f t="shared" si="1"/>
        <v>22</v>
      </c>
      <c r="D8" s="12">
        <f t="shared" si="0"/>
        <v>176</v>
      </c>
      <c r="E8" s="13"/>
      <c r="F8" s="15">
        <v>46110</v>
      </c>
      <c r="G8" s="13"/>
      <c r="H8" s="16"/>
      <c r="I8" s="13"/>
      <c r="J8" s="13"/>
      <c r="K8" s="13"/>
      <c r="L8" s="27">
        <v>46110</v>
      </c>
      <c r="M8" s="28" t="str">
        <f t="shared" si="2"/>
        <v>Sonntag</v>
      </c>
      <c r="N8" s="29" t="s">
        <v>12</v>
      </c>
      <c r="AA8" s="3" t="s">
        <v>13</v>
      </c>
    </row>
    <row r="9" spans="2:27" ht="18" x14ac:dyDescent="0.55000000000000004">
      <c r="B9" s="10">
        <f>DATE(YEAR($F$3),MONTH($F$3)+6,1)</f>
        <v>46204</v>
      </c>
      <c r="C9" s="11">
        <f t="shared" si="1"/>
        <v>23</v>
      </c>
      <c r="D9" s="12">
        <f t="shared" si="0"/>
        <v>184</v>
      </c>
      <c r="E9" s="13"/>
      <c r="F9" s="15">
        <v>46143</v>
      </c>
      <c r="G9" s="13"/>
      <c r="H9" s="13"/>
      <c r="I9" s="13"/>
      <c r="J9" s="13"/>
      <c r="K9" s="13"/>
      <c r="L9" s="27">
        <v>46143</v>
      </c>
      <c r="M9" s="28" t="str">
        <f t="shared" si="2"/>
        <v>Freitag</v>
      </c>
      <c r="N9" s="29" t="s">
        <v>14</v>
      </c>
      <c r="AA9" s="3"/>
    </row>
    <row r="10" spans="2:27" ht="18" x14ac:dyDescent="0.55000000000000004">
      <c r="B10" s="10">
        <f>DATE(YEAR($F$3),MONTH($F$3)+7,1)</f>
        <v>46235</v>
      </c>
      <c r="C10" s="11">
        <f t="shared" si="1"/>
        <v>16</v>
      </c>
      <c r="D10" s="12">
        <f t="shared" si="0"/>
        <v>128</v>
      </c>
      <c r="E10" s="13"/>
      <c r="F10" s="15">
        <v>46148</v>
      </c>
      <c r="G10" s="16"/>
      <c r="H10" s="13"/>
      <c r="I10" s="13"/>
      <c r="J10" s="13"/>
      <c r="K10" s="13"/>
      <c r="L10" s="27">
        <v>46148</v>
      </c>
      <c r="M10" s="28" t="str">
        <f t="shared" si="2"/>
        <v>Mittwoch</v>
      </c>
      <c r="N10" s="29" t="s">
        <v>15</v>
      </c>
      <c r="AA10" s="3"/>
    </row>
    <row r="11" spans="2:27" ht="18" x14ac:dyDescent="0.55000000000000004">
      <c r="B11" s="10">
        <f>DATE(YEAR($F$3),MONTH($F$3)+8,1)</f>
        <v>46266</v>
      </c>
      <c r="C11" s="11">
        <f t="shared" si="1"/>
        <v>22</v>
      </c>
      <c r="D11" s="12">
        <f t="shared" si="0"/>
        <v>176</v>
      </c>
      <c r="E11" s="13"/>
      <c r="F11" s="15">
        <v>46159</v>
      </c>
      <c r="G11" s="13"/>
      <c r="H11" s="13"/>
      <c r="I11" s="13"/>
      <c r="J11" s="13"/>
      <c r="K11" s="13"/>
      <c r="L11" s="27">
        <v>46159</v>
      </c>
      <c r="M11" s="28" t="str">
        <f t="shared" si="2"/>
        <v>Sonntag</v>
      </c>
      <c r="N11" s="29" t="s">
        <v>16</v>
      </c>
      <c r="AA11" s="3"/>
    </row>
    <row r="12" spans="2:27" ht="18" x14ac:dyDescent="0.55000000000000004">
      <c r="B12" s="10">
        <f>DATE(YEAR($F$3),MONTH($F$3)+9,1)</f>
        <v>46296</v>
      </c>
      <c r="C12" s="11">
        <f t="shared" si="1"/>
        <v>22</v>
      </c>
      <c r="D12" s="12">
        <f t="shared" si="0"/>
        <v>176</v>
      </c>
      <c r="E12" s="13"/>
      <c r="F12" s="15">
        <v>46298</v>
      </c>
      <c r="G12" s="13"/>
      <c r="H12" s="13"/>
      <c r="I12" s="13"/>
      <c r="J12" s="13"/>
      <c r="K12" s="13"/>
      <c r="L12" s="27">
        <v>46298</v>
      </c>
      <c r="M12" s="28" t="str">
        <f t="shared" si="2"/>
        <v>Samstag</v>
      </c>
      <c r="N12" s="29" t="s">
        <v>17</v>
      </c>
      <c r="AA12" s="3"/>
    </row>
    <row r="13" spans="2:27" ht="18" x14ac:dyDescent="0.55000000000000004">
      <c r="B13" s="10">
        <f>DATE(YEAR($F$3),MONTH($F$3)+10,1)</f>
        <v>46327</v>
      </c>
      <c r="C13" s="11">
        <f t="shared" si="1"/>
        <v>21</v>
      </c>
      <c r="D13" s="12">
        <f t="shared" si="0"/>
        <v>168</v>
      </c>
      <c r="E13" s="13"/>
      <c r="F13" s="15">
        <v>46381</v>
      </c>
      <c r="G13" s="13"/>
      <c r="H13" s="13"/>
      <c r="I13" s="13"/>
      <c r="J13" s="13"/>
      <c r="K13" s="13"/>
      <c r="L13" s="27">
        <v>46381</v>
      </c>
      <c r="M13" s="28" t="str">
        <f t="shared" si="2"/>
        <v>Freitag</v>
      </c>
      <c r="N13" s="29" t="s">
        <v>18</v>
      </c>
      <c r="AA13" s="3"/>
    </row>
    <row r="14" spans="2:27" ht="18.399999999999999" thickBot="1" x14ac:dyDescent="0.6">
      <c r="B14" s="17">
        <f>DATE(YEAR($F$3),MONTH($F$3)+11,1)</f>
        <v>46357</v>
      </c>
      <c r="C14" s="11">
        <f t="shared" si="1"/>
        <v>21</v>
      </c>
      <c r="D14" s="18">
        <f t="shared" si="0"/>
        <v>168</v>
      </c>
      <c r="E14" s="13"/>
      <c r="F14" s="15">
        <v>46382</v>
      </c>
      <c r="G14" s="13"/>
      <c r="H14" s="13"/>
      <c r="I14" s="13"/>
      <c r="J14" s="13"/>
      <c r="K14" s="13"/>
      <c r="L14" s="27">
        <v>46382</v>
      </c>
      <c r="M14" s="28" t="str">
        <f t="shared" si="2"/>
        <v>Samstag</v>
      </c>
      <c r="N14" s="29" t="s">
        <v>19</v>
      </c>
      <c r="AA14" s="3"/>
    </row>
    <row r="15" spans="2:27" ht="27" customHeight="1" x14ac:dyDescent="0.55000000000000004">
      <c r="B15" s="19"/>
      <c r="C15" s="20"/>
      <c r="D15" s="20"/>
      <c r="E15" s="13"/>
      <c r="F15" s="15">
        <v>46024</v>
      </c>
      <c r="G15" s="13"/>
      <c r="H15" s="13"/>
      <c r="I15" s="13"/>
      <c r="J15" s="13"/>
      <c r="K15" s="13"/>
      <c r="L15" s="48" t="str">
        <f t="array" ref="L15">IF(SUMPRODUCT((YEAR(L16:L55)&lt;&gt;YEAR(F3))*(L16:L55&lt;&gt;"")), "▼     Datum für abwesende Tage ins Jahr "&amp;YEAR(F3)&amp;" ändern     ▼", "▼  Sonstige freie Tage - Frei - Urlaub - Krank  ▼")</f>
        <v>▼  Sonstige freie Tage - Frei - Urlaub - Krank  ▼</v>
      </c>
      <c r="M15" s="49"/>
      <c r="N15" s="50"/>
      <c r="AA15" s="3"/>
    </row>
    <row r="16" spans="2:27" ht="18" x14ac:dyDescent="0.55000000000000004">
      <c r="B16" s="35"/>
      <c r="C16" s="36"/>
      <c r="D16" s="36"/>
      <c r="E16" s="13"/>
      <c r="F16" s="15">
        <v>0</v>
      </c>
      <c r="G16" s="13"/>
      <c r="H16" s="13"/>
      <c r="I16" s="13"/>
      <c r="J16" s="13"/>
      <c r="K16" s="13"/>
      <c r="L16" s="4">
        <v>46024</v>
      </c>
      <c r="M16" s="5" t="str">
        <f t="shared" ref="M16:M55" si="3">IF(L16="","",TEXT(L16,"TTTT"))</f>
        <v>Freitag</v>
      </c>
      <c r="N16" s="6" t="s">
        <v>9</v>
      </c>
      <c r="AA16" s="3"/>
    </row>
    <row r="17" spans="2:27" ht="18" x14ac:dyDescent="0.55000000000000004">
      <c r="B17" s="21"/>
      <c r="C17" s="13"/>
      <c r="D17" s="13"/>
      <c r="E17" s="13"/>
      <c r="F17" s="15">
        <v>46062</v>
      </c>
      <c r="G17" s="13"/>
      <c r="H17" s="13"/>
      <c r="I17" s="13"/>
      <c r="J17" s="13"/>
      <c r="K17" s="13"/>
      <c r="L17" s="4"/>
      <c r="M17" s="5" t="str">
        <f t="shared" si="3"/>
        <v/>
      </c>
      <c r="N17" s="6"/>
      <c r="AA17" s="3"/>
    </row>
    <row r="18" spans="2:27" ht="18" x14ac:dyDescent="0.55000000000000004">
      <c r="B18" s="21"/>
      <c r="C18" s="13"/>
      <c r="D18" s="13"/>
      <c r="E18" s="13"/>
      <c r="F18" s="15">
        <v>46063</v>
      </c>
      <c r="G18" s="13"/>
      <c r="H18" s="13"/>
      <c r="I18" s="13"/>
      <c r="J18" s="13"/>
      <c r="K18" s="13"/>
      <c r="L18" s="4">
        <v>46062</v>
      </c>
      <c r="M18" s="5" t="str">
        <f t="shared" si="3"/>
        <v>Montag</v>
      </c>
      <c r="N18" s="6" t="s">
        <v>13</v>
      </c>
      <c r="AA18" s="3"/>
    </row>
    <row r="19" spans="2:27" ht="18" x14ac:dyDescent="0.55000000000000004">
      <c r="B19" s="21"/>
      <c r="C19" s="13"/>
      <c r="D19" s="13"/>
      <c r="E19" s="14"/>
      <c r="F19" s="15">
        <v>46064</v>
      </c>
      <c r="G19" s="13"/>
      <c r="H19" s="13"/>
      <c r="I19" s="13"/>
      <c r="J19" s="13"/>
      <c r="K19" s="13"/>
      <c r="L19" s="4">
        <v>46063</v>
      </c>
      <c r="M19" s="5" t="str">
        <f t="shared" si="3"/>
        <v>Dienstag</v>
      </c>
      <c r="N19" s="6" t="s">
        <v>13</v>
      </c>
      <c r="AA19" s="3"/>
    </row>
    <row r="20" spans="2:27" ht="18" x14ac:dyDescent="0.55000000000000004">
      <c r="B20" s="21"/>
      <c r="C20" s="15"/>
      <c r="D20" s="13"/>
      <c r="E20" s="13"/>
      <c r="F20" s="15">
        <v>46065</v>
      </c>
      <c r="G20" s="13"/>
      <c r="H20" s="13"/>
      <c r="I20" s="13"/>
      <c r="J20" s="13"/>
      <c r="K20" s="13"/>
      <c r="L20" s="4">
        <v>46064</v>
      </c>
      <c r="M20" s="5" t="str">
        <f t="shared" si="3"/>
        <v>Mittwoch</v>
      </c>
      <c r="N20" s="6" t="s">
        <v>13</v>
      </c>
      <c r="AA20" s="3"/>
    </row>
    <row r="21" spans="2:27" ht="18" x14ac:dyDescent="0.55000000000000004">
      <c r="B21" s="21"/>
      <c r="C21" s="13"/>
      <c r="D21" s="13"/>
      <c r="E21" s="13"/>
      <c r="F21" s="15">
        <v>46066</v>
      </c>
      <c r="G21" s="13"/>
      <c r="H21" s="13"/>
      <c r="I21" s="13"/>
      <c r="J21" s="13"/>
      <c r="K21" s="13"/>
      <c r="L21" s="4">
        <v>46065</v>
      </c>
      <c r="M21" s="5" t="str">
        <f t="shared" si="3"/>
        <v>Donnerstag</v>
      </c>
      <c r="N21" s="6" t="s">
        <v>13</v>
      </c>
      <c r="AA21" s="3"/>
    </row>
    <row r="22" spans="2:27" ht="18" x14ac:dyDescent="0.55000000000000004">
      <c r="B22" s="21"/>
      <c r="C22" s="13"/>
      <c r="D22" s="13"/>
      <c r="E22" s="13"/>
      <c r="F22" s="15">
        <v>0</v>
      </c>
      <c r="G22" s="13"/>
      <c r="H22" s="13"/>
      <c r="I22" s="13"/>
      <c r="J22" s="13"/>
      <c r="K22" s="13"/>
      <c r="L22" s="4">
        <v>46066</v>
      </c>
      <c r="M22" s="5" t="str">
        <f t="shared" si="3"/>
        <v>Freitag</v>
      </c>
      <c r="N22" s="6" t="s">
        <v>13</v>
      </c>
      <c r="AA22" s="3"/>
    </row>
    <row r="23" spans="2:27" ht="18" x14ac:dyDescent="0.55000000000000004">
      <c r="B23" s="21"/>
      <c r="C23" s="13"/>
      <c r="D23" s="13"/>
      <c r="E23" s="13"/>
      <c r="F23" s="15">
        <v>0</v>
      </c>
      <c r="G23" s="13"/>
      <c r="H23" s="13"/>
      <c r="I23" s="13"/>
      <c r="J23" s="13"/>
      <c r="K23" s="13"/>
      <c r="L23" s="4"/>
      <c r="M23" s="5" t="str">
        <f t="shared" si="3"/>
        <v/>
      </c>
      <c r="N23" s="6"/>
      <c r="AA23" s="3"/>
    </row>
    <row r="24" spans="2:27" ht="18" x14ac:dyDescent="0.55000000000000004">
      <c r="B24" s="21"/>
      <c r="C24" s="13"/>
      <c r="D24" s="13"/>
      <c r="E24" s="13"/>
      <c r="F24" s="15">
        <v>46237</v>
      </c>
      <c r="G24" s="13"/>
      <c r="H24" s="13"/>
      <c r="I24" s="13"/>
      <c r="J24" s="13"/>
      <c r="K24" s="13"/>
      <c r="L24" s="4"/>
      <c r="M24" s="5" t="str">
        <f t="shared" si="3"/>
        <v/>
      </c>
      <c r="N24" s="6"/>
      <c r="AA24" s="3"/>
    </row>
    <row r="25" spans="2:27" ht="18" x14ac:dyDescent="0.55000000000000004">
      <c r="B25" s="21"/>
      <c r="C25" s="13"/>
      <c r="D25" s="13"/>
      <c r="E25" s="13"/>
      <c r="F25" s="15">
        <v>46238</v>
      </c>
      <c r="G25" s="13"/>
      <c r="H25" s="13"/>
      <c r="I25" s="13"/>
      <c r="J25" s="13"/>
      <c r="K25" s="13"/>
      <c r="L25" s="4">
        <v>46237</v>
      </c>
      <c r="M25" s="5" t="str">
        <f t="shared" si="3"/>
        <v>Montag</v>
      </c>
      <c r="N25" s="6" t="s">
        <v>11</v>
      </c>
      <c r="AA25" s="3"/>
    </row>
    <row r="26" spans="2:27" ht="18" x14ac:dyDescent="0.55000000000000004">
      <c r="B26" s="21"/>
      <c r="C26" s="13"/>
      <c r="D26" s="13"/>
      <c r="E26" s="13"/>
      <c r="F26" s="15">
        <v>46239</v>
      </c>
      <c r="G26" s="13"/>
      <c r="H26" s="13"/>
      <c r="I26" s="13"/>
      <c r="J26" s="13"/>
      <c r="K26" s="13"/>
      <c r="L26" s="4">
        <v>46238</v>
      </c>
      <c r="M26" s="5" t="str">
        <f t="shared" si="3"/>
        <v>Dienstag</v>
      </c>
      <c r="N26" s="6" t="s">
        <v>11</v>
      </c>
      <c r="AA26" s="3"/>
    </row>
    <row r="27" spans="2:27" ht="18" x14ac:dyDescent="0.55000000000000004">
      <c r="B27" s="21"/>
      <c r="C27" s="13"/>
      <c r="D27" s="13"/>
      <c r="E27" s="13"/>
      <c r="F27" s="15">
        <v>46240</v>
      </c>
      <c r="G27" s="13"/>
      <c r="H27" s="13"/>
      <c r="I27" s="13"/>
      <c r="J27" s="13"/>
      <c r="K27" s="13"/>
      <c r="L27" s="4">
        <v>46239</v>
      </c>
      <c r="M27" s="5" t="str">
        <f t="shared" si="3"/>
        <v>Mittwoch</v>
      </c>
      <c r="N27" s="6" t="s">
        <v>11</v>
      </c>
      <c r="AA27" s="3"/>
    </row>
    <row r="28" spans="2:27" ht="18" x14ac:dyDescent="0.55000000000000004">
      <c r="B28" s="21"/>
      <c r="C28" s="15"/>
      <c r="D28" s="13"/>
      <c r="E28" s="13"/>
      <c r="F28" s="15">
        <v>46241</v>
      </c>
      <c r="G28" s="13"/>
      <c r="H28" s="13"/>
      <c r="I28" s="13"/>
      <c r="J28" s="13"/>
      <c r="K28" s="13"/>
      <c r="L28" s="4">
        <v>46240</v>
      </c>
      <c r="M28" s="5" t="str">
        <f t="shared" si="3"/>
        <v>Donnerstag</v>
      </c>
      <c r="N28" s="6" t="s">
        <v>11</v>
      </c>
      <c r="AA28" s="3"/>
    </row>
    <row r="29" spans="2:27" ht="18" x14ac:dyDescent="0.55000000000000004">
      <c r="B29" s="21"/>
      <c r="C29" s="13"/>
      <c r="D29" s="13"/>
      <c r="E29" s="13"/>
      <c r="F29" s="15">
        <v>0</v>
      </c>
      <c r="G29" s="13"/>
      <c r="H29" s="13"/>
      <c r="I29" s="13"/>
      <c r="J29" s="13"/>
      <c r="K29" s="13"/>
      <c r="L29" s="4">
        <v>46241</v>
      </c>
      <c r="M29" s="5" t="str">
        <f t="shared" si="3"/>
        <v>Freitag</v>
      </c>
      <c r="N29" s="6" t="s">
        <v>11</v>
      </c>
    </row>
    <row r="30" spans="2:27" ht="18" x14ac:dyDescent="0.55000000000000004">
      <c r="B30" s="21"/>
      <c r="C30" s="13"/>
      <c r="D30" s="13"/>
      <c r="E30" s="13"/>
      <c r="F30" s="15">
        <v>46380</v>
      </c>
      <c r="G30" s="13"/>
      <c r="H30" s="13"/>
      <c r="I30" s="13"/>
      <c r="J30" s="13"/>
      <c r="K30" s="13"/>
      <c r="L30" s="4"/>
      <c r="M30" s="5" t="str">
        <f t="shared" si="3"/>
        <v/>
      </c>
      <c r="N30" s="6"/>
    </row>
    <row r="31" spans="2:27" ht="18" x14ac:dyDescent="0.55000000000000004">
      <c r="B31" s="21"/>
      <c r="C31" s="13"/>
      <c r="D31" s="13"/>
      <c r="E31" s="13"/>
      <c r="F31" s="15">
        <v>0</v>
      </c>
      <c r="G31" s="13"/>
      <c r="H31" s="13"/>
      <c r="I31" s="13"/>
      <c r="J31" s="13"/>
      <c r="K31" s="13"/>
      <c r="L31" s="4">
        <v>46380</v>
      </c>
      <c r="M31" s="5" t="str">
        <f t="shared" si="3"/>
        <v>Donnerstag</v>
      </c>
      <c r="N31" s="6" t="s">
        <v>9</v>
      </c>
    </row>
    <row r="32" spans="2:27" ht="18" x14ac:dyDescent="0.55000000000000004">
      <c r="B32" s="21"/>
      <c r="C32" s="13"/>
      <c r="D32" s="13"/>
      <c r="E32" s="13"/>
      <c r="F32" s="15">
        <v>46027</v>
      </c>
      <c r="G32" s="13"/>
      <c r="H32" s="13"/>
      <c r="I32" s="13"/>
      <c r="J32" s="13"/>
      <c r="K32" s="13"/>
      <c r="L32" s="4"/>
      <c r="M32" s="5" t="str">
        <f t="shared" si="3"/>
        <v/>
      </c>
      <c r="N32" s="6"/>
    </row>
    <row r="33" spans="2:14" ht="18" x14ac:dyDescent="0.55000000000000004">
      <c r="B33" s="21"/>
      <c r="C33" s="13"/>
      <c r="D33" s="13"/>
      <c r="E33" s="13"/>
      <c r="F33" s="15">
        <v>46028</v>
      </c>
      <c r="G33" s="13"/>
      <c r="H33" s="13"/>
      <c r="I33" s="13"/>
      <c r="J33" s="13"/>
      <c r="K33" s="13"/>
      <c r="L33" s="4">
        <v>46027</v>
      </c>
      <c r="M33" s="5" t="str">
        <f t="shared" si="3"/>
        <v>Montag</v>
      </c>
      <c r="N33" s="6" t="s">
        <v>11</v>
      </c>
    </row>
    <row r="34" spans="2:14" ht="18" x14ac:dyDescent="0.55000000000000004">
      <c r="B34" s="21"/>
      <c r="C34" s="13"/>
      <c r="D34" s="13"/>
      <c r="E34" s="13"/>
      <c r="F34" s="15">
        <v>46029</v>
      </c>
      <c r="G34" s="13"/>
      <c r="H34" s="13"/>
      <c r="I34" s="13"/>
      <c r="J34" s="13"/>
      <c r="K34" s="13"/>
      <c r="L34" s="4">
        <v>46028</v>
      </c>
      <c r="M34" s="5" t="str">
        <f t="shared" si="3"/>
        <v>Dienstag</v>
      </c>
      <c r="N34" s="6" t="s">
        <v>9</v>
      </c>
    </row>
    <row r="35" spans="2:14" ht="18" x14ac:dyDescent="0.55000000000000004">
      <c r="B35" s="21"/>
      <c r="C35" s="13"/>
      <c r="D35" s="13"/>
      <c r="E35" s="13"/>
      <c r="F35" s="15">
        <v>0</v>
      </c>
      <c r="G35" s="13"/>
      <c r="H35" s="13"/>
      <c r="I35" s="13"/>
      <c r="J35" s="13"/>
      <c r="K35" s="13"/>
      <c r="L35" s="4">
        <v>46029</v>
      </c>
      <c r="M35" s="5" t="str">
        <f t="shared" si="3"/>
        <v>Mittwoch</v>
      </c>
      <c r="N35" s="6" t="s">
        <v>13</v>
      </c>
    </row>
    <row r="36" spans="2:14" ht="18" x14ac:dyDescent="0.55000000000000004">
      <c r="B36" s="21"/>
      <c r="C36" s="13"/>
      <c r="D36" s="13"/>
      <c r="E36" s="13"/>
      <c r="F36" s="15">
        <v>0</v>
      </c>
      <c r="G36" s="13"/>
      <c r="H36" s="13"/>
      <c r="I36" s="13"/>
      <c r="J36" s="13"/>
      <c r="K36" s="13"/>
      <c r="L36" s="4"/>
      <c r="M36" s="5" t="str">
        <f t="shared" si="3"/>
        <v/>
      </c>
      <c r="N36" s="6"/>
    </row>
    <row r="37" spans="2:14" ht="18" x14ac:dyDescent="0.55000000000000004">
      <c r="B37" s="21"/>
      <c r="C37" s="13"/>
      <c r="D37" s="13"/>
      <c r="E37" s="13"/>
      <c r="F37" s="15">
        <v>0</v>
      </c>
      <c r="G37" s="13"/>
      <c r="H37" s="13"/>
      <c r="I37" s="13"/>
      <c r="J37" s="13"/>
      <c r="K37" s="13"/>
      <c r="L37" s="4"/>
      <c r="M37" s="5" t="str">
        <f t="shared" si="3"/>
        <v/>
      </c>
      <c r="N37" s="6"/>
    </row>
    <row r="38" spans="2:14" ht="18" x14ac:dyDescent="0.55000000000000004">
      <c r="B38" s="21"/>
      <c r="C38" s="13"/>
      <c r="D38" s="13"/>
      <c r="E38" s="13"/>
      <c r="F38" s="15">
        <v>0</v>
      </c>
      <c r="G38" s="13"/>
      <c r="H38" s="13"/>
      <c r="I38" s="13"/>
      <c r="J38" s="13"/>
      <c r="K38" s="13"/>
      <c r="L38" s="4"/>
      <c r="M38" s="5" t="str">
        <f t="shared" si="3"/>
        <v/>
      </c>
      <c r="N38" s="6"/>
    </row>
    <row r="39" spans="2:14" ht="18" x14ac:dyDescent="0.55000000000000004">
      <c r="B39" s="21"/>
      <c r="C39" s="13"/>
      <c r="D39" s="13"/>
      <c r="E39" s="13"/>
      <c r="F39" s="15">
        <v>0</v>
      </c>
      <c r="G39" s="13"/>
      <c r="H39" s="13"/>
      <c r="I39" s="13"/>
      <c r="J39" s="13"/>
      <c r="K39" s="13"/>
      <c r="L39" s="4"/>
      <c r="M39" s="5" t="str">
        <f t="shared" si="3"/>
        <v/>
      </c>
      <c r="N39" s="6"/>
    </row>
    <row r="40" spans="2:14" ht="18" x14ac:dyDescent="0.55000000000000004">
      <c r="B40" s="21"/>
      <c r="C40" s="13"/>
      <c r="D40" s="13"/>
      <c r="E40" s="13"/>
      <c r="F40" s="15">
        <v>0</v>
      </c>
      <c r="G40" s="13"/>
      <c r="H40" s="13"/>
      <c r="I40" s="13"/>
      <c r="J40" s="13"/>
      <c r="K40" s="13"/>
      <c r="L40" s="4"/>
      <c r="M40" s="5" t="str">
        <f t="shared" si="3"/>
        <v/>
      </c>
      <c r="N40" s="6"/>
    </row>
    <row r="41" spans="2:14" ht="18" x14ac:dyDescent="0.55000000000000004">
      <c r="B41" s="21"/>
      <c r="C41" s="13"/>
      <c r="D41" s="13"/>
      <c r="E41" s="13"/>
      <c r="F41" s="15">
        <v>0</v>
      </c>
      <c r="G41" s="13"/>
      <c r="H41" s="13"/>
      <c r="I41" s="13"/>
      <c r="J41" s="13"/>
      <c r="K41" s="13"/>
      <c r="L41" s="4"/>
      <c r="M41" s="5" t="str">
        <f t="shared" si="3"/>
        <v/>
      </c>
      <c r="N41" s="6"/>
    </row>
    <row r="42" spans="2:14" ht="18" x14ac:dyDescent="0.55000000000000004">
      <c r="B42" s="21"/>
      <c r="C42" s="13"/>
      <c r="D42" s="13"/>
      <c r="E42" s="13"/>
      <c r="F42" s="15">
        <v>0</v>
      </c>
      <c r="G42" s="13"/>
      <c r="H42" s="13"/>
      <c r="I42" s="13"/>
      <c r="J42" s="13"/>
      <c r="K42" s="13"/>
      <c r="L42" s="4"/>
      <c r="M42" s="5" t="str">
        <f t="shared" si="3"/>
        <v/>
      </c>
      <c r="N42" s="6"/>
    </row>
    <row r="43" spans="2:14" ht="18" x14ac:dyDescent="0.55000000000000004">
      <c r="B43" s="21"/>
      <c r="C43" s="13"/>
      <c r="D43" s="13"/>
      <c r="E43" s="13"/>
      <c r="F43" s="15">
        <v>0</v>
      </c>
      <c r="G43" s="13"/>
      <c r="H43" s="13"/>
      <c r="I43" s="13"/>
      <c r="J43" s="13"/>
      <c r="K43" s="13"/>
      <c r="L43" s="4"/>
      <c r="M43" s="5" t="str">
        <f t="shared" si="3"/>
        <v/>
      </c>
      <c r="N43" s="6"/>
    </row>
    <row r="44" spans="2:14" ht="18" x14ac:dyDescent="0.55000000000000004">
      <c r="B44" s="21"/>
      <c r="C44" s="13"/>
      <c r="D44" s="13"/>
      <c r="E44" s="13"/>
      <c r="F44" s="15">
        <v>0</v>
      </c>
      <c r="G44" s="13"/>
      <c r="H44" s="13"/>
      <c r="I44" s="13"/>
      <c r="J44" s="13"/>
      <c r="K44" s="13"/>
      <c r="L44" s="4"/>
      <c r="M44" s="5" t="str">
        <f t="shared" si="3"/>
        <v/>
      </c>
      <c r="N44" s="6"/>
    </row>
    <row r="45" spans="2:14" ht="18" x14ac:dyDescent="0.55000000000000004">
      <c r="B45" s="21"/>
      <c r="C45" s="13"/>
      <c r="D45" s="13"/>
      <c r="E45" s="13"/>
      <c r="F45" s="15">
        <v>0</v>
      </c>
      <c r="G45" s="13"/>
      <c r="H45" s="13"/>
      <c r="I45" s="13"/>
      <c r="J45" s="13"/>
      <c r="K45" s="13"/>
      <c r="L45" s="4"/>
      <c r="M45" s="5" t="str">
        <f t="shared" si="3"/>
        <v/>
      </c>
      <c r="N45" s="6"/>
    </row>
    <row r="46" spans="2:14" ht="18" x14ac:dyDescent="0.55000000000000004">
      <c r="B46" s="21"/>
      <c r="C46" s="13"/>
      <c r="D46" s="13"/>
      <c r="E46" s="13"/>
      <c r="F46" s="15">
        <v>0</v>
      </c>
      <c r="G46" s="13"/>
      <c r="H46" s="13"/>
      <c r="I46" s="13"/>
      <c r="J46" s="13"/>
      <c r="K46" s="13"/>
      <c r="L46" s="4"/>
      <c r="M46" s="5" t="str">
        <f t="shared" si="3"/>
        <v/>
      </c>
      <c r="N46" s="6"/>
    </row>
    <row r="47" spans="2:14" ht="18" x14ac:dyDescent="0.55000000000000004">
      <c r="B47" s="21"/>
      <c r="C47" s="13"/>
      <c r="D47" s="13"/>
      <c r="E47" s="13"/>
      <c r="F47" s="15">
        <v>0</v>
      </c>
      <c r="G47" s="13"/>
      <c r="H47" s="13"/>
      <c r="I47" s="13"/>
      <c r="J47" s="13"/>
      <c r="K47" s="13"/>
      <c r="L47" s="4"/>
      <c r="M47" s="5" t="str">
        <f t="shared" si="3"/>
        <v/>
      </c>
      <c r="N47" s="6"/>
    </row>
    <row r="48" spans="2:14" ht="18" x14ac:dyDescent="0.55000000000000004">
      <c r="B48" s="21"/>
      <c r="C48" s="13"/>
      <c r="D48" s="13"/>
      <c r="E48" s="13"/>
      <c r="F48" s="15">
        <v>0</v>
      </c>
      <c r="G48" s="13"/>
      <c r="H48" s="13"/>
      <c r="I48" s="13"/>
      <c r="J48" s="13"/>
      <c r="K48" s="13"/>
      <c r="L48" s="4"/>
      <c r="M48" s="5" t="str">
        <f t="shared" si="3"/>
        <v/>
      </c>
      <c r="N48" s="6"/>
    </row>
    <row r="49" spans="2:14" ht="18" x14ac:dyDescent="0.55000000000000004">
      <c r="B49" s="21"/>
      <c r="C49" s="13"/>
      <c r="D49" s="13"/>
      <c r="E49" s="13"/>
      <c r="F49" s="15">
        <v>0</v>
      </c>
      <c r="G49" s="13"/>
      <c r="H49" s="13"/>
      <c r="I49" s="13"/>
      <c r="J49" s="13"/>
      <c r="K49" s="13"/>
      <c r="L49" s="4"/>
      <c r="M49" s="5" t="str">
        <f t="shared" si="3"/>
        <v/>
      </c>
      <c r="N49" s="6"/>
    </row>
    <row r="50" spans="2:14" ht="18" x14ac:dyDescent="0.55000000000000004">
      <c r="B50" s="21"/>
      <c r="C50" s="13"/>
      <c r="D50" s="13"/>
      <c r="E50" s="13"/>
      <c r="F50" s="15">
        <v>0</v>
      </c>
      <c r="G50" s="13"/>
      <c r="H50" s="13"/>
      <c r="I50" s="13"/>
      <c r="J50" s="13"/>
      <c r="K50" s="13"/>
      <c r="L50" s="4"/>
      <c r="M50" s="5" t="str">
        <f t="shared" si="3"/>
        <v/>
      </c>
      <c r="N50" s="6"/>
    </row>
    <row r="51" spans="2:14" ht="18" x14ac:dyDescent="0.55000000000000004">
      <c r="B51" s="21"/>
      <c r="C51" s="13"/>
      <c r="D51" s="13"/>
      <c r="E51" s="13"/>
      <c r="F51" s="15">
        <v>0</v>
      </c>
      <c r="G51" s="13"/>
      <c r="H51" s="13"/>
      <c r="I51" s="13"/>
      <c r="J51" s="13"/>
      <c r="K51" s="13"/>
      <c r="L51" s="4"/>
      <c r="M51" s="5" t="str">
        <f t="shared" si="3"/>
        <v/>
      </c>
      <c r="N51" s="6"/>
    </row>
    <row r="52" spans="2:14" ht="18" x14ac:dyDescent="0.55000000000000004">
      <c r="B52" s="21"/>
      <c r="C52" s="13"/>
      <c r="D52" s="13"/>
      <c r="E52" s="13"/>
      <c r="F52" s="15">
        <v>0</v>
      </c>
      <c r="G52" s="13"/>
      <c r="H52" s="13"/>
      <c r="I52" s="13"/>
      <c r="J52" s="13"/>
      <c r="K52" s="13"/>
      <c r="L52" s="4"/>
      <c r="M52" s="5" t="str">
        <f t="shared" si="3"/>
        <v/>
      </c>
      <c r="N52" s="6"/>
    </row>
    <row r="53" spans="2:14" ht="18" x14ac:dyDescent="0.55000000000000004">
      <c r="B53" s="21"/>
      <c r="C53" s="13"/>
      <c r="D53" s="13"/>
      <c r="E53" s="13"/>
      <c r="F53" s="15">
        <v>0</v>
      </c>
      <c r="G53" s="13"/>
      <c r="H53" s="13"/>
      <c r="I53" s="13"/>
      <c r="J53" s="13"/>
      <c r="K53" s="13"/>
      <c r="L53" s="4"/>
      <c r="M53" s="5" t="str">
        <f t="shared" si="3"/>
        <v/>
      </c>
      <c r="N53" s="6"/>
    </row>
    <row r="54" spans="2:14" ht="18" x14ac:dyDescent="0.55000000000000004">
      <c r="B54" s="21"/>
      <c r="C54" s="13"/>
      <c r="D54" s="13"/>
      <c r="E54" s="13"/>
      <c r="F54" s="15">
        <v>0</v>
      </c>
      <c r="G54" s="13"/>
      <c r="H54" s="13"/>
      <c r="I54" s="13"/>
      <c r="J54" s="13"/>
      <c r="K54" s="13"/>
      <c r="L54" s="4"/>
      <c r="M54" s="5" t="str">
        <f t="shared" si="3"/>
        <v/>
      </c>
      <c r="N54" s="6"/>
    </row>
    <row r="55" spans="2:14" ht="18.399999999999999" thickBot="1" x14ac:dyDescent="0.6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7"/>
      <c r="M55" s="8" t="str">
        <f t="shared" si="3"/>
        <v/>
      </c>
      <c r="N55" s="9"/>
    </row>
    <row r="56" spans="2:14" x14ac:dyDescent="0.4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</row>
  </sheetData>
  <mergeCells count="7">
    <mergeCell ref="B16:D16"/>
    <mergeCell ref="B1:N1"/>
    <mergeCell ref="F2:J2"/>
    <mergeCell ref="L2:N2"/>
    <mergeCell ref="F3:J4"/>
    <mergeCell ref="L3:N3"/>
    <mergeCell ref="L15:N15"/>
  </mergeCells>
  <conditionalFormatting sqref="B3:B14">
    <cfRule type="expression" dxfId="21" priority="414">
      <formula>MONTH(B3)=MONTH(TODAY())</formula>
    </cfRule>
  </conditionalFormatting>
  <conditionalFormatting sqref="C3:C14">
    <cfRule type="expression" dxfId="20" priority="413">
      <formula>MONTH(B3)=MONTH(TODAY())</formula>
    </cfRule>
  </conditionalFormatting>
  <conditionalFormatting sqref="D3:D14">
    <cfRule type="expression" dxfId="19" priority="412">
      <formula>MONTH(B3)=MONTH(TODAY())</formula>
    </cfRule>
  </conditionalFormatting>
  <conditionalFormatting sqref="F3:J4">
    <cfRule type="expression" dxfId="18" priority="1">
      <formula>YEAR($F3)=YEAR(TODAY())</formula>
    </cfRule>
  </conditionalFormatting>
  <conditionalFormatting sqref="L4">
    <cfRule type="expression" dxfId="17" priority="453">
      <formula>SUMPRODUCT((YEAR(L16:L55)&lt;&gt;YEAR(F3))*(L16:L55&lt;&gt;""))</formula>
    </cfRule>
  </conditionalFormatting>
  <conditionalFormatting sqref="L5:L14">
    <cfRule type="expression" dxfId="16" priority="357">
      <formula>RIGHT(YEAR($F$3),4) &lt;&gt; RIGHT(YEAR(L5),4)</formula>
    </cfRule>
    <cfRule type="expression" dxfId="15" priority="360">
      <formula>L5=TODAY()</formula>
    </cfRule>
  </conditionalFormatting>
  <conditionalFormatting sqref="L16:L55">
    <cfRule type="expression" dxfId="14" priority="2">
      <formula>RIGHT(YEAR($F$3),4) &lt;&gt; RIGHT(YEAR(L16),4)</formula>
    </cfRule>
    <cfRule type="expression" dxfId="13" priority="10">
      <formula>L16=TODAY()</formula>
    </cfRule>
  </conditionalFormatting>
  <conditionalFormatting sqref="L2:N2">
    <cfRule type="cellIs" dxfId="12" priority="452" operator="notEqual">
      <formula>"Folgende Tage werden automatisch abgezogen"</formula>
    </cfRule>
  </conditionalFormatting>
  <conditionalFormatting sqref="L15:N15">
    <cfRule type="containsText" dxfId="11" priority="448" operator="containsText" text="Datum für abwesende Tage ins Jahr">
      <formula>NOT(ISERROR(SEARCH("Datum für abwesende Tage ins Jahr",L15)))</formula>
    </cfRule>
  </conditionalFormatting>
  <conditionalFormatting sqref="M5:M14">
    <cfRule type="expression" dxfId="10" priority="356">
      <formula>RIGHT(YEAR($F$3),4) &lt;&gt; RIGHT(YEAR(L5),4)</formula>
    </cfRule>
    <cfRule type="expression" dxfId="9" priority="359">
      <formula>L5=TODAY()</formula>
    </cfRule>
  </conditionalFormatting>
  <conditionalFormatting sqref="M16:M55">
    <cfRule type="expression" dxfId="8" priority="3">
      <formula>RIGHT(YEAR($F$3),4) &lt;&gt; RIGHT(YEAR(L16),4)</formula>
    </cfRule>
    <cfRule type="expression" dxfId="7" priority="9">
      <formula>L16=TODAY()</formula>
    </cfRule>
  </conditionalFormatting>
  <conditionalFormatting sqref="N5:N14">
    <cfRule type="expression" dxfId="6" priority="351">
      <formula>RIGHT(YEAR($F$3),4) &lt;&gt; RIGHT(YEAR(L5),4)</formula>
    </cfRule>
    <cfRule type="expression" dxfId="5" priority="358">
      <formula>L5=TODAY()</formula>
    </cfRule>
  </conditionalFormatting>
  <conditionalFormatting sqref="N16:N55">
    <cfRule type="expression" dxfId="4" priority="4">
      <formula>RIGHT(YEAR($F$3),4) &lt;&gt; RIGHT(YEAR(L16),4)</formula>
    </cfRule>
    <cfRule type="expression" dxfId="3" priority="5">
      <formula>L16=TODAY()</formula>
    </cfRule>
    <cfRule type="expression" dxfId="2" priority="6">
      <formula>N16="Frei"</formula>
    </cfRule>
    <cfRule type="expression" dxfId="1" priority="7">
      <formula>N16="Urlaub"</formula>
    </cfRule>
    <cfRule type="expression" dxfId="0" priority="8">
      <formula>N16="Krank"</formula>
    </cfRule>
  </conditionalFormatting>
  <dataValidations count="3">
    <dataValidation type="date" operator="greaterThan" allowBlank="1" showErrorMessage="1" errorTitle="Falsche Eingabe:" error="Datum ab 01.01.1991 eingeben wegen Wiedervereinigung" sqref="L16:L55 L5:L14" xr:uid="{00000000-0002-0000-0000-000000000000}">
      <formula1>32874</formula1>
    </dataValidation>
    <dataValidation type="list" allowBlank="1" showErrorMessage="1" errorTitle="Hinweis:" error="Eintrag aus der Liste entnehmen" sqref="N16:N55" xr:uid="{00000000-0002-0000-0000-000001000000}">
      <formula1>$AA$5:$AA$8</formula1>
    </dataValidation>
    <dataValidation type="date" operator="greaterThan" showErrorMessage="1" errorTitle="Falsche Eingabe:" error="Datum ab 01.01.1991 eingeben wegen Wiedervereinigung" sqref="F3:J4" xr:uid="{00000000-0002-0000-0000-000003000000}">
      <formula1>32874</formula1>
    </dataValidation>
  </dataValidations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onur engin</cp:lastModifiedBy>
  <dcterms:created xsi:type="dcterms:W3CDTF">2026-01-05T20:38:10Z</dcterms:created>
  <dcterms:modified xsi:type="dcterms:W3CDTF">2026-01-07T17:12:47Z</dcterms:modified>
</cp:coreProperties>
</file>