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denz\Downloads\"/>
    </mc:Choice>
  </mc:AlternateContent>
  <bookViews>
    <workbookView xWindow="0" yWindow="0" windowWidth="26025" windowHeight="11670"/>
  </bookViews>
  <sheets>
    <sheet name="DP_Juni`26" sheetId="99" r:id="rId1"/>
  </sheets>
  <definedNames>
    <definedName name="_xlnm._FilterDatabase" localSheetId="0" hidden="1">'DP_Juni`26'!$A$4:$L$13</definedName>
    <definedName name="_xlnm.Print_Area" localSheetId="0">'DP_Juni`26'!$K$6:$L$13,'DP_Juni`26'!#REF!,'DP_Juni`26'!#REF!,'DP_Juni`26'!#REF!,'DP_Juni`26'!#REF!</definedName>
    <definedName name="_xlnm.Print_Titles" localSheetId="0">'DP_Juni`26'!$B:$D,'DP_Juni`26'!$1:$3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99" l="1"/>
  <c r="L10" i="99"/>
  <c r="K23" i="99"/>
  <c r="K10" i="99" l="1"/>
  <c r="L26" i="99" l="1"/>
  <c r="K26" i="99"/>
  <c r="B26" i="99"/>
  <c r="B25" i="99"/>
  <c r="B24" i="99"/>
  <c r="B23" i="99"/>
  <c r="B22" i="99"/>
  <c r="L21" i="99"/>
  <c r="K21" i="99"/>
  <c r="B21" i="99"/>
  <c r="B19" i="99"/>
  <c r="K3" i="99" l="1"/>
  <c r="A1" i="99" l="1"/>
  <c r="L13" i="99"/>
  <c r="K2" i="99" l="1"/>
  <c r="L8" i="99"/>
  <c r="K8" i="99"/>
  <c r="B10" i="99"/>
  <c r="B13" i="99"/>
  <c r="B12" i="99"/>
  <c r="B8" i="99"/>
  <c r="B7" i="99"/>
  <c r="B9" i="99"/>
  <c r="B11" i="99"/>
  <c r="K13" i="99"/>
</calcChain>
</file>

<file path=xl/sharedStrings.xml><?xml version="1.0" encoding="utf-8"?>
<sst xmlns="http://schemas.openxmlformats.org/spreadsheetml/2006/main" count="53" uniqueCount="21">
  <si>
    <t>Gruppe</t>
  </si>
  <si>
    <t>Vorname</t>
  </si>
  <si>
    <t>Leitung</t>
  </si>
  <si>
    <t>Name</t>
  </si>
  <si>
    <t>VM</t>
  </si>
  <si>
    <t>NM</t>
  </si>
  <si>
    <t>Juni</t>
  </si>
  <si>
    <t xml:space="preserve">Arbeitszeit </t>
  </si>
  <si>
    <t>ST</t>
  </si>
  <si>
    <t>ST-Konto</t>
  </si>
  <si>
    <t>geplante Arbeitszeit</t>
  </si>
  <si>
    <t>tatsächliche Arbeitszeit</t>
  </si>
  <si>
    <t>zusätzliche Dienstzeit</t>
  </si>
  <si>
    <t>Pause</t>
  </si>
  <si>
    <t xml:space="preserve">Besonderes </t>
  </si>
  <si>
    <t>Bemerkungen</t>
  </si>
  <si>
    <t>Abwesenheit</t>
  </si>
  <si>
    <t>geltende Arbeitszeit w/ Abwesenheit</t>
  </si>
  <si>
    <t>Wenn Zeile 20 &amp; Zeile 21 leer sind, dann soll er für die Pause und Arbeitszeit Zeile 18 nehmen.</t>
  </si>
  <si>
    <t>Wenn Zeile 19 etwas drin steht, dann soll er für Pause und Arbeitszeit Zeile 21 nehmen.</t>
  </si>
  <si>
    <t>Wenn in Zeile 20 was steht, dann soll er für Pause und Arbeitszeit Zeile 20 nehmen.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</si>
</sst>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mmmm"/>
    <numFmt numFmtId="165" formatCode="dddd"/>
    <numFmt numFmtId="166" formatCode="d/m;@"/>
    <numFmt numFmtId="167" formatCode="h:mm;@"/>
    <numFmt numFmtId="168" formatCode="mmmm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36"/>
      <color theme="9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 degree="90">
        <stop position="0">
          <color theme="0"/>
        </stop>
        <stop position="1">
          <color rgb="FFC6E0B4"/>
        </stop>
      </gradient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rgb="FFFF339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3399"/>
      </bottom>
      <diagonal/>
    </border>
    <border>
      <left style="thin">
        <color indexed="64"/>
      </left>
      <right/>
      <top style="thin">
        <color indexed="64"/>
      </top>
      <bottom style="double">
        <color rgb="FFFF3399"/>
      </bottom>
      <diagonal/>
    </border>
    <border>
      <left/>
      <right style="thin">
        <color indexed="64"/>
      </right>
      <top style="thin">
        <color indexed="64"/>
      </top>
      <bottom style="double">
        <color rgb="FFFF339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1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66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67" fontId="4" fillId="4" borderId="11" xfId="0" applyNumberFormat="1" applyFont="1" applyFill="1" applyBorder="1" applyAlignment="1" applyProtection="1">
      <alignment horizontal="center" vertical="center"/>
      <protection locked="0"/>
    </xf>
    <xf numFmtId="167" fontId="4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167" fontId="4" fillId="4" borderId="11" xfId="0" applyNumberFormat="1" applyFont="1" applyFill="1" applyBorder="1" applyAlignment="1" applyProtection="1">
      <alignment horizontal="center" vertical="center" shrinkToFit="1"/>
      <protection locked="0"/>
    </xf>
    <xf numFmtId="167" fontId="4" fillId="4" borderId="7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167" fontId="4" fillId="4" borderId="14" xfId="0" applyNumberFormat="1" applyFont="1" applyFill="1" applyBorder="1" applyAlignment="1" applyProtection="1">
      <alignment horizontal="center" vertical="center"/>
      <protection locked="0"/>
    </xf>
    <xf numFmtId="167" fontId="4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20" fontId="0" fillId="4" borderId="10" xfId="0" applyNumberFormat="1" applyFill="1" applyBorder="1" applyAlignment="1" applyProtection="1">
      <alignment horizontal="center" vertical="center" shrinkToFit="1"/>
      <protection locked="0"/>
    </xf>
    <xf numFmtId="167" fontId="4" fillId="4" borderId="19" xfId="0" applyNumberFormat="1" applyFont="1" applyFill="1" applyBorder="1" applyAlignment="1" applyProtection="1">
      <alignment horizontal="center" vertical="center" shrinkToFit="1"/>
      <protection locked="0"/>
    </xf>
    <xf numFmtId="167" fontId="4" fillId="4" borderId="16" xfId="0" applyNumberFormat="1" applyFont="1" applyFill="1" applyBorder="1" applyAlignment="1">
      <alignment horizontal="center" vertical="center" shrinkToFit="1"/>
    </xf>
    <xf numFmtId="167" fontId="4" fillId="4" borderId="19" xfId="0" applyNumberFormat="1" applyFont="1" applyFill="1" applyBorder="1" applyAlignment="1">
      <alignment horizontal="center" vertical="center" shrinkToFit="1"/>
    </xf>
    <xf numFmtId="167" fontId="4" fillId="4" borderId="24" xfId="0" applyNumberFormat="1" applyFont="1" applyFill="1" applyBorder="1" applyAlignment="1" applyProtection="1">
      <alignment horizontal="center" vertical="center"/>
      <protection locked="0"/>
    </xf>
    <xf numFmtId="168" fontId="5" fillId="2" borderId="0" xfId="0" applyNumberFormat="1" applyFont="1" applyFill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167" fontId="4" fillId="4" borderId="15" xfId="0" applyNumberFormat="1" applyFont="1" applyFill="1" applyBorder="1" applyAlignment="1" applyProtection="1">
      <alignment horizontal="center" vertical="center"/>
      <protection locked="0"/>
    </xf>
    <xf numFmtId="167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>
      <alignment horizontal="center" vertical="center" shrinkToFit="1"/>
    </xf>
    <xf numFmtId="0" fontId="3" fillId="4" borderId="21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shrinkToFit="1"/>
    </xf>
    <xf numFmtId="0" fontId="3" fillId="4" borderId="28" xfId="0" applyFont="1" applyFill="1" applyBorder="1" applyAlignment="1">
      <alignment horizontal="center" vertical="center" shrinkToFit="1"/>
    </xf>
    <xf numFmtId="0" fontId="3" fillId="4" borderId="29" xfId="0" applyFont="1" applyFill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168" fontId="5" fillId="0" borderId="2" xfId="0" applyNumberFormat="1" applyFont="1" applyBorder="1" applyAlignment="1" applyProtection="1">
      <alignment horizontal="center"/>
      <protection locked="0"/>
    </xf>
    <xf numFmtId="168" fontId="5" fillId="0" borderId="0" xfId="0" applyNumberFormat="1" applyFont="1" applyAlignment="1" applyProtection="1">
      <alignment horizontal="center"/>
      <protection locked="0"/>
    </xf>
    <xf numFmtId="165" fontId="3" fillId="0" borderId="23" xfId="0" applyNumberFormat="1" applyFont="1" applyBorder="1" applyAlignment="1">
      <alignment horizontal="center" vertical="center" shrinkToFit="1"/>
    </xf>
    <xf numFmtId="165" fontId="3" fillId="0" borderId="25" xfId="0" applyNumberFormat="1" applyFont="1" applyBorder="1" applyAlignment="1">
      <alignment horizontal="center" vertical="center" shrinkToFit="1"/>
    </xf>
    <xf numFmtId="166" fontId="3" fillId="0" borderId="23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5" fillId="5" borderId="23" xfId="0" applyNumberFormat="1" applyFont="1" applyFill="1" applyBorder="1" applyAlignment="1">
      <alignment horizontal="center" vertical="center"/>
    </xf>
    <xf numFmtId="164" fontId="5" fillId="5" borderId="26" xfId="0" applyNumberFormat="1" applyFont="1" applyFill="1" applyBorder="1" applyAlignment="1">
      <alignment horizontal="center" vertical="center"/>
    </xf>
  </cellXfs>
  <cellStyles count="8">
    <cellStyle name="Komma 2" xfId="1"/>
    <cellStyle name="Komma 2 2" xfId="6"/>
    <cellStyle name="Komma 3" xfId="5"/>
    <cellStyle name="Standard" xfId="0" builtinId="0"/>
    <cellStyle name="Standard 2" xfId="2"/>
    <cellStyle name="Standard 3" xfId="3"/>
    <cellStyle name="Standard 3 2" xfId="7"/>
    <cellStyle name="Standard 4" xfId="4"/>
  </cellStyles>
  <dxfs count="6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Tabellenformat 1" pivot="0" count="0"/>
  </tableStyles>
  <colors>
    <mruColors>
      <color rgb="FFFFCCCC"/>
      <color rgb="FF9954CC"/>
      <color rgb="FFFA6565"/>
      <color rgb="FFC396E1"/>
      <color rgb="FFFF3399"/>
      <color rgb="FF000000"/>
      <color rgb="FF9933FF"/>
      <color rgb="FFFF7C80"/>
      <color rgb="FFFF5050"/>
      <color rgb="FFAE78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198E0"/>
  </sheetPr>
  <dimension ref="A1:O27"/>
  <sheetViews>
    <sheetView showZeros="0" tabSelected="1" zoomScaleNormal="100" workbookViewId="0">
      <pane xSplit="5" ySplit="4" topLeftCell="F5" activePane="bottomRight" state="frozen"/>
      <selection activeCell="E33" sqref="E33"/>
      <selection pane="topRight" activeCell="E33" sqref="E33"/>
      <selection pane="bottomLeft" activeCell="E33" sqref="E33"/>
      <selection pane="bottomRight" activeCell="L10" sqref="L10"/>
    </sheetView>
  </sheetViews>
  <sheetFormatPr baseColWidth="10" defaultColWidth="8.7109375" defaultRowHeight="15" x14ac:dyDescent="0.25"/>
  <cols>
    <col min="1" max="1" width="22.7109375" style="9" bestFit="1" customWidth="1"/>
    <col min="2" max="2" width="8.42578125" style="4" bestFit="1" customWidth="1"/>
    <col min="3" max="3" width="15.42578125" style="4" customWidth="1"/>
    <col min="4" max="4" width="15.42578125" style="9" customWidth="1"/>
    <col min="5" max="5" width="9.140625" style="4" bestFit="1" customWidth="1"/>
    <col min="6" max="6" width="14.42578125" style="4" bestFit="1" customWidth="1"/>
    <col min="7" max="9" width="1.42578125" customWidth="1"/>
    <col min="10" max="10" width="4.42578125" style="13" customWidth="1"/>
    <col min="11" max="11" width="8.7109375" style="4"/>
    <col min="12" max="12" width="9.42578125" style="4" bestFit="1" customWidth="1"/>
    <col min="13" max="16384" width="8.7109375" style="4"/>
  </cols>
  <sheetData>
    <row r="1" spans="1:15" ht="30.95" customHeight="1" x14ac:dyDescent="0.35">
      <c r="A1" s="33">
        <f>DATE(2025,6,1)</f>
        <v>45809</v>
      </c>
      <c r="B1"/>
      <c r="C1"/>
      <c r="D1" s="3"/>
      <c r="E1"/>
      <c r="F1"/>
      <c r="G1" s="62">
        <v>3</v>
      </c>
      <c r="H1" s="62"/>
      <c r="I1" s="62"/>
      <c r="J1" s="63"/>
      <c r="K1" s="64" t="s">
        <v>6</v>
      </c>
      <c r="L1" s="65"/>
      <c r="M1" s="56"/>
      <c r="N1" s="57"/>
      <c r="O1" s="57"/>
    </row>
    <row r="2" spans="1:15" ht="20.100000000000001" customHeight="1" x14ac:dyDescent="0.25">
      <c r="G2" s="62"/>
      <c r="H2" s="62"/>
      <c r="I2" s="62"/>
      <c r="J2" s="63"/>
      <c r="K2" s="58">
        <f>K3</f>
        <v>46174</v>
      </c>
      <c r="L2" s="59"/>
    </row>
    <row r="3" spans="1:15" ht="14.45" customHeight="1" x14ac:dyDescent="0.25">
      <c r="G3" s="62"/>
      <c r="H3" s="62"/>
      <c r="I3" s="62"/>
      <c r="J3" s="63"/>
      <c r="K3" s="60">
        <f>DATE(2026,6,1)</f>
        <v>46174</v>
      </c>
      <c r="L3" s="61"/>
    </row>
    <row r="4" spans="1:15" x14ac:dyDescent="0.25">
      <c r="A4" s="5" t="s">
        <v>0</v>
      </c>
      <c r="B4" s="5" t="s">
        <v>1</v>
      </c>
      <c r="C4" s="52" t="s">
        <v>7</v>
      </c>
      <c r="D4" s="53"/>
      <c r="E4" s="5" t="s">
        <v>8</v>
      </c>
      <c r="F4" s="6" t="s">
        <v>9</v>
      </c>
      <c r="J4" s="10"/>
      <c r="K4" s="27" t="s">
        <v>4</v>
      </c>
      <c r="L4" s="27" t="s">
        <v>5</v>
      </c>
    </row>
    <row r="5" spans="1:15" ht="15.75" thickBot="1" x14ac:dyDescent="0.3">
      <c r="A5" s="35"/>
      <c r="B5" s="35"/>
      <c r="C5" s="35"/>
      <c r="D5" s="35"/>
      <c r="E5" s="35"/>
      <c r="F5" s="36"/>
      <c r="J5" s="37"/>
      <c r="K5" s="50"/>
      <c r="L5" s="50"/>
    </row>
    <row r="6" spans="1:15" ht="15.75" thickTop="1" x14ac:dyDescent="0.25">
      <c r="A6" s="23" t="s">
        <v>2</v>
      </c>
      <c r="B6" s="14" t="s">
        <v>3</v>
      </c>
      <c r="C6" s="54" t="s">
        <v>10</v>
      </c>
      <c r="D6" s="55"/>
      <c r="E6" s="14">
        <v>35</v>
      </c>
      <c r="F6" s="14">
        <v>20</v>
      </c>
      <c r="J6" s="19"/>
      <c r="K6" s="32">
        <v>0.3125</v>
      </c>
      <c r="L6" s="32">
        <v>0.625</v>
      </c>
    </row>
    <row r="7" spans="1:15" x14ac:dyDescent="0.25">
      <c r="A7" s="24" t="s">
        <v>2</v>
      </c>
      <c r="B7" s="17" t="str">
        <f t="shared" ref="B7:B13" si="0">$B$6</f>
        <v>Name</v>
      </c>
      <c r="C7" s="48" t="s">
        <v>16</v>
      </c>
      <c r="D7" s="49"/>
      <c r="E7" s="14"/>
      <c r="F7" s="16"/>
      <c r="J7" s="19"/>
      <c r="K7" s="38"/>
      <c r="L7" s="39"/>
    </row>
    <row r="8" spans="1:15" x14ac:dyDescent="0.25">
      <c r="A8" s="24" t="s">
        <v>2</v>
      </c>
      <c r="B8" s="17" t="str">
        <f t="shared" si="0"/>
        <v>Name</v>
      </c>
      <c r="C8" s="48" t="s">
        <v>17</v>
      </c>
      <c r="D8" s="49"/>
      <c r="E8" s="14"/>
      <c r="F8" s="16"/>
      <c r="J8" s="19"/>
      <c r="K8" s="25" t="str">
        <f>IF(K7="Üst","0",IF(K7&lt;&gt;0,#REF!,""))</f>
        <v/>
      </c>
      <c r="L8" s="26" t="str">
        <f>IF(K7="üst","0",IF(K7&lt;&gt;0,#REF!,""))</f>
        <v/>
      </c>
    </row>
    <row r="9" spans="1:15" x14ac:dyDescent="0.25">
      <c r="A9" s="24" t="s">
        <v>2</v>
      </c>
      <c r="B9" s="17" t="str">
        <f t="shared" si="0"/>
        <v>Name</v>
      </c>
      <c r="C9" s="48" t="s">
        <v>12</v>
      </c>
      <c r="D9" s="49"/>
      <c r="E9" s="14"/>
      <c r="F9" s="16"/>
      <c r="J9" s="19"/>
      <c r="K9" s="8"/>
      <c r="L9" s="7"/>
    </row>
    <row r="10" spans="1:15" x14ac:dyDescent="0.25">
      <c r="A10" s="24" t="s">
        <v>2</v>
      </c>
      <c r="B10" s="17" t="str">
        <f t="shared" si="0"/>
        <v>Name</v>
      </c>
      <c r="C10" s="18" t="s">
        <v>13</v>
      </c>
      <c r="D10" s="15" t="s">
        <v>7</v>
      </c>
      <c r="E10" s="14"/>
      <c r="F10" s="16"/>
      <c r="J10" s="19"/>
      <c r="K10" s="21">
        <f>IF(K9&amp;L9="",IF((L6-K6)*24&gt;=6.25,0.5,0),IF((L9-K9)*24&gt;=6.25,0.5,0))</f>
        <v>0.5</v>
      </c>
      <c r="L10" s="22">
        <f>IF(K8&amp;L8="",(L5-K5)*24+(L9-K9)*24-K10,(L8-K8)*24+(L9-K9)*24-K10)</f>
        <v>-0.5</v>
      </c>
    </row>
    <row r="11" spans="1:15" x14ac:dyDescent="0.25">
      <c r="A11" s="24" t="s">
        <v>2</v>
      </c>
      <c r="B11" s="17" t="str">
        <f t="shared" si="0"/>
        <v>Name</v>
      </c>
      <c r="C11" s="40" t="s">
        <v>14</v>
      </c>
      <c r="D11" s="41"/>
      <c r="E11" s="14"/>
      <c r="F11" s="16"/>
      <c r="J11" s="19"/>
      <c r="K11" s="12"/>
      <c r="L11" s="29"/>
    </row>
    <row r="12" spans="1:15" x14ac:dyDescent="0.25">
      <c r="A12" s="24" t="s">
        <v>2</v>
      </c>
      <c r="B12" s="17" t="str">
        <f t="shared" si="0"/>
        <v>Name</v>
      </c>
      <c r="C12" s="42"/>
      <c r="D12" s="43"/>
      <c r="E12" s="14"/>
      <c r="F12" s="16"/>
      <c r="J12" s="19"/>
      <c r="K12" s="28"/>
      <c r="L12" s="11"/>
    </row>
    <row r="13" spans="1:15" ht="15.75" thickBot="1" x14ac:dyDescent="0.3">
      <c r="A13" s="24" t="s">
        <v>2</v>
      </c>
      <c r="B13" s="17" t="str">
        <f t="shared" si="0"/>
        <v>Name</v>
      </c>
      <c r="C13" s="44" t="s">
        <v>15</v>
      </c>
      <c r="D13" s="45"/>
      <c r="E13" s="14"/>
      <c r="F13" s="16"/>
      <c r="J13" s="19"/>
      <c r="K13" s="30">
        <f>K7</f>
        <v>0</v>
      </c>
      <c r="L13" s="31" t="str">
        <f t="shared" ref="L13" si="1">IF(L11="Arbeitseinsatz","Arbeitseinsatz",IF(L11="Elterngespräch","Elterngespräch",IF(L11="Elternversammlung","Elternversammlung",IF(L11="Feuerwehr","Feuerwehr",IF(L11="Kuratorium","Kuratorium",IF(L11="Personalrat","Personalrat",IF(L11="sonst. Veranstaltung","sonst. Veranstaltung",IF(L11="Teamberatung","Teamberatung",IF(L11="Termin dienstlich","Termin dienstlich",IF(L11="Weiterbildung","Weiterbildung",IF(L11="ungepl. Mehrbedarf","ungepl. Mehrbedarf",IF(L11="",""))))))))))))</f>
        <v/>
      </c>
    </row>
    <row r="14" spans="1:15" ht="15.75" thickTop="1" x14ac:dyDescent="0.25">
      <c r="A14" s="1"/>
      <c r="B14" s="1"/>
      <c r="C14" s="2"/>
      <c r="D14" s="34"/>
      <c r="E14" s="1"/>
      <c r="F14" s="1"/>
      <c r="J14" s="20"/>
      <c r="K14" s="51"/>
      <c r="L14" s="51"/>
    </row>
    <row r="15" spans="1:15" x14ac:dyDescent="0.25">
      <c r="A15" s="1"/>
      <c r="B15" s="1"/>
      <c r="C15" s="2"/>
      <c r="D15" s="34"/>
      <c r="E15" s="1"/>
      <c r="F15" s="1"/>
      <c r="J15" s="20"/>
      <c r="K15" s="51"/>
      <c r="L15" s="51"/>
    </row>
    <row r="16" spans="1:15" x14ac:dyDescent="0.25">
      <c r="A16" s="5" t="s">
        <v>0</v>
      </c>
      <c r="B16" s="5" t="s">
        <v>1</v>
      </c>
      <c r="C16" s="52" t="s">
        <v>7</v>
      </c>
      <c r="D16" s="53"/>
      <c r="E16" s="5" t="s">
        <v>8</v>
      </c>
      <c r="F16" s="6" t="s">
        <v>9</v>
      </c>
      <c r="J16" s="10"/>
      <c r="K16" s="27" t="s">
        <v>4</v>
      </c>
      <c r="L16" s="27" t="s">
        <v>5</v>
      </c>
    </row>
    <row r="17" spans="1:14" ht="15.75" thickBot="1" x14ac:dyDescent="0.3">
      <c r="A17" s="35"/>
      <c r="B17" s="35"/>
      <c r="C17" s="35"/>
      <c r="D17" s="35"/>
      <c r="E17" s="35"/>
      <c r="F17" s="36"/>
      <c r="J17" s="37"/>
      <c r="K17" s="50"/>
      <c r="L17" s="50"/>
    </row>
    <row r="18" spans="1:14" ht="15.75" thickTop="1" x14ac:dyDescent="0.25">
      <c r="A18" s="23" t="s">
        <v>2</v>
      </c>
      <c r="B18" s="14" t="s">
        <v>3</v>
      </c>
      <c r="C18" s="54" t="s">
        <v>10</v>
      </c>
      <c r="D18" s="55"/>
      <c r="E18" s="14">
        <v>35</v>
      </c>
      <c r="F18" s="14">
        <v>20</v>
      </c>
      <c r="J18" s="19"/>
      <c r="K18" s="32">
        <v>0.3125</v>
      </c>
      <c r="L18" s="32">
        <v>0.625</v>
      </c>
    </row>
    <row r="19" spans="1:14" x14ac:dyDescent="0.25">
      <c r="A19" s="24" t="s">
        <v>2</v>
      </c>
      <c r="B19" s="17" t="str">
        <f t="shared" ref="B19:B26" si="2">$B$6</f>
        <v>Name</v>
      </c>
      <c r="C19" s="48" t="s">
        <v>16</v>
      </c>
      <c r="D19" s="49"/>
      <c r="E19" s="14"/>
      <c r="F19" s="16"/>
      <c r="J19" s="19"/>
      <c r="K19" s="38"/>
      <c r="L19" s="39"/>
      <c r="N19" s="4" t="s">
        <v>18</v>
      </c>
    </row>
    <row r="20" spans="1:14" x14ac:dyDescent="0.25">
      <c r="A20" s="24"/>
      <c r="B20" s="17"/>
      <c r="C20" s="48" t="s">
        <v>11</v>
      </c>
      <c r="D20" s="49"/>
      <c r="E20" s="46"/>
      <c r="F20" s="47"/>
      <c r="J20" s="19"/>
      <c r="K20" s="38"/>
      <c r="L20" s="39"/>
      <c r="N20" s="4" t="s">
        <v>19</v>
      </c>
    </row>
    <row r="21" spans="1:14" x14ac:dyDescent="0.25">
      <c r="A21" s="24" t="s">
        <v>2</v>
      </c>
      <c r="B21" s="17" t="str">
        <f t="shared" si="2"/>
        <v>Name</v>
      </c>
      <c r="C21" s="48" t="s">
        <v>17</v>
      </c>
      <c r="D21" s="49"/>
      <c r="E21" s="14"/>
      <c r="F21" s="16"/>
      <c r="J21" s="19"/>
      <c r="K21" s="25" t="str">
        <f>IF(K19="Üst","0",IF(K19&lt;&gt;0,#REF!,""))</f>
        <v/>
      </c>
      <c r="L21" s="26" t="str">
        <f>IF(K19="üst","0",IF(K19&lt;&gt;0,#REF!,""))</f>
        <v/>
      </c>
      <c r="N21" s="4" t="s">
        <v>20</v>
      </c>
    </row>
    <row r="22" spans="1:14" x14ac:dyDescent="0.25">
      <c r="A22" s="24" t="s">
        <v>2</v>
      </c>
      <c r="B22" s="17" t="str">
        <f t="shared" si="2"/>
        <v>Name</v>
      </c>
      <c r="C22" s="48" t="s">
        <v>12</v>
      </c>
      <c r="D22" s="49"/>
      <c r="E22" s="14"/>
      <c r="F22" s="16"/>
      <c r="J22" s="19"/>
      <c r="K22" s="8"/>
      <c r="L22" s="7"/>
    </row>
    <row r="23" spans="1:14" x14ac:dyDescent="0.25">
      <c r="A23" s="24" t="s">
        <v>2</v>
      </c>
      <c r="B23" s="17" t="str">
        <f t="shared" si="2"/>
        <v>Name</v>
      </c>
      <c r="C23" s="18" t="s">
        <v>13</v>
      </c>
      <c r="D23" s="15" t="s">
        <v>7</v>
      </c>
      <c r="E23" s="14"/>
      <c r="F23" s="16"/>
      <c r="J23" s="19"/>
      <c r="K23" s="21">
        <f>IF(K21&amp;L21="",IF((L18-K18)*24&gt;=6.25,0.5,0),IF((L21-K21)*24&gt;=6.25,0.5,0))</f>
        <v>0.5</v>
      </c>
      <c r="L23" s="22">
        <f>IF(K21&amp;L21&amp;K20&amp;L20="",(L18-K18)*24+(L22-K22)*24-K23,(L21-K21)*24+(L22-K22)*24-K23)</f>
        <v>7</v>
      </c>
    </row>
    <row r="24" spans="1:14" x14ac:dyDescent="0.25">
      <c r="A24" s="24" t="s">
        <v>2</v>
      </c>
      <c r="B24" s="17" t="str">
        <f t="shared" si="2"/>
        <v>Name</v>
      </c>
      <c r="C24" s="40" t="s">
        <v>14</v>
      </c>
      <c r="D24" s="41"/>
      <c r="E24" s="14"/>
      <c r="F24" s="16"/>
      <c r="J24" s="19"/>
      <c r="K24" s="12"/>
      <c r="L24" s="29"/>
    </row>
    <row r="25" spans="1:14" x14ac:dyDescent="0.25">
      <c r="A25" s="24" t="s">
        <v>2</v>
      </c>
      <c r="B25" s="17" t="str">
        <f t="shared" si="2"/>
        <v>Name</v>
      </c>
      <c r="C25" s="42"/>
      <c r="D25" s="43"/>
      <c r="E25" s="14"/>
      <c r="F25" s="16"/>
      <c r="J25" s="19"/>
      <c r="K25" s="28"/>
      <c r="L25" s="11"/>
    </row>
    <row r="26" spans="1:14" ht="15.75" thickBot="1" x14ac:dyDescent="0.3">
      <c r="A26" s="24" t="s">
        <v>2</v>
      </c>
      <c r="B26" s="17" t="str">
        <f t="shared" si="2"/>
        <v>Name</v>
      </c>
      <c r="C26" s="44" t="s">
        <v>15</v>
      </c>
      <c r="D26" s="45"/>
      <c r="E26" s="14"/>
      <c r="F26" s="16"/>
      <c r="J26" s="19"/>
      <c r="K26" s="30">
        <f t="shared" ref="K26" si="3">K19</f>
        <v>0</v>
      </c>
      <c r="L26" s="31" t="str">
        <f t="shared" ref="L26" si="4">IF(L24="Arbeitseinsatz","Arbeitseinsatz",IF(L24="Elterngespräch","Elterngespräch",IF(L24="Elternversammlung","Elternversammlung",IF(L24="Feuerwehr","Feuerwehr",IF(L24="Kuratorium","Kuratorium",IF(L24="Personalrat","Personalrat",IF(L24="sonst. Veranstaltung","sonst. Veranstaltung",IF(L24="Teamberatung","Teamberatung",IF(L24="Termin dienstlich","Termin dienstlich",IF(L24="Weiterbildung","Weiterbildung",IF(L24="ungepl. Mehrbedarf","ungepl. Mehrbedarf",IF(L24="",""))))))))))))</f>
        <v/>
      </c>
    </row>
    <row r="27" spans="1:14" ht="15.75" thickTop="1" x14ac:dyDescent="0.25"/>
  </sheetData>
  <sheetProtection selectLockedCells="1" autoFilter="0"/>
  <autoFilter ref="A4:L13">
    <filterColumn colId="2" showButton="0"/>
  </autoFilter>
  <mergeCells count="20">
    <mergeCell ref="K5:L5"/>
    <mergeCell ref="M1:O1"/>
    <mergeCell ref="K2:L2"/>
    <mergeCell ref="K3:L3"/>
    <mergeCell ref="G1:J3"/>
    <mergeCell ref="K1:L1"/>
    <mergeCell ref="C9:D9"/>
    <mergeCell ref="C6:D6"/>
    <mergeCell ref="C7:D7"/>
    <mergeCell ref="C8:D8"/>
    <mergeCell ref="C4:D4"/>
    <mergeCell ref="C22:D22"/>
    <mergeCell ref="K17:L17"/>
    <mergeCell ref="K15:L15"/>
    <mergeCell ref="K14:L14"/>
    <mergeCell ref="C16:D16"/>
    <mergeCell ref="C20:D20"/>
    <mergeCell ref="C18:D18"/>
    <mergeCell ref="C19:D19"/>
    <mergeCell ref="C21:D21"/>
  </mergeCells>
  <conditionalFormatting sqref="K5:L5">
    <cfRule type="cellIs" dxfId="5" priority="127" operator="equal">
      <formula>0</formula>
    </cfRule>
    <cfRule type="cellIs" dxfId="4" priority="128" operator="equal">
      <formula>1</formula>
    </cfRule>
    <cfRule type="cellIs" dxfId="3" priority="129" operator="equal">
      <formula>2</formula>
    </cfRule>
  </conditionalFormatting>
  <conditionalFormatting sqref="K17:L17">
    <cfRule type="cellIs" dxfId="2" priority="1" operator="equal">
      <formula>0</formula>
    </cfRule>
    <cfRule type="cellIs" dxfId="1" priority="2" operator="equal">
      <formula>1</formula>
    </cfRule>
    <cfRule type="cellIs" dxfId="0" priority="3" operator="equal">
      <formula>2</formula>
    </cfRule>
  </conditionalFormatting>
  <dataValidations count="2">
    <dataValidation type="list" allowBlank="1" showInputMessage="1" showErrorMessage="1" sqref="L11 L24">
      <formula1>#REF!</formula1>
    </dataValidation>
    <dataValidation type="list" allowBlank="1" showInputMessage="1" showErrorMessage="1" sqref="K11 K24">
      <formula1>#REF!</formula1>
    </dataValidation>
  </dataValidations>
  <printOptions verticalCentered="1"/>
  <pageMargins left="0.70866141732283472" right="0.70866141732283472" top="0.74803149606299213" bottom="0.74803149606299213" header="0.31496062992125984" footer="0.31496062992125984"/>
  <pageSetup paperSize="9" scale="82" fitToHeight="2" orientation="landscape" horizontalDpi="4294967293" r:id="rId1"/>
  <headerFooter>
    <oddHeader>&amp;LDienstplan Kita "Birkenwäldchen"&amp;C&amp;D&amp;R&amp;T</oddHeader>
    <oddFooter>&amp;RÄnderungen vorbehalten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DP_Juni`26</vt:lpstr>
      <vt:lpstr>'DP_Juni`26'!Drucktitel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Manuela Wichmann</dc:creator>
  <cp:keywords/>
  <dc:description/>
  <cp:lastModifiedBy>Redenz</cp:lastModifiedBy>
  <cp:revision/>
  <cp:lastPrinted>2026-05-11T09:46:14Z</cp:lastPrinted>
  <dcterms:created xsi:type="dcterms:W3CDTF">2015-06-05T18:19:34Z</dcterms:created>
  <dcterms:modified xsi:type="dcterms:W3CDTF">2026-05-26T13:02:11Z</dcterms:modified>
  <cp:category/>
  <cp:contentStatus/>
</cp:coreProperties>
</file>