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i.enz\Desktop\"/>
    </mc:Choice>
  </mc:AlternateContent>
  <xr:revisionPtr revIDLastSave="0" documentId="8_{B06D1589-CB7D-4556-A867-430FB7D03144}" xr6:coauthVersionLast="47" xr6:coauthVersionMax="47" xr10:uidLastSave="{00000000-0000-0000-0000-000000000000}"/>
  <bookViews>
    <workbookView xWindow="5910" yWindow="2670" windowWidth="27540" windowHeight="15585" xr2:uid="{54365104-D005-4376-A7D0-340A9B32AC01}"/>
  </bookViews>
  <sheets>
    <sheet name="Gesamtkostenübersicht" sheetId="1" r:id="rId1"/>
  </sheets>
  <externalReferences>
    <externalReference r:id="rId2"/>
  </externalReferences>
  <definedNames>
    <definedName name="_xlnm.Print_Area" localSheetId="0">Gesamtkostenübersicht!$A$1:$H$18</definedName>
    <definedName name="Land">#REF!</definedName>
    <definedName name="Verschleiss_1">INDIRECT('[1]Blatt 1'!$E$52)</definedName>
    <definedName name="Verschleiss_2">INDIRECT('[1]Blatt 1'!$F$52)</definedName>
    <definedName name="Verschleiss_3">INDIRECT('[1]Blatt 1'!$G$52)</definedName>
    <definedName name="Verschleiss_4">INDIRECT(#REF!)</definedName>
    <definedName name="Verschleiss_5">INDIRECT(#REF!)</definedName>
    <definedName name="Verschleiss_6">INDIRECT(#REF!)</definedName>
    <definedName name="Verschleiss_7">INDIRECT(#REF!)</definedName>
    <definedName name="Verschleiss_Ist">INDIRECT('[1]Blatt 1'!$D$52)</definedName>
    <definedName name="Verschleißarten">[1]Sprache!$I$1:$Q$1</definedName>
    <definedName name="Werkstoff">#REF!</definedName>
    <definedName name="x">INDIRECT(#REF!)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8" i="1" l="1"/>
  <c r="A16" i="1"/>
  <c r="A15" i="1"/>
  <c r="E14" i="1"/>
  <c r="E16" i="1" s="1"/>
  <c r="C14" i="1"/>
  <c r="H14" i="1" s="1"/>
  <c r="A14" i="1"/>
  <c r="E13" i="1"/>
  <c r="C13" i="1"/>
  <c r="H13" i="1" s="1"/>
  <c r="A13" i="1"/>
  <c r="A12" i="1"/>
  <c r="E11" i="1"/>
  <c r="C11" i="1"/>
  <c r="H11" i="1" s="1"/>
  <c r="E10" i="1"/>
  <c r="G10" i="1" s="1"/>
  <c r="C10" i="1"/>
  <c r="C16" i="1" s="1"/>
  <c r="A9" i="1"/>
  <c r="C8" i="1"/>
  <c r="E7" i="1"/>
  <c r="A7" i="1"/>
  <c r="A6" i="1"/>
  <c r="E5" i="1"/>
  <c r="A5" i="1"/>
  <c r="E4" i="1"/>
  <c r="A4" i="1"/>
  <c r="E3" i="1"/>
  <c r="A3" i="1"/>
  <c r="E2" i="1"/>
  <c r="A2" i="1"/>
  <c r="H16" i="1" l="1"/>
  <c r="G16" i="1"/>
  <c r="C18" i="1"/>
  <c r="G11" i="1"/>
  <c r="G13" i="1"/>
  <c r="G14" i="1"/>
</calcChain>
</file>

<file path=xl/sharedStrings.xml><?xml version="1.0" encoding="utf-8"?>
<sst xmlns="http://schemas.openxmlformats.org/spreadsheetml/2006/main" count="6" uniqueCount="6">
  <si>
    <t>optimiert</t>
  </si>
  <si>
    <t>Ersparnis €</t>
  </si>
  <si>
    <t>Ersparnis %</t>
  </si>
  <si>
    <t>Halterkosten</t>
  </si>
  <si>
    <t>Werkzeugkosten</t>
  </si>
  <si>
    <t>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</si>
</sst>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#,##0.00\ &quot;DM&quot;"/>
    <numFmt numFmtId="166" formatCode="0%;[Red]\-0%"/>
  </numFmts>
  <fonts count="13" x14ac:knownFonts="1">
    <font>
      <sz val="10"/>
      <name val="Arial"/>
    </font>
    <font>
      <b/>
      <sz val="16"/>
      <color rgb="FF004077"/>
      <name val="Franklin Gothic Book"/>
      <family val="2"/>
    </font>
    <font>
      <sz val="10"/>
      <color rgb="FF004077"/>
      <name val="Franklin Gothic Book"/>
      <family val="2"/>
    </font>
    <font>
      <sz val="10"/>
      <name val="Franklin Gothic Book"/>
      <family val="2"/>
    </font>
    <font>
      <sz val="8"/>
      <name val="Franklin Gothic Book"/>
      <family val="2"/>
    </font>
    <font>
      <b/>
      <sz val="10"/>
      <name val="Franklin Gothic Book"/>
      <family val="2"/>
    </font>
    <font>
      <sz val="12"/>
      <name val="Franklin Gothic Book"/>
      <family val="2"/>
    </font>
    <font>
      <b/>
      <sz val="12"/>
      <name val="Franklin Gothic Book"/>
      <family val="2"/>
    </font>
    <font>
      <b/>
      <sz val="11"/>
      <name val="Franklin Gothic Book"/>
      <family val="2"/>
    </font>
    <font>
      <sz val="11"/>
      <name val="Franklin Gothic Book"/>
      <family val="2"/>
    </font>
    <font>
      <sz val="10"/>
      <name val="Arial"/>
      <family val="2"/>
    </font>
    <font>
      <b/>
      <i/>
      <sz val="11"/>
      <name val="Franklin Gothic Book"/>
      <family val="2"/>
    </font>
    <font>
      <i/>
      <sz val="11"/>
      <name val="Franklin Gothic Book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73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0" borderId="0" xfId="0" applyFont="1"/>
    <xf numFmtId="0" fontId="3" fillId="0" borderId="0" xfId="0" applyFont="1"/>
    <xf numFmtId="0" fontId="4" fillId="0" borderId="2" xfId="0" applyFont="1" applyBorder="1"/>
    <xf numFmtId="0" fontId="4" fillId="0" borderId="3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4" fontId="5" fillId="0" borderId="4" xfId="0" applyNumberFormat="1" applyFont="1" applyBorder="1" applyAlignment="1">
      <alignment horizontal="left"/>
    </xf>
    <xf numFmtId="14" fontId="5" fillId="0" borderId="5" xfId="0" applyNumberFormat="1" applyFont="1" applyBorder="1" applyAlignment="1">
      <alignment horizontal="left"/>
    </xf>
    <xf numFmtId="0" fontId="4" fillId="0" borderId="6" xfId="0" applyFont="1" applyBorder="1"/>
    <xf numFmtId="0" fontId="4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4" fontId="5" fillId="0" borderId="8" xfId="0" applyNumberFormat="1" applyFont="1" applyBorder="1" applyAlignment="1">
      <alignment horizontal="left"/>
    </xf>
    <xf numFmtId="14" fontId="5" fillId="0" borderId="9" xfId="0" applyNumberFormat="1" applyFont="1" applyBorder="1" applyAlignment="1">
      <alignment horizontal="left"/>
    </xf>
    <xf numFmtId="3" fontId="6" fillId="0" borderId="4" xfId="0" applyNumberFormat="1" applyFont="1" applyBorder="1" applyAlignment="1">
      <alignment horizontal="center" vertical="center"/>
    </xf>
    <xf numFmtId="3" fontId="6" fillId="0" borderId="10" xfId="0" applyNumberFormat="1" applyFont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3" fontId="7" fillId="0" borderId="12" xfId="0" applyNumberFormat="1" applyFont="1" applyBorder="1" applyAlignment="1">
      <alignment horizontal="center" vertical="center"/>
    </xf>
    <xf numFmtId="3" fontId="7" fillId="0" borderId="10" xfId="0" applyNumberFormat="1" applyFont="1" applyBorder="1" applyAlignment="1" applyProtection="1">
      <alignment horizontal="center" vertical="center"/>
      <protection locked="0"/>
    </xf>
    <xf numFmtId="3" fontId="7" fillId="0" borderId="5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/>
    </xf>
    <xf numFmtId="0" fontId="8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9" fillId="0" borderId="17" xfId="0" applyFont="1" applyBorder="1" applyAlignment="1">
      <alignment horizontal="left" vertical="center"/>
    </xf>
    <xf numFmtId="164" fontId="9" fillId="0" borderId="18" xfId="0" applyNumberFormat="1" applyFont="1" applyBorder="1" applyAlignment="1">
      <alignment horizontal="center" vertical="center"/>
    </xf>
    <xf numFmtId="164" fontId="9" fillId="0" borderId="19" xfId="0" applyNumberFormat="1" applyFont="1" applyBorder="1" applyAlignment="1">
      <alignment horizontal="center" vertical="center"/>
    </xf>
    <xf numFmtId="164" fontId="9" fillId="0" borderId="20" xfId="0" applyNumberFormat="1" applyFont="1" applyBorder="1" applyAlignment="1">
      <alignment horizontal="center"/>
    </xf>
    <xf numFmtId="164" fontId="3" fillId="0" borderId="15" xfId="0" applyNumberFormat="1" applyFont="1" applyBorder="1"/>
    <xf numFmtId="9" fontId="3" fillId="0" borderId="15" xfId="1" applyFont="1" applyBorder="1" applyAlignment="1">
      <alignment horizontal="center"/>
    </xf>
    <xf numFmtId="0" fontId="9" fillId="0" borderId="4" xfId="0" applyFont="1" applyBorder="1" applyAlignment="1">
      <alignment vertical="center"/>
    </xf>
    <xf numFmtId="165" fontId="9" fillId="0" borderId="12" xfId="0" applyNumberFormat="1" applyFont="1" applyBorder="1" applyAlignment="1">
      <alignment horizontal="center" vertical="center"/>
    </xf>
    <xf numFmtId="164" fontId="9" fillId="0" borderId="11" xfId="0" applyNumberFormat="1" applyFont="1" applyBorder="1" applyAlignment="1">
      <alignment horizontal="center" vertical="center"/>
    </xf>
    <xf numFmtId="164" fontId="9" fillId="0" borderId="12" xfId="0" applyNumberFormat="1" applyFont="1" applyBorder="1" applyAlignment="1">
      <alignment horizontal="center" vertical="center"/>
    </xf>
    <xf numFmtId="164" fontId="9" fillId="0" borderId="10" xfId="0" applyNumberFormat="1" applyFont="1" applyBorder="1" applyAlignment="1">
      <alignment horizontal="center"/>
    </xf>
    <xf numFmtId="0" fontId="3" fillId="0" borderId="15" xfId="0" applyFont="1" applyBorder="1"/>
    <xf numFmtId="0" fontId="3" fillId="0" borderId="15" xfId="0" applyFont="1" applyBorder="1" applyAlignment="1">
      <alignment horizontal="center"/>
    </xf>
    <xf numFmtId="0" fontId="9" fillId="0" borderId="6" xfId="0" applyFont="1" applyBorder="1" applyAlignment="1">
      <alignment vertical="center"/>
    </xf>
    <xf numFmtId="165" fontId="9" fillId="0" borderId="0" xfId="0" applyNumberFormat="1" applyFont="1" applyAlignment="1" applyProtection="1">
      <alignment horizontal="center" vertical="center"/>
      <protection hidden="1"/>
    </xf>
    <xf numFmtId="164" fontId="9" fillId="0" borderId="20" xfId="0" applyNumberFormat="1" applyFont="1" applyBorder="1" applyAlignment="1">
      <alignment horizontal="center" vertical="center"/>
    </xf>
    <xf numFmtId="164" fontId="9" fillId="0" borderId="21" xfId="0" applyNumberFormat="1" applyFont="1" applyBorder="1" applyAlignment="1">
      <alignment horizontal="center" vertical="center"/>
    </xf>
    <xf numFmtId="164" fontId="9" fillId="0" borderId="22" xfId="0" applyNumberFormat="1" applyFont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11" fillId="0" borderId="13" xfId="0" applyFont="1" applyBorder="1" applyAlignment="1">
      <alignment vertical="center"/>
    </xf>
    <xf numFmtId="165" fontId="8" fillId="0" borderId="14" xfId="0" applyNumberFormat="1" applyFont="1" applyBorder="1" applyAlignment="1">
      <alignment horizontal="center" vertical="center"/>
    </xf>
    <xf numFmtId="165" fontId="8" fillId="0" borderId="23" xfId="0" applyNumberFormat="1" applyFont="1" applyBorder="1" applyAlignment="1">
      <alignment horizontal="center" vertical="center"/>
    </xf>
    <xf numFmtId="0" fontId="9" fillId="0" borderId="14" xfId="0" applyFont="1" applyBorder="1"/>
    <xf numFmtId="0" fontId="12" fillId="0" borderId="16" xfId="0" applyFont="1" applyBorder="1" applyAlignment="1">
      <alignment vertical="center"/>
    </xf>
    <xf numFmtId="0" fontId="12" fillId="0" borderId="17" xfId="0" applyFont="1" applyBorder="1" applyAlignment="1">
      <alignment horizontal="right" vertical="center"/>
    </xf>
    <xf numFmtId="164" fontId="3" fillId="0" borderId="15" xfId="1" applyNumberFormat="1" applyFont="1" applyBorder="1"/>
    <xf numFmtId="0" fontId="12" fillId="0" borderId="6" xfId="0" applyFont="1" applyBorder="1" applyAlignment="1">
      <alignment vertical="center"/>
    </xf>
    <xf numFmtId="0" fontId="12" fillId="0" borderId="22" xfId="0" applyFont="1" applyBorder="1" applyAlignment="1">
      <alignment horizontal="right" vertical="center"/>
    </xf>
    <xf numFmtId="166" fontId="11" fillId="0" borderId="24" xfId="0" applyNumberFormat="1" applyFont="1" applyBorder="1" applyAlignment="1" applyProtection="1">
      <alignment horizontal="center" vertical="center"/>
      <protection hidden="1"/>
    </xf>
    <xf numFmtId="166" fontId="11" fillId="0" borderId="25" xfId="0" applyNumberFormat="1" applyFont="1" applyBorder="1" applyAlignment="1" applyProtection="1">
      <alignment horizontal="center" vertical="center"/>
      <protection hidden="1"/>
    </xf>
    <xf numFmtId="166" fontId="11" fillId="0" borderId="26" xfId="0" applyNumberFormat="1" applyFont="1" applyBorder="1" applyAlignment="1" applyProtection="1">
      <alignment horizontal="center" vertical="center"/>
      <protection hidden="1"/>
    </xf>
    <xf numFmtId="44" fontId="3" fillId="0" borderId="0" xfId="0" applyNumberFormat="1" applyFont="1"/>
    <xf numFmtId="0" fontId="11" fillId="0" borderId="27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8" fontId="12" fillId="0" borderId="29" xfId="1" applyNumberFormat="1" applyFont="1" applyBorder="1" applyAlignment="1" applyProtection="1">
      <alignment horizontal="center" vertical="center"/>
    </xf>
    <xf numFmtId="8" fontId="12" fillId="0" borderId="28" xfId="1" applyNumberFormat="1" applyFont="1" applyBorder="1" applyAlignment="1" applyProtection="1">
      <alignment horizontal="center" vertical="center"/>
    </xf>
    <xf numFmtId="8" fontId="12" fillId="0" borderId="30" xfId="1" applyNumberFormat="1" applyFont="1" applyBorder="1" applyAlignment="1" applyProtection="1">
      <alignment horizontal="center" vertical="center"/>
    </xf>
    <xf numFmtId="0" fontId="9" fillId="0" borderId="0" xfId="0" applyFont="1" applyAlignment="1">
      <alignment vertic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18</xdr:row>
      <xdr:rowOff>135289</xdr:rowOff>
    </xdr:from>
    <xdr:to>
      <xdr:col>6</xdr:col>
      <xdr:colOff>431132</xdr:colOff>
      <xdr:row>38</xdr:row>
      <xdr:rowOff>110290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F0F927C-67A0-48A8-A876-A7174657F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516664"/>
          <a:ext cx="6069932" cy="3413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ersuchsbericht%20Drehen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att 1"/>
      <sheetName val="Eingriffszeit"/>
      <sheetName val="WZ-Kostenrechnung"/>
      <sheetName val="Diagramm1"/>
      <sheetName val="Gesamtkostenübersicht"/>
      <sheetName val="Variablen Jahresstückzahl"/>
      <sheetName val="Werkstoffnummern"/>
      <sheetName val="Sprache"/>
    </sheetNames>
    <sheetDataSet>
      <sheetData sheetId="0">
        <row r="1">
          <cell r="B1">
            <v>1</v>
          </cell>
        </row>
        <row r="8">
          <cell r="A8" t="str">
            <v>Firma</v>
          </cell>
          <cell r="F8" t="str">
            <v>Name</v>
          </cell>
        </row>
        <row r="10">
          <cell r="A10" t="str">
            <v>Werkstück</v>
          </cell>
          <cell r="F10" t="str">
            <v>Datum</v>
          </cell>
        </row>
        <row r="12">
          <cell r="A12" t="str">
            <v>Zeichnungs-Nr.</v>
          </cell>
        </row>
        <row r="27">
          <cell r="D27" t="str">
            <v>IST-Stand</v>
          </cell>
        </row>
        <row r="52">
          <cell r="D52" t="str">
            <v>_</v>
          </cell>
          <cell r="E52" t="str">
            <v>_</v>
          </cell>
          <cell r="F52" t="str">
            <v>_</v>
          </cell>
          <cell r="G52" t="str">
            <v>_</v>
          </cell>
        </row>
      </sheetData>
      <sheetData sheetId="1"/>
      <sheetData sheetId="2">
        <row r="3">
          <cell r="M3">
            <v>1.6666666666667E-2</v>
          </cell>
        </row>
        <row r="9">
          <cell r="C9">
            <v>1000000</v>
          </cell>
          <cell r="I9">
            <v>16</v>
          </cell>
        </row>
        <row r="10">
          <cell r="I10">
            <v>16</v>
          </cell>
        </row>
        <row r="21">
          <cell r="L21">
            <v>1.2500000000000001E-2</v>
          </cell>
          <cell r="M21">
            <v>8.3333333333333339E-4</v>
          </cell>
          <cell r="N21">
            <v>2.8333333333333335E-3</v>
          </cell>
        </row>
        <row r="32">
          <cell r="L32">
            <v>7.7343749999999999E-3</v>
          </cell>
          <cell r="M32">
            <v>5.2083333333333333E-4</v>
          </cell>
          <cell r="N32">
            <v>1.7708333333333335E-3</v>
          </cell>
        </row>
      </sheetData>
      <sheetData sheetId="4"/>
      <sheetData sheetId="5"/>
      <sheetData sheetId="6"/>
      <sheetData sheetId="7">
        <row r="1">
          <cell r="I1" t="str">
            <v>Ausbruch</v>
          </cell>
          <cell r="J1" t="str">
            <v>Aufbauschneide</v>
          </cell>
          <cell r="K1" t="str">
            <v>Kerbverschleiß</v>
          </cell>
          <cell r="L1" t="str">
            <v>Mikroausbrüche</v>
          </cell>
          <cell r="M1" t="str">
            <v>Freiflächenverschl.</v>
          </cell>
          <cell r="N1" t="str">
            <v>Kolkverschleiß</v>
          </cell>
          <cell r="O1" t="str">
            <v>Kammrisse</v>
          </cell>
          <cell r="P1" t="str">
            <v>Plast.Verformung</v>
          </cell>
          <cell r="Q1" t="str">
            <v>_</v>
          </cell>
        </row>
        <row r="76">
          <cell r="A76" t="str">
            <v>Werkzeugkosten ( Jahr / Auftrag )</v>
          </cell>
          <cell r="B76" t="str">
            <v>Tools costs (year/order)</v>
          </cell>
          <cell r="C76" t="str">
            <v>Coûts des outils  (année/ordre)</v>
          </cell>
        </row>
        <row r="79">
          <cell r="A79" t="str">
            <v>Fertigungskosten (Jahr / Auftrag)</v>
          </cell>
          <cell r="B79" t="str">
            <v>Costs of production (year / order)</v>
          </cell>
          <cell r="C79" t="str">
            <v>Coûts de fabrication (année/ordre)</v>
          </cell>
        </row>
        <row r="80">
          <cell r="A80" t="str">
            <v>Fertigungskosten ( € )</v>
          </cell>
          <cell r="B80" t="str">
            <v>Costs of production ( € )</v>
          </cell>
          <cell r="C80" t="str">
            <v>Coûts de fabrication (€)</v>
          </cell>
        </row>
        <row r="81">
          <cell r="A81" t="str">
            <v>Werkzeugwechselkosten ( € )</v>
          </cell>
          <cell r="B81" t="str">
            <v>Costs of tool change ( € )</v>
          </cell>
          <cell r="C81" t="str">
            <v>fr80</v>
          </cell>
        </row>
        <row r="82">
          <cell r="A82" t="str">
            <v>Kosteneinsparung ( Jahr / Auftrag )</v>
          </cell>
          <cell r="B82" t="str">
            <v>Cost savings ( year / order )</v>
          </cell>
          <cell r="C82" t="str">
            <v>fr81</v>
          </cell>
        </row>
        <row r="86">
          <cell r="A86" t="str">
            <v>Gesamtkosten</v>
          </cell>
          <cell r="B86" t="str">
            <v>Total costs</v>
          </cell>
          <cell r="C86" t="str">
            <v>Coût total</v>
          </cell>
        </row>
        <row r="87">
          <cell r="A87" t="str">
            <v>Gesamteinsparung (Jahr / Auftrag )</v>
          </cell>
          <cell r="B87" t="str">
            <v>Total cost savings (year / order )</v>
          </cell>
          <cell r="C87" t="str">
            <v>fr86</v>
          </cell>
        </row>
      </sheetData>
    </sheetDataSet>
  </externalBook>
</externalLink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39E77-F689-4946-90B7-8868FE40DBC5}">
  <dimension ref="A1:H20"/>
  <sheetViews>
    <sheetView showGridLines="0" tabSelected="1" zoomScale="175" zoomScaleNormal="175" workbookViewId="0">
      <selection activeCell="C10" sqref="C10:D10"/>
    </sheetView>
  </sheetViews>
  <sheetFormatPr baseColWidth="10" defaultColWidth="11.5703125" defaultRowHeight="13.5" x14ac:dyDescent="0.25"/>
  <cols>
    <col min="1" max="1" width="22.42578125" style="3" customWidth="1"/>
    <col min="2" max="2" width="14" style="3" customWidth="1"/>
    <col min="3" max="3" width="13.7109375" style="3" customWidth="1"/>
    <col min="4" max="4" width="15.5703125" style="3" customWidth="1"/>
    <col min="5" max="6" width="13.7109375" style="3" customWidth="1"/>
    <col min="7" max="8" width="12.5703125" style="3" bestFit="1" customWidth="1"/>
    <col min="9" max="16384" width="11.5703125" style="3"/>
  </cols>
  <sheetData>
    <row r="1" spans="1:8" ht="23.1" customHeight="1" thickBot="1" x14ac:dyDescent="0.3">
      <c r="A1" s="1"/>
      <c r="B1" s="1"/>
      <c r="C1" s="1"/>
      <c r="D1" s="1"/>
      <c r="E1" s="1"/>
      <c r="F1" s="1"/>
      <c r="G1" s="2"/>
    </row>
    <row r="2" spans="1:8" x14ac:dyDescent="0.25">
      <c r="A2" s="4" t="str">
        <f>'[1]Blatt 1'!A8</f>
        <v>Firma</v>
      </c>
      <c r="B2" s="5"/>
      <c r="C2" s="6"/>
      <c r="D2" s="7"/>
      <c r="E2" s="4" t="str">
        <f>'[1]Blatt 1'!F8</f>
        <v>Name</v>
      </c>
      <c r="F2" s="8"/>
    </row>
    <row r="3" spans="1:8" x14ac:dyDescent="0.25">
      <c r="A3" s="9" t="str">
        <f>IF('[1]Blatt 1'!A9="","",'[1]Blatt 1'!A9)</f>
        <v/>
      </c>
      <c r="B3" s="10"/>
      <c r="C3" s="11"/>
      <c r="D3" s="12"/>
      <c r="E3" s="13" t="str">
        <f>IF('[1]Blatt 1'!F9="","",'[1]Blatt 1'!F9)</f>
        <v/>
      </c>
      <c r="F3" s="14"/>
    </row>
    <row r="4" spans="1:8" x14ac:dyDescent="0.25">
      <c r="A4" s="15" t="str">
        <f>'[1]Blatt 1'!A10</f>
        <v>Werkstück</v>
      </c>
      <c r="B4" s="16"/>
      <c r="C4" s="11"/>
      <c r="D4" s="12"/>
      <c r="E4" s="15" t="str">
        <f>'[1]Blatt 1'!F10</f>
        <v>Datum</v>
      </c>
      <c r="F4" s="16"/>
    </row>
    <row r="5" spans="1:8" x14ac:dyDescent="0.25">
      <c r="A5" s="9" t="str">
        <f>IF('[1]Blatt 1'!A11="","",'[1]Blatt 1'!A11)</f>
        <v/>
      </c>
      <c r="B5" s="10"/>
      <c r="C5" s="11"/>
      <c r="D5" s="12"/>
      <c r="E5" s="13" t="str">
        <f>IF('[1]Blatt 1'!F11="","",'[1]Blatt 1'!F11)</f>
        <v/>
      </c>
      <c r="F5" s="14"/>
    </row>
    <row r="6" spans="1:8" x14ac:dyDescent="0.25">
      <c r="A6" s="15" t="str">
        <f>'[1]Blatt 1'!A12</f>
        <v>Zeichnungs-Nr.</v>
      </c>
      <c r="B6" s="16"/>
      <c r="C6" s="11"/>
      <c r="D6" s="12"/>
      <c r="E6" s="15"/>
      <c r="F6" s="16"/>
    </row>
    <row r="7" spans="1:8" ht="14.25" thickBot="1" x14ac:dyDescent="0.3">
      <c r="A7" s="17" t="str">
        <f>IF('[1]Blatt 1'!A13="","",'[1]Blatt 1'!A13)</f>
        <v/>
      </c>
      <c r="B7" s="18"/>
      <c r="C7" s="19"/>
      <c r="D7" s="20"/>
      <c r="E7" s="21" t="str">
        <f>IF('[1]Blatt 1'!F13="","",'[1]Blatt 1'!F13)</f>
        <v/>
      </c>
      <c r="F7" s="22"/>
    </row>
    <row r="8" spans="1:8" s="29" customFormat="1" ht="18.75" customHeight="1" x14ac:dyDescent="0.2">
      <c r="A8" s="23"/>
      <c r="B8" s="24"/>
      <c r="C8" s="25" t="str">
        <f>'[1]Blatt 1'!D27</f>
        <v>IST-Stand</v>
      </c>
      <c r="D8" s="26"/>
      <c r="E8" s="27" t="s">
        <v>0</v>
      </c>
      <c r="F8" s="28"/>
    </row>
    <row r="9" spans="1:8" ht="14.1" customHeight="1" x14ac:dyDescent="0.25">
      <c r="A9" s="30" t="str">
        <f>CHOOSE('[1]Blatt 1'!$B$1,[1]Sprache!A76,[1]Sprache!B76,[1]Sprache!C76)</f>
        <v>Werkzeugkosten ( Jahr / Auftrag )</v>
      </c>
      <c r="B9" s="31"/>
      <c r="C9" s="32"/>
      <c r="D9" s="32"/>
      <c r="E9" s="32"/>
      <c r="F9" s="32"/>
      <c r="G9" s="33" t="s">
        <v>1</v>
      </c>
      <c r="H9" s="33" t="s">
        <v>2</v>
      </c>
    </row>
    <row r="10" spans="1:8" ht="14.1" customHeight="1" x14ac:dyDescent="0.3">
      <c r="A10" s="34" t="s">
        <v>3</v>
      </c>
      <c r="B10" s="35"/>
      <c r="C10" s="36">
        <f>'[1]WZ-Kostenrechnung'!M21*'[1]WZ-Kostenrechnung'!C9</f>
        <v>833.33333333333337</v>
      </c>
      <c r="D10" s="37"/>
      <c r="E10" s="38">
        <f>'[1]WZ-Kostenrechnung'!M32*'[1]WZ-Kostenrechnung'!C9</f>
        <v>520.83333333333337</v>
      </c>
      <c r="F10" s="38"/>
      <c r="G10" s="39">
        <f>C10-E10</f>
        <v>312.5</v>
      </c>
      <c r="H10" s="40"/>
    </row>
    <row r="11" spans="1:8" ht="14.1" customHeight="1" x14ac:dyDescent="0.3">
      <c r="A11" s="41" t="s">
        <v>4</v>
      </c>
      <c r="B11" s="42"/>
      <c r="C11" s="43">
        <f>'[1]WZ-Kostenrechnung'!L21*'[1]WZ-Kostenrechnung'!C9</f>
        <v>12500</v>
      </c>
      <c r="D11" s="44"/>
      <c r="E11" s="45">
        <f>'[1]WZ-Kostenrechnung'!L32*'[1]WZ-Kostenrechnung'!C9</f>
        <v>7734.375</v>
      </c>
      <c r="F11" s="45"/>
      <c r="G11" s="39">
        <f>C11-E11</f>
        <v>4765.625</v>
      </c>
      <c r="H11" s="40">
        <f>(C11-E11)/C11</f>
        <v>0.38124999999999998</v>
      </c>
    </row>
    <row r="12" spans="1:8" ht="14.1" customHeight="1" x14ac:dyDescent="0.25">
      <c r="A12" s="30" t="str">
        <f>CHOOSE('[1]Blatt 1'!$B$1,[1]Sprache!A79,[1]Sprache!B79,[1]Sprache!C79)</f>
        <v>Fertigungskosten (Jahr / Auftrag)</v>
      </c>
      <c r="B12" s="31"/>
      <c r="C12" s="31"/>
      <c r="D12" s="31"/>
      <c r="E12" s="31"/>
      <c r="F12" s="31"/>
      <c r="G12" s="46"/>
      <c r="H12" s="47"/>
    </row>
    <row r="13" spans="1:8" ht="14.1" customHeight="1" x14ac:dyDescent="0.25">
      <c r="A13" s="48" t="str">
        <f>CHOOSE('[1]Blatt 1'!$B$1,[1]Sprache!A80,[1]Sprache!B80,[1]Sprache!C80)</f>
        <v>Fertigungskosten ( € )</v>
      </c>
      <c r="B13" s="49"/>
      <c r="C13" s="36">
        <f>'[1]WZ-Kostenrechnung'!C9*('[1]WZ-Kostenrechnung'!I9*'[1]WZ-Kostenrechnung'!M3)</f>
        <v>266666.66666667198</v>
      </c>
      <c r="D13" s="37"/>
      <c r="E13" s="36">
        <f>'[1]WZ-Kostenrechnung'!C9*('[1]WZ-Kostenrechnung'!I10*'[1]WZ-Kostenrechnung'!M3)</f>
        <v>266666.66666667198</v>
      </c>
      <c r="F13" s="50"/>
      <c r="G13" s="39">
        <f>C13-E13</f>
        <v>0</v>
      </c>
      <c r="H13" s="40">
        <f>(C13-E13)/C13</f>
        <v>0</v>
      </c>
    </row>
    <row r="14" spans="1:8" ht="14.1" customHeight="1" x14ac:dyDescent="0.25">
      <c r="A14" s="48" t="str">
        <f>CHOOSE('[1]Blatt 1'!$B$1,[1]Sprache!A81,[1]Sprache!B81,[1]Sprache!C81)</f>
        <v>Werkzeugwechselkosten ( € )</v>
      </c>
      <c r="B14" s="49"/>
      <c r="C14" s="51">
        <f>'[1]WZ-Kostenrechnung'!N21*'[1]WZ-Kostenrechnung'!C9</f>
        <v>2833.3333333333335</v>
      </c>
      <c r="D14" s="52"/>
      <c r="E14" s="51">
        <f>'[1]WZ-Kostenrechnung'!N32*'[1]WZ-Kostenrechnung'!C9</f>
        <v>1770.8333333333335</v>
      </c>
      <c r="F14" s="53"/>
      <c r="G14" s="39">
        <f>C14-E14</f>
        <v>1062.5</v>
      </c>
      <c r="H14" s="40">
        <f>(C14-E14)/C14</f>
        <v>0.375</v>
      </c>
    </row>
    <row r="15" spans="1:8" ht="14.1" customHeight="1" x14ac:dyDescent="0.3">
      <c r="A15" s="54" t="str">
        <f>CHOOSE('[1]Blatt 1'!$B$1,[1]Sprache!A82,[1]Sprache!B82,[1]Sprache!C82)</f>
        <v>Kosteneinsparung ( Jahr / Auftrag )</v>
      </c>
      <c r="B15" s="55"/>
      <c r="C15" s="55"/>
      <c r="D15" s="56"/>
      <c r="E15" s="57"/>
      <c r="F15" s="57"/>
      <c r="G15" s="46"/>
      <c r="H15" s="47"/>
    </row>
    <row r="16" spans="1:8" ht="14.1" customHeight="1" x14ac:dyDescent="0.25">
      <c r="A16" s="58" t="str">
        <f>CHOOSE('[1]Blatt 1'!$B$1,[1]Sprache!A86,[1]Sprache!B86,[1]Sprache!C86)</f>
        <v>Gesamtkosten</v>
      </c>
      <c r="B16" s="59" t="s">
        <v>5</v>
      </c>
      <c r="C16" s="51">
        <f>C10+C11+C13+C14</f>
        <v>282833.33333333861</v>
      </c>
      <c r="D16" s="52"/>
      <c r="E16" s="51">
        <f>E14+E13+E11+E10</f>
        <v>276692.70833333861</v>
      </c>
      <c r="F16" s="53"/>
      <c r="G16" s="60">
        <f>C16-E16</f>
        <v>6140.625</v>
      </c>
      <c r="H16" s="40">
        <f>(C16-E16)/C16</f>
        <v>2.1711107837359644E-2</v>
      </c>
    </row>
    <row r="17" spans="1:7" ht="14.1" customHeight="1" thickBot="1" x14ac:dyDescent="0.3">
      <c r="A17" s="61"/>
      <c r="B17" s="62"/>
      <c r="C17" s="63"/>
      <c r="D17" s="64"/>
      <c r="E17" s="64"/>
      <c r="F17" s="65"/>
      <c r="G17" s="66"/>
    </row>
    <row r="18" spans="1:7" s="72" customFormat="1" ht="21.95" customHeight="1" thickTop="1" thickBot="1" x14ac:dyDescent="0.25">
      <c r="A18" s="67" t="str">
        <f>CHOOSE('[1]Blatt 1'!$B$1,[1]Sprache!A87,[1]Sprache!B87,[1]Sprache!C87)</f>
        <v>Gesamteinsparung (Jahr / Auftrag )</v>
      </c>
      <c r="B18" s="68"/>
      <c r="C18" s="69">
        <f>(E16-C16)*-1</f>
        <v>6140.625</v>
      </c>
      <c r="D18" s="70"/>
      <c r="E18" s="70"/>
      <c r="F18" s="71"/>
    </row>
    <row r="19" spans="1:7" ht="14.25" thickTop="1" x14ac:dyDescent="0.25"/>
    <row r="20" spans="1:7" x14ac:dyDescent="0.25">
      <c r="A20"/>
    </row>
  </sheetData>
  <sheetProtection selectLockedCells="1" selectUnlockedCells="1"/>
  <mergeCells count="19">
    <mergeCell ref="C14:D14"/>
    <mergeCell ref="E14:F14"/>
    <mergeCell ref="C16:D16"/>
    <mergeCell ref="E16:F16"/>
    <mergeCell ref="C17:F17"/>
    <mergeCell ref="C18:F18"/>
    <mergeCell ref="C10:D10"/>
    <mergeCell ref="E10:F10"/>
    <mergeCell ref="C11:D11"/>
    <mergeCell ref="E11:F11"/>
    <mergeCell ref="C13:D13"/>
    <mergeCell ref="E13:F13"/>
    <mergeCell ref="A1:F1"/>
    <mergeCell ref="C2:D7"/>
    <mergeCell ref="E3:F3"/>
    <mergeCell ref="E5:F5"/>
    <mergeCell ref="E7:F7"/>
    <mergeCell ref="C8:D8"/>
    <mergeCell ref="E8:F8"/>
  </mergeCells>
  <printOptions horizontalCentered="1"/>
  <pageMargins left="0.4" right="0.38" top="0.54" bottom="0.51" header="0.51181102362204722" footer="0.51181102362204722"/>
  <pageSetup paperSize="9" orientation="landscape" horizontalDpi="4294967293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Gesamtkostenübersicht</vt:lpstr>
      <vt:lpstr>Gesamtkostenübersicht!Druckbereich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Enz, Simon</dc:creator>
  <cp:lastModifiedBy>Enz, Simon</cp:lastModifiedBy>
  <dcterms:created xsi:type="dcterms:W3CDTF">2026-07-10T10:12:30Z</dcterms:created>
  <dcterms:modified xsi:type="dcterms:W3CDTF">2026-07-10T10:13:10Z</dcterms:modified>
</cp:coreProperties>
</file>